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chartsheets/sheet1.xml" ContentType="application/vnd.openxmlformats-officedocument.spreadsheetml.chart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1.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tables/table2.xml" ContentType="application/vnd.openxmlformats-officedocument.spreadsheetml.tab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omments1.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comments2.xml" ContentType="application/vnd.openxmlformats-officedocument.spreadsheetml.comments+xml"/>
  <Override PartName="/xl/drawings/drawing24.xml" ContentType="application/vnd.openxmlformats-officedocument.drawing+xml"/>
  <Override PartName="/xl/drawings/drawing25.xml" ContentType="application/vnd.openxmlformats-officedocument.drawing+xml"/>
  <Override PartName="/xl/comments3.xml" ContentType="application/vnd.openxmlformats-officedocument.spreadsheetml.comments+xml"/>
  <Override PartName="/xl/drawings/drawing26.xml" ContentType="application/vnd.openxmlformats-officedocument.drawing+xml"/>
  <Override PartName="/xl/drawings/drawing27.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8.xml" ContentType="application/vnd.openxmlformats-officedocument.drawing+xml"/>
  <Override PartName="/xl/drawings/drawing29.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4.xml" ContentType="application/vnd.openxmlformats-officedocument.spreadsheetml.comments+xml"/>
  <Override PartName="/xl/drawings/drawing30.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31.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drawings/drawing32.xml" ContentType="application/vnd.openxmlformats-officedocument.drawing+xml"/>
  <Override PartName="/xl/drawings/drawing33.xml" ContentType="application/vnd.openxmlformats-officedocument.drawing+xml"/>
  <Override PartName="/xl/comments6.xml" ContentType="application/vnd.openxmlformats-officedocument.spreadsheetml.comments+xml"/>
  <Override PartName="/xl/drawings/drawing34.xml" ContentType="application/vnd.openxmlformats-officedocument.drawing+xml"/>
  <Override PartName="/xl/tables/table8.xml" ContentType="application/vnd.openxmlformats-officedocument.spreadsheetml.table+xml"/>
  <Override PartName="/xl/drawings/drawing35.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9.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0.xml" ContentType="application/vnd.openxmlformats-officedocument.drawing+xml"/>
  <Override PartName="/xl/drawings/drawing41.xml" ContentType="application/vnd.openxmlformats-officedocument.drawing+xml"/>
  <Override PartName="/xl/tables/table11.xml" ContentType="application/vnd.openxmlformats-officedocument.spreadsheetml.table+xml"/>
  <Override PartName="/xl/drawings/drawing4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ento_zošit" defaultThemeVersion="124226"/>
  <mc:AlternateContent xmlns:mc="http://schemas.openxmlformats.org/markup-compatibility/2006">
    <mc:Choice Requires="x15">
      <x15ac:absPath xmlns:x15ac="http://schemas.microsoft.com/office/spreadsheetml/2010/11/ac" url="https://d.docs.live.net/5a0d4d1b27afcb5a/! Kurzy/Kancelárske Balíky/Microsoft Excel Office 365/Cvičenia/"/>
    </mc:Choice>
  </mc:AlternateContent>
  <xr:revisionPtr revIDLastSave="636" documentId="8_{C3FC4F22-AA88-47AE-B269-CBAC42A75944}" xr6:coauthVersionLast="47" xr6:coauthVersionMax="47" xr10:uidLastSave="{DEE70FC2-E09D-454D-89DE-946DE9E8A6D6}"/>
  <bookViews>
    <workbookView xWindow="-110" yWindow="-110" windowWidth="25820" windowHeight="14020" tabRatio="766" xr2:uid="{00000000-000D-0000-FFFF-FFFF00000000}"/>
  </bookViews>
  <sheets>
    <sheet name="Úvod" sheetId="9" r:id="rId1"/>
    <sheet name="Hárky a Prehľad" sheetId="102" r:id="rId2"/>
    <sheet name="Duplikácia" sheetId="42" r:id="rId3"/>
    <sheet name="Dokáblovanie FTTx" sheetId="95" r:id="rId4"/>
    <sheet name="Rozsahy" sheetId="43" r:id="rId5"/>
    <sheet name="Rozsahy Dokáblovanie FTTx" sheetId="107" r:id="rId6"/>
    <sheet name="Selekcia" sheetId="47" r:id="rId7"/>
    <sheet name="Selekcia Dokáblovanie FTTx" sheetId="108" r:id="rId8"/>
    <sheet name="Tabuľky" sheetId="44" r:id="rId9"/>
    <sheet name="Tabuľky TOP Tržby 2021 TELCO" sheetId="104" r:id="rId10"/>
    <sheet name="Tabuľky TelekomCloud Backup" sheetId="97" r:id="rId11"/>
    <sheet name="Rýchla Analýza" sheetId="82" r:id="rId12"/>
    <sheet name="Rýchla Analýza TOP Tržby 2021" sheetId="106" r:id="rId13"/>
    <sheet name="Rýchla Analýza Grafy Fin Telek" sheetId="99" r:id="rId14"/>
    <sheet name="Rýchla Analýza Grafy2 Fin Telek" sheetId="100" r:id="rId15"/>
    <sheet name="Vkladanie dát" sheetId="45" r:id="rId16"/>
    <sheet name=" Vkladanie Roamingoví Partneri" sheetId="105" r:id="rId17"/>
    <sheet name="Názvy Tabuliek 1" sheetId="49" r:id="rId18"/>
    <sheet name="Názvy Tabuliek 2" sheetId="50" r:id="rId19"/>
    <sheet name="Pokročilá Selekcia" sheetId="56" r:id="rId20"/>
    <sheet name="Dynamické Dopĺňanie" sheetId="84" r:id="rId21"/>
    <sheet name="Dynamické Dopĺňanie Tržby 2021" sheetId="109" r:id="rId22"/>
    <sheet name="Vzorce Zarad. Elek. Zar. Poist" sheetId="98" r:id="rId23"/>
    <sheet name="Vyplniť" sheetId="73" r:id="rId24"/>
    <sheet name="Štatistika" sheetId="51" r:id="rId25"/>
    <sheet name="Textové F." sheetId="16" r:id="rId26"/>
    <sheet name="Overenie Textu" sheetId="77" r:id="rId27"/>
    <sheet name="Dátumové F." sheetId="15" r:id="rId28"/>
    <sheet name="Logické F." sheetId="11" r:id="rId29"/>
    <sheet name="Matematické F." sheetId="10" r:id="rId30"/>
    <sheet name="Formulár" sheetId="18" r:id="rId31"/>
    <sheet name="Graf1" sheetId="52" r:id="rId32"/>
    <sheet name="Transponovanie" sheetId="54" r:id="rId33"/>
    <sheet name="Maticové Vzorce" sheetId="33" r:id="rId34"/>
    <sheet name="Automatizacia Nazvov" sheetId="53" r:id="rId35"/>
    <sheet name="SumProduct" sheetId="55" r:id="rId36"/>
    <sheet name="Vyhľadávacie. F." sheetId="19" r:id="rId37"/>
    <sheet name="HLookup Data" sheetId="25" r:id="rId38"/>
    <sheet name="CHOOSE" sheetId="27" r:id="rId39"/>
    <sheet name="Import dát" sheetId="35" r:id="rId40"/>
    <sheet name="Texty na Stĺpce" sheetId="83" r:id="rId41"/>
    <sheet name="XML" sheetId="39" r:id="rId42"/>
    <sheet name="Rozbaľovacie Zoznamy" sheetId="22" r:id="rId43"/>
    <sheet name="Formulár lvl.2" sheetId="23" r:id="rId44"/>
    <sheet name="Data Form" sheetId="24" r:id="rId45"/>
    <sheet name="Hľadanie Riešenia" sheetId="26" r:id="rId46"/>
    <sheet name="Scenáre" sheetId="75" r:id="rId47"/>
    <sheet name="MATCH" sheetId="28" r:id="rId48"/>
    <sheet name="INDEX" sheetId="79" r:id="rId49"/>
    <sheet name="INDEX a MATCH" sheetId="78" r:id="rId50"/>
    <sheet name="Duplicity" sheetId="81" r:id="rId51"/>
    <sheet name="Kontingenčné Tabulky" sheetId="30" r:id="rId52"/>
    <sheet name="Data" sheetId="80" r:id="rId53"/>
    <sheet name="Zoznam Roamingových Partnerov" sheetId="96" r:id="rId54"/>
    <sheet name="TOP Tržby 2021 TELCO" sheetId="94" r:id="rId55"/>
    <sheet name="Kontingenčné Tabulky 2" sheetId="31" r:id="rId56"/>
    <sheet name="KONT" sheetId="58" r:id="rId57"/>
    <sheet name="KONT2" sheetId="59" r:id="rId58"/>
    <sheet name="KONT3" sheetId="65" r:id="rId59"/>
    <sheet name="KONT4" sheetId="66" r:id="rId60"/>
    <sheet name="Hlavička Makrá" sheetId="69" r:id="rId61"/>
    <sheet name="Schránka" sheetId="67" r:id="rId62"/>
    <sheet name="Prepojenie Aplikácii" sheetId="34" r:id="rId63"/>
    <sheet name="Koniec" sheetId="17" r:id="rId64"/>
  </sheets>
  <definedNames>
    <definedName name="_xlnm._FilterDatabase" localSheetId="3" hidden="1">'Dokáblovanie FTTx'!$A$12:$D$2954</definedName>
    <definedName name="_xlnm._FilterDatabase" localSheetId="21" hidden="1">'Dynamické Dopĺňanie Tržby 2021'!$A$1:$F$19</definedName>
    <definedName name="_xlnm._FilterDatabase" localSheetId="5" hidden="1">'Rozsahy Dokáblovanie FTTx'!$A$2951:$D$2954</definedName>
    <definedName name="_xlnm._FilterDatabase" localSheetId="12" hidden="1">'Rýchla Analýza TOP Tržby 2021'!$A$1:$F$19</definedName>
    <definedName name="_xlnm._FilterDatabase" localSheetId="7" hidden="1">'Selekcia Dokáblovanie FTTx'!$A$2951:$D$2954</definedName>
    <definedName name="_xlnm._FilterDatabase" localSheetId="8" hidden="1">Tabuľky!$I$4:$L$14</definedName>
    <definedName name="_xlnm._FilterDatabase" localSheetId="9" hidden="1">'Tabuľky TOP Tržby 2021 TELCO'!$A$1:$F$19</definedName>
    <definedName name="_xlnm._FilterDatabase" localSheetId="54" hidden="1">'TOP Tržby 2021 TELCO'!#REF!</definedName>
    <definedName name="_xlnm._FilterDatabase" localSheetId="36" hidden="1">'Vyhľadávacie. F.'!$E$7:$F$13</definedName>
    <definedName name="Cena">'Automatizacia Nazvov'!$C$9:$C$13</definedName>
    <definedName name="Kontakt">'Automatizacia Nazvov'!$E$3:$E$5</definedName>
    <definedName name="Meno">'Automatizacia Nazvov'!$B$3:$B$5</definedName>
    <definedName name="Pozícia">'Automatizacia Nazvov'!$D$3:$D$5</definedName>
    <definedName name="Poznámka">'Automatizacia Nazvov'!$E$9:$E$13</definedName>
    <definedName name="Priezvisko">'Automatizacia Nazvov'!$C$3:$C$5</definedName>
    <definedName name="Produkt1">'Automatizacia Nazvov'!$C$9:$E$9</definedName>
    <definedName name="Produkt2">'Automatizacia Nazvov'!$C$10:$E$10</definedName>
    <definedName name="Produkt3">'Automatizacia Nazvov'!$C$11:$E$11</definedName>
    <definedName name="Produkt4">'Automatizacia Nazvov'!$C$12:$E$12</definedName>
    <definedName name="Produkt5">'Automatizacia Nazvov'!$C$13:$E$13</definedName>
    <definedName name="Rýchly_filter_Meno">#N/A</definedName>
    <definedName name="Rýchly_filter_Mesiac">#N/A</definedName>
    <definedName name="S01_Cena" comment="Obstaravacia cena bez DPH pre tovar A-E">'Maticové Vzorce'!$C$56:$C$60</definedName>
    <definedName name="S02_Cena_s_DPH" comment="Pre tovar A-E">'Maticové Vzorce'!$D$56:$D$60</definedName>
    <definedName name="Skladom">'Automatizacia Nazvov'!$D$9:$D$13</definedName>
    <definedName name="Stlpec_Cena" comment="Obstaravacia cena bez DPH pre tovar A-E tabulka klienti leto 2021">'Maticové Vzorce'!$C$29:$C$33</definedName>
    <definedName name="Stlpec_Cena_s_DPH" comment="Obstaravacia cena pre tovar A-E tabulka klienti leto 2021">'Maticové Vzorce'!$D$29:$D$33</definedName>
    <definedName name="Stlpec_Mnozstvo">'Maticové Vzorce'!$F$29:$F$33</definedName>
  </definedNames>
  <calcPr calcId="191029"/>
  <pivotCaches>
    <pivotCache cacheId="0" r:id="rId65"/>
    <pivotCache cacheId="1" r:id="rId66"/>
    <pivotCache cacheId="2" r:id="rId67"/>
  </pivotCaches>
  <extLst>
    <ext xmlns:x14="http://schemas.microsoft.com/office/spreadsheetml/2009/9/main" uri="{BBE1A952-AA13-448e-AADC-164F8A28A991}">
      <x14:slicerCaches>
        <x14:slicerCache r:id="rId68"/>
        <x14:slicerCache r:id="rId6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9" i="33" l="1" a="1"/>
  <c r="D29" i="33" s="1"/>
  <c r="G29" i="33" s="1" a="1"/>
  <c r="G29" i="33" s="1"/>
  <c r="H2" i="55"/>
  <c r="D8" i="55"/>
  <c r="D3" i="55"/>
  <c r="D4" i="55"/>
  <c r="D5" i="55"/>
  <c r="D6" i="55"/>
  <c r="D2" i="55"/>
  <c r="G15" i="54" a="1"/>
  <c r="G15" i="54" s="1"/>
  <c r="B15" i="54" a="1"/>
  <c r="B15" i="54" s="1"/>
  <c r="G19" i="53" a="1"/>
  <c r="G19" i="53" s="1"/>
  <c r="G16" i="53" a="1"/>
  <c r="G16" i="53" s="1"/>
  <c r="G9" i="53" a="1"/>
  <c r="G9" i="53" s="1"/>
  <c r="K3" i="53" a="1"/>
  <c r="K3" i="53" s="1"/>
  <c r="G3" i="53" a="1"/>
  <c r="G4" i="53" s="1"/>
  <c r="D56" i="33" a="1"/>
  <c r="D57" i="33" s="1"/>
  <c r="N33" i="26"/>
  <c r="N32" i="26"/>
  <c r="N31" i="26"/>
  <c r="N23" i="26"/>
  <c r="N22" i="26"/>
  <c r="N21" i="26"/>
  <c r="N24" i="26" s="1"/>
  <c r="G17" i="54" l="1"/>
  <c r="H16" i="54"/>
  <c r="I15" i="54"/>
  <c r="G16" i="54"/>
  <c r="H18" i="54"/>
  <c r="G18" i="54"/>
  <c r="H15" i="54"/>
  <c r="H17" i="54"/>
  <c r="I16" i="54"/>
  <c r="I18" i="54"/>
  <c r="I17" i="54"/>
  <c r="C17" i="54"/>
  <c r="B17" i="54"/>
  <c r="D16" i="54"/>
  <c r="C16" i="54"/>
  <c r="D18" i="54"/>
  <c r="B16" i="54"/>
  <c r="C18" i="54"/>
  <c r="D15" i="54"/>
  <c r="B18" i="54"/>
  <c r="C15" i="54"/>
  <c r="D17" i="54"/>
  <c r="I19" i="53"/>
  <c r="H19" i="53"/>
  <c r="I16" i="53"/>
  <c r="H16" i="53"/>
  <c r="G13" i="53"/>
  <c r="G11" i="53"/>
  <c r="G12" i="53"/>
  <c r="G10" i="53"/>
  <c r="K4" i="53"/>
  <c r="G3" i="53"/>
  <c r="G5" i="53"/>
  <c r="E29" i="33" a="1"/>
  <c r="E29" i="33" s="1"/>
  <c r="D60" i="33"/>
  <c r="D59" i="33"/>
  <c r="D58" i="33"/>
  <c r="D56" i="33"/>
  <c r="N34" i="26"/>
  <c r="G801" i="80"/>
  <c r="F801" i="80"/>
  <c r="G800" i="80"/>
  <c r="F800" i="80"/>
  <c r="G799" i="80"/>
  <c r="F799" i="80"/>
  <c r="G798" i="80"/>
  <c r="F798" i="80"/>
  <c r="G797" i="80"/>
  <c r="F797" i="80"/>
  <c r="G796" i="80"/>
  <c r="F796" i="80"/>
  <c r="G795" i="80"/>
  <c r="F795" i="80"/>
  <c r="G794" i="80"/>
  <c r="F794" i="80"/>
  <c r="G793" i="80"/>
  <c r="F793" i="80"/>
  <c r="G792" i="80"/>
  <c r="F792" i="80"/>
  <c r="G791" i="80"/>
  <c r="F791" i="80"/>
  <c r="G790" i="80"/>
  <c r="F790" i="80"/>
  <c r="G789" i="80"/>
  <c r="F789" i="80"/>
  <c r="G788" i="80"/>
  <c r="F788" i="80"/>
  <c r="G787" i="80"/>
  <c r="F787" i="80"/>
  <c r="G786" i="80"/>
  <c r="F786" i="80"/>
  <c r="G785" i="80"/>
  <c r="F785" i="80"/>
  <c r="G784" i="80"/>
  <c r="F784" i="80"/>
  <c r="G783" i="80"/>
  <c r="F783" i="80"/>
  <c r="G782" i="80"/>
  <c r="F782" i="80"/>
  <c r="G781" i="80"/>
  <c r="F781" i="80"/>
  <c r="G780" i="80"/>
  <c r="F780" i="80"/>
  <c r="G779" i="80"/>
  <c r="F779" i="80"/>
  <c r="G778" i="80"/>
  <c r="F778" i="80"/>
  <c r="G777" i="80"/>
  <c r="F777" i="80"/>
  <c r="G776" i="80"/>
  <c r="F776" i="80"/>
  <c r="G775" i="80"/>
  <c r="F775" i="80"/>
  <c r="G774" i="80"/>
  <c r="F774" i="80"/>
  <c r="G773" i="80"/>
  <c r="F773" i="80"/>
  <c r="G772" i="80"/>
  <c r="F772" i="80"/>
  <c r="G771" i="80"/>
  <c r="F771" i="80"/>
  <c r="G770" i="80"/>
  <c r="F770" i="80"/>
  <c r="G769" i="80"/>
  <c r="F769" i="80"/>
  <c r="G768" i="80"/>
  <c r="F768" i="80"/>
  <c r="G767" i="80"/>
  <c r="F767" i="80"/>
  <c r="G766" i="80"/>
  <c r="F766" i="80"/>
  <c r="G765" i="80"/>
  <c r="F765" i="80"/>
  <c r="G764" i="80"/>
  <c r="F764" i="80"/>
  <c r="G763" i="80"/>
  <c r="F763" i="80"/>
  <c r="G762" i="80"/>
  <c r="F762" i="80"/>
  <c r="G761" i="80"/>
  <c r="F761" i="80"/>
  <c r="G760" i="80"/>
  <c r="F760" i="80"/>
  <c r="G759" i="80"/>
  <c r="F759" i="80"/>
  <c r="G758" i="80"/>
  <c r="F758" i="80"/>
  <c r="G757" i="80"/>
  <c r="F757" i="80"/>
  <c r="G756" i="80"/>
  <c r="F756" i="80"/>
  <c r="G755" i="80"/>
  <c r="F755" i="80"/>
  <c r="G754" i="80"/>
  <c r="F754" i="80"/>
  <c r="G753" i="80"/>
  <c r="F753" i="80"/>
  <c r="G752" i="80"/>
  <c r="F752" i="80"/>
  <c r="G751" i="80"/>
  <c r="F751" i="80"/>
  <c r="G750" i="80"/>
  <c r="F750" i="80"/>
  <c r="G749" i="80"/>
  <c r="F749" i="80"/>
  <c r="G748" i="80"/>
  <c r="F748" i="80"/>
  <c r="G747" i="80"/>
  <c r="F747" i="80"/>
  <c r="G746" i="80"/>
  <c r="F746" i="80"/>
  <c r="G745" i="80"/>
  <c r="F745" i="80"/>
  <c r="G744" i="80"/>
  <c r="F744" i="80"/>
  <c r="G743" i="80"/>
  <c r="F743" i="80"/>
  <c r="G742" i="80"/>
  <c r="F742" i="80"/>
  <c r="G741" i="80"/>
  <c r="F741" i="80"/>
  <c r="G740" i="80"/>
  <c r="F740" i="80"/>
  <c r="G739" i="80"/>
  <c r="F739" i="80"/>
  <c r="G738" i="80"/>
  <c r="F738" i="80"/>
  <c r="G737" i="80"/>
  <c r="F737" i="80"/>
  <c r="G736" i="80"/>
  <c r="F736" i="80"/>
  <c r="G735" i="80"/>
  <c r="F735" i="80"/>
  <c r="G734" i="80"/>
  <c r="F734" i="80"/>
  <c r="G733" i="80"/>
  <c r="F733" i="80"/>
  <c r="G732" i="80"/>
  <c r="F732" i="80"/>
  <c r="G731" i="80"/>
  <c r="F731" i="80"/>
  <c r="G730" i="80"/>
  <c r="F730" i="80"/>
  <c r="G729" i="80"/>
  <c r="F729" i="80"/>
  <c r="G728" i="80"/>
  <c r="F728" i="80"/>
  <c r="G727" i="80"/>
  <c r="F727" i="80"/>
  <c r="G726" i="80"/>
  <c r="F726" i="80"/>
  <c r="G725" i="80"/>
  <c r="F725" i="80"/>
  <c r="G724" i="80"/>
  <c r="F724" i="80"/>
  <c r="G723" i="80"/>
  <c r="F723" i="80"/>
  <c r="G722" i="80"/>
  <c r="F722" i="80"/>
  <c r="G721" i="80"/>
  <c r="F721" i="80"/>
  <c r="G720" i="80"/>
  <c r="F720" i="80"/>
  <c r="G719" i="80"/>
  <c r="F719" i="80"/>
  <c r="G718" i="80"/>
  <c r="F718" i="80"/>
  <c r="G717" i="80"/>
  <c r="F717" i="80"/>
  <c r="G716" i="80"/>
  <c r="F716" i="80"/>
  <c r="G715" i="80"/>
  <c r="F715" i="80"/>
  <c r="G714" i="80"/>
  <c r="F714" i="80"/>
  <c r="G713" i="80"/>
  <c r="F713" i="80"/>
  <c r="G712" i="80"/>
  <c r="F712" i="80"/>
  <c r="G711" i="80"/>
  <c r="F711" i="80"/>
  <c r="G710" i="80"/>
  <c r="F710" i="80"/>
  <c r="G709" i="80"/>
  <c r="F709" i="80"/>
  <c r="G708" i="80"/>
  <c r="F708" i="80"/>
  <c r="G707" i="80"/>
  <c r="F707" i="80"/>
  <c r="G706" i="80"/>
  <c r="F706" i="80"/>
  <c r="G705" i="80"/>
  <c r="F705" i="80"/>
  <c r="G704" i="80"/>
  <c r="F704" i="80"/>
  <c r="G703" i="80"/>
  <c r="F703" i="80"/>
  <c r="G702" i="80"/>
  <c r="F702" i="80"/>
  <c r="G701" i="80"/>
  <c r="F701" i="80"/>
  <c r="G700" i="80"/>
  <c r="F700" i="80"/>
  <c r="G699" i="80"/>
  <c r="F699" i="80"/>
  <c r="G698" i="80"/>
  <c r="F698" i="80"/>
  <c r="G697" i="80"/>
  <c r="F697" i="80"/>
  <c r="G696" i="80"/>
  <c r="F696" i="80"/>
  <c r="G695" i="80"/>
  <c r="F695" i="80"/>
  <c r="G694" i="80"/>
  <c r="F694" i="80"/>
  <c r="G693" i="80"/>
  <c r="F693" i="80"/>
  <c r="G692" i="80"/>
  <c r="F692" i="80"/>
  <c r="G691" i="80"/>
  <c r="F691" i="80"/>
  <c r="G690" i="80"/>
  <c r="F690" i="80"/>
  <c r="G689" i="80"/>
  <c r="F689" i="80"/>
  <c r="G688" i="80"/>
  <c r="F688" i="80"/>
  <c r="G687" i="80"/>
  <c r="F687" i="80"/>
  <c r="G686" i="80"/>
  <c r="F686" i="80"/>
  <c r="G685" i="80"/>
  <c r="F685" i="80"/>
  <c r="G684" i="80"/>
  <c r="F684" i="80"/>
  <c r="G683" i="80"/>
  <c r="F683" i="80"/>
  <c r="G682" i="80"/>
  <c r="F682" i="80"/>
  <c r="G681" i="80"/>
  <c r="F681" i="80"/>
  <c r="G680" i="80"/>
  <c r="F680" i="80"/>
  <c r="G679" i="80"/>
  <c r="F679" i="80"/>
  <c r="G678" i="80"/>
  <c r="F678" i="80"/>
  <c r="G677" i="80"/>
  <c r="F677" i="80"/>
  <c r="G676" i="80"/>
  <c r="F676" i="80"/>
  <c r="G675" i="80"/>
  <c r="F675" i="80"/>
  <c r="G674" i="80"/>
  <c r="F674" i="80"/>
  <c r="G673" i="80"/>
  <c r="F673" i="80"/>
  <c r="G672" i="80"/>
  <c r="F672" i="80"/>
  <c r="G671" i="80"/>
  <c r="F671" i="80"/>
  <c r="G670" i="80"/>
  <c r="F670" i="80"/>
  <c r="G669" i="80"/>
  <c r="F669" i="80"/>
  <c r="G668" i="80"/>
  <c r="F668" i="80"/>
  <c r="G667" i="80"/>
  <c r="F667" i="80"/>
  <c r="G666" i="80"/>
  <c r="F666" i="80"/>
  <c r="G665" i="80"/>
  <c r="F665" i="80"/>
  <c r="G664" i="80"/>
  <c r="F664" i="80"/>
  <c r="G663" i="80"/>
  <c r="F663" i="80"/>
  <c r="G662" i="80"/>
  <c r="F662" i="80"/>
  <c r="G661" i="80"/>
  <c r="F661" i="80"/>
  <c r="G660" i="80"/>
  <c r="F660" i="80"/>
  <c r="G659" i="80"/>
  <c r="F659" i="80"/>
  <c r="G658" i="80"/>
  <c r="F658" i="80"/>
  <c r="G657" i="80"/>
  <c r="F657" i="80"/>
  <c r="G656" i="80"/>
  <c r="F656" i="80"/>
  <c r="G655" i="80"/>
  <c r="F655" i="80"/>
  <c r="G654" i="80"/>
  <c r="F654" i="80"/>
  <c r="G653" i="80"/>
  <c r="F653" i="80"/>
  <c r="G652" i="80"/>
  <c r="F652" i="80"/>
  <c r="G651" i="80"/>
  <c r="F651" i="80"/>
  <c r="G650" i="80"/>
  <c r="F650" i="80"/>
  <c r="G649" i="80"/>
  <c r="F649" i="80"/>
  <c r="G648" i="80"/>
  <c r="F648" i="80"/>
  <c r="G647" i="80"/>
  <c r="F647" i="80"/>
  <c r="G646" i="80"/>
  <c r="F646" i="80"/>
  <c r="G645" i="80"/>
  <c r="F645" i="80"/>
  <c r="G644" i="80"/>
  <c r="F644" i="80"/>
  <c r="G643" i="80"/>
  <c r="F643" i="80"/>
  <c r="G642" i="80"/>
  <c r="F642" i="80"/>
  <c r="G641" i="80"/>
  <c r="F641" i="80"/>
  <c r="G640" i="80"/>
  <c r="F640" i="80"/>
  <c r="G639" i="80"/>
  <c r="F639" i="80"/>
  <c r="G638" i="80"/>
  <c r="F638" i="80"/>
  <c r="G637" i="80"/>
  <c r="F637" i="80"/>
  <c r="G636" i="80"/>
  <c r="F636" i="80"/>
  <c r="G635" i="80"/>
  <c r="F635" i="80"/>
  <c r="G634" i="80"/>
  <c r="F634" i="80"/>
  <c r="G633" i="80"/>
  <c r="F633" i="80"/>
  <c r="G632" i="80"/>
  <c r="F632" i="80"/>
  <c r="G631" i="80"/>
  <c r="F631" i="80"/>
  <c r="G630" i="80"/>
  <c r="F630" i="80"/>
  <c r="G629" i="80"/>
  <c r="F629" i="80"/>
  <c r="G628" i="80"/>
  <c r="F628" i="80"/>
  <c r="G627" i="80"/>
  <c r="F627" i="80"/>
  <c r="G626" i="80"/>
  <c r="F626" i="80"/>
  <c r="G625" i="80"/>
  <c r="F625" i="80"/>
  <c r="G624" i="80"/>
  <c r="F624" i="80"/>
  <c r="G623" i="80"/>
  <c r="F623" i="80"/>
  <c r="G622" i="80"/>
  <c r="F622" i="80"/>
  <c r="G621" i="80"/>
  <c r="F621" i="80"/>
  <c r="G620" i="80"/>
  <c r="F620" i="80"/>
  <c r="G619" i="80"/>
  <c r="F619" i="80"/>
  <c r="G618" i="80"/>
  <c r="F618" i="80"/>
  <c r="G617" i="80"/>
  <c r="F617" i="80"/>
  <c r="G616" i="80"/>
  <c r="F616" i="80"/>
  <c r="G615" i="80"/>
  <c r="F615" i="80"/>
  <c r="G614" i="80"/>
  <c r="F614" i="80"/>
  <c r="G613" i="80"/>
  <c r="F613" i="80"/>
  <c r="G612" i="80"/>
  <c r="F612" i="80"/>
  <c r="G611" i="80"/>
  <c r="F611" i="80"/>
  <c r="G610" i="80"/>
  <c r="F610" i="80"/>
  <c r="G609" i="80"/>
  <c r="F609" i="80"/>
  <c r="G608" i="80"/>
  <c r="F608" i="80"/>
  <c r="G607" i="80"/>
  <c r="F607" i="80"/>
  <c r="G606" i="80"/>
  <c r="F606" i="80"/>
  <c r="G605" i="80"/>
  <c r="F605" i="80"/>
  <c r="G604" i="80"/>
  <c r="F604" i="80"/>
  <c r="G603" i="80"/>
  <c r="F603" i="80"/>
  <c r="G602" i="80"/>
  <c r="F602" i="80"/>
  <c r="G601" i="80"/>
  <c r="F601" i="80"/>
  <c r="G600" i="80"/>
  <c r="F600" i="80"/>
  <c r="G599" i="80"/>
  <c r="F599" i="80"/>
  <c r="G598" i="80"/>
  <c r="F598" i="80"/>
  <c r="G597" i="80"/>
  <c r="F597" i="80"/>
  <c r="G596" i="80"/>
  <c r="F596" i="80"/>
  <c r="G595" i="80"/>
  <c r="F595" i="80"/>
  <c r="G594" i="80"/>
  <c r="F594" i="80"/>
  <c r="G593" i="80"/>
  <c r="F593" i="80"/>
  <c r="G592" i="80"/>
  <c r="F592" i="80"/>
  <c r="G591" i="80"/>
  <c r="F591" i="80"/>
  <c r="G590" i="80"/>
  <c r="F590" i="80"/>
  <c r="G589" i="80"/>
  <c r="F589" i="80"/>
  <c r="G588" i="80"/>
  <c r="F588" i="80"/>
  <c r="G587" i="80"/>
  <c r="F587" i="80"/>
  <c r="G586" i="80"/>
  <c r="F586" i="80"/>
  <c r="G585" i="80"/>
  <c r="F585" i="80"/>
  <c r="G584" i="80"/>
  <c r="F584" i="80"/>
  <c r="G583" i="80"/>
  <c r="F583" i="80"/>
  <c r="G582" i="80"/>
  <c r="F582" i="80"/>
  <c r="G581" i="80"/>
  <c r="F581" i="80"/>
  <c r="G580" i="80"/>
  <c r="F580" i="80"/>
  <c r="G579" i="80"/>
  <c r="F579" i="80"/>
  <c r="G578" i="80"/>
  <c r="F578" i="80"/>
  <c r="G577" i="80"/>
  <c r="F577" i="80"/>
  <c r="G576" i="80"/>
  <c r="F576" i="80"/>
  <c r="G575" i="80"/>
  <c r="F575" i="80"/>
  <c r="G574" i="80"/>
  <c r="F574" i="80"/>
  <c r="G573" i="80"/>
  <c r="F573" i="80"/>
  <c r="G572" i="80"/>
  <c r="F572" i="80"/>
  <c r="G571" i="80"/>
  <c r="F571" i="80"/>
  <c r="G570" i="80"/>
  <c r="F570" i="80"/>
  <c r="G569" i="80"/>
  <c r="F569" i="80"/>
  <c r="G568" i="80"/>
  <c r="F568" i="80"/>
  <c r="G567" i="80"/>
  <c r="F567" i="80"/>
  <c r="G566" i="80"/>
  <c r="F566" i="80"/>
  <c r="G565" i="80"/>
  <c r="F565" i="80"/>
  <c r="G564" i="80"/>
  <c r="F564" i="80"/>
  <c r="G563" i="80"/>
  <c r="F563" i="80"/>
  <c r="G562" i="80"/>
  <c r="F562" i="80"/>
  <c r="G561" i="80"/>
  <c r="F561" i="80"/>
  <c r="G560" i="80"/>
  <c r="F560" i="80"/>
  <c r="G559" i="80"/>
  <c r="F559" i="80"/>
  <c r="G558" i="80"/>
  <c r="F558" i="80"/>
  <c r="G557" i="80"/>
  <c r="F557" i="80"/>
  <c r="G556" i="80"/>
  <c r="F556" i="80"/>
  <c r="G555" i="80"/>
  <c r="F555" i="80"/>
  <c r="G554" i="80"/>
  <c r="F554" i="80"/>
  <c r="G553" i="80"/>
  <c r="F553" i="80"/>
  <c r="G552" i="80"/>
  <c r="F552" i="80"/>
  <c r="G551" i="80"/>
  <c r="F551" i="80"/>
  <c r="G550" i="80"/>
  <c r="F550" i="80"/>
  <c r="G549" i="80"/>
  <c r="F549" i="80"/>
  <c r="G548" i="80"/>
  <c r="F548" i="80"/>
  <c r="G547" i="80"/>
  <c r="F547" i="80"/>
  <c r="G546" i="80"/>
  <c r="F546" i="80"/>
  <c r="G545" i="80"/>
  <c r="F545" i="80"/>
  <c r="G544" i="80"/>
  <c r="F544" i="80"/>
  <c r="G543" i="80"/>
  <c r="F543" i="80"/>
  <c r="G542" i="80"/>
  <c r="F542" i="80"/>
  <c r="G541" i="80"/>
  <c r="F541" i="80"/>
  <c r="G540" i="80"/>
  <c r="F540" i="80"/>
  <c r="G539" i="80"/>
  <c r="F539" i="80"/>
  <c r="G538" i="80"/>
  <c r="F538" i="80"/>
  <c r="G537" i="80"/>
  <c r="F537" i="80"/>
  <c r="G536" i="80"/>
  <c r="F536" i="80"/>
  <c r="G535" i="80"/>
  <c r="F535" i="80"/>
  <c r="G534" i="80"/>
  <c r="F534" i="80"/>
  <c r="G533" i="80"/>
  <c r="F533" i="80"/>
  <c r="G532" i="80"/>
  <c r="F532" i="80"/>
  <c r="G531" i="80"/>
  <c r="F531" i="80"/>
  <c r="G530" i="80"/>
  <c r="F530" i="80"/>
  <c r="G529" i="80"/>
  <c r="F529" i="80"/>
  <c r="G528" i="80"/>
  <c r="F528" i="80"/>
  <c r="G527" i="80"/>
  <c r="F527" i="80"/>
  <c r="G526" i="80"/>
  <c r="F526" i="80"/>
  <c r="G525" i="80"/>
  <c r="F525" i="80"/>
  <c r="G524" i="80"/>
  <c r="F524" i="80"/>
  <c r="G523" i="80"/>
  <c r="F523" i="80"/>
  <c r="G522" i="80"/>
  <c r="F522" i="80"/>
  <c r="G521" i="80"/>
  <c r="F521" i="80"/>
  <c r="G520" i="80"/>
  <c r="F520" i="80"/>
  <c r="G519" i="80"/>
  <c r="F519" i="80"/>
  <c r="G518" i="80"/>
  <c r="F518" i="80"/>
  <c r="G517" i="80"/>
  <c r="F517" i="80"/>
  <c r="G516" i="80"/>
  <c r="F516" i="80"/>
  <c r="G515" i="80"/>
  <c r="F515" i="80"/>
  <c r="G514" i="80"/>
  <c r="F514" i="80"/>
  <c r="G513" i="80"/>
  <c r="F513" i="80"/>
  <c r="G512" i="80"/>
  <c r="F512" i="80"/>
  <c r="G511" i="80"/>
  <c r="F511" i="80"/>
  <c r="G510" i="80"/>
  <c r="F510" i="80"/>
  <c r="G509" i="80"/>
  <c r="F509" i="80"/>
  <c r="G508" i="80"/>
  <c r="F508" i="80"/>
  <c r="G507" i="80"/>
  <c r="F507" i="80"/>
  <c r="G506" i="80"/>
  <c r="F506" i="80"/>
  <c r="G505" i="80"/>
  <c r="F505" i="80"/>
  <c r="G504" i="80"/>
  <c r="F504" i="80"/>
  <c r="G503" i="80"/>
  <c r="F503" i="80"/>
  <c r="G502" i="80"/>
  <c r="F502" i="80"/>
  <c r="G501" i="80"/>
  <c r="F501" i="80"/>
  <c r="G500" i="80"/>
  <c r="F500" i="80"/>
  <c r="G499" i="80"/>
  <c r="F499" i="80"/>
  <c r="G498" i="80"/>
  <c r="F498" i="80"/>
  <c r="G497" i="80"/>
  <c r="F497" i="80"/>
  <c r="G496" i="80"/>
  <c r="F496" i="80"/>
  <c r="G495" i="80"/>
  <c r="F495" i="80"/>
  <c r="G494" i="80"/>
  <c r="F494" i="80"/>
  <c r="G493" i="80"/>
  <c r="F493" i="80"/>
  <c r="G492" i="80"/>
  <c r="F492" i="80"/>
  <c r="G491" i="80"/>
  <c r="F491" i="80"/>
  <c r="G490" i="80"/>
  <c r="F490" i="80"/>
  <c r="G489" i="80"/>
  <c r="F489" i="80"/>
  <c r="G488" i="80"/>
  <c r="F488" i="80"/>
  <c r="G487" i="80"/>
  <c r="F487" i="80"/>
  <c r="G486" i="80"/>
  <c r="F486" i="80"/>
  <c r="G485" i="80"/>
  <c r="F485" i="80"/>
  <c r="G484" i="80"/>
  <c r="F484" i="80"/>
  <c r="G483" i="80"/>
  <c r="F483" i="80"/>
  <c r="G482" i="80"/>
  <c r="F482" i="80"/>
  <c r="G481" i="80"/>
  <c r="F481" i="80"/>
  <c r="G480" i="80"/>
  <c r="F480" i="80"/>
  <c r="G479" i="80"/>
  <c r="F479" i="80"/>
  <c r="G478" i="80"/>
  <c r="F478" i="80"/>
  <c r="G477" i="80"/>
  <c r="F477" i="80"/>
  <c r="G476" i="80"/>
  <c r="F476" i="80"/>
  <c r="G475" i="80"/>
  <c r="F475" i="80"/>
  <c r="G474" i="80"/>
  <c r="F474" i="80"/>
  <c r="G473" i="80"/>
  <c r="F473" i="80"/>
  <c r="G472" i="80"/>
  <c r="F472" i="80"/>
  <c r="G471" i="80"/>
  <c r="F471" i="80"/>
  <c r="G470" i="80"/>
  <c r="F470" i="80"/>
  <c r="G469" i="80"/>
  <c r="F469" i="80"/>
  <c r="G468" i="80"/>
  <c r="F468" i="80"/>
  <c r="G467" i="80"/>
  <c r="F467" i="80"/>
  <c r="G466" i="80"/>
  <c r="F466" i="80"/>
  <c r="G465" i="80"/>
  <c r="F465" i="80"/>
  <c r="G464" i="80"/>
  <c r="F464" i="80"/>
  <c r="G463" i="80"/>
  <c r="F463" i="80"/>
  <c r="G462" i="80"/>
  <c r="F462" i="80"/>
  <c r="G461" i="80"/>
  <c r="F461" i="80"/>
  <c r="G460" i="80"/>
  <c r="F460" i="80"/>
  <c r="G459" i="80"/>
  <c r="F459" i="80"/>
  <c r="G458" i="80"/>
  <c r="F458" i="80"/>
  <c r="G457" i="80"/>
  <c r="F457" i="80"/>
  <c r="G456" i="80"/>
  <c r="F456" i="80"/>
  <c r="G455" i="80"/>
  <c r="F455" i="80"/>
  <c r="G454" i="80"/>
  <c r="F454" i="80"/>
  <c r="G453" i="80"/>
  <c r="F453" i="80"/>
  <c r="G452" i="80"/>
  <c r="F452" i="80"/>
  <c r="G451" i="80"/>
  <c r="F451" i="80"/>
  <c r="G450" i="80"/>
  <c r="F450" i="80"/>
  <c r="G449" i="80"/>
  <c r="F449" i="80"/>
  <c r="G448" i="80"/>
  <c r="F448" i="80"/>
  <c r="G447" i="80"/>
  <c r="F447" i="80"/>
  <c r="G446" i="80"/>
  <c r="F446" i="80"/>
  <c r="G445" i="80"/>
  <c r="F445" i="80"/>
  <c r="G444" i="80"/>
  <c r="F444" i="80"/>
  <c r="G443" i="80"/>
  <c r="F443" i="80"/>
  <c r="G442" i="80"/>
  <c r="F442" i="80"/>
  <c r="G441" i="80"/>
  <c r="F441" i="80"/>
  <c r="G440" i="80"/>
  <c r="F440" i="80"/>
  <c r="G439" i="80"/>
  <c r="F439" i="80"/>
  <c r="G438" i="80"/>
  <c r="F438" i="80"/>
  <c r="G437" i="80"/>
  <c r="F437" i="80"/>
  <c r="G436" i="80"/>
  <c r="F436" i="80"/>
  <c r="G435" i="80"/>
  <c r="F435" i="80"/>
  <c r="G434" i="80"/>
  <c r="F434" i="80"/>
  <c r="G433" i="80"/>
  <c r="F433" i="80"/>
  <c r="G432" i="80"/>
  <c r="F432" i="80"/>
  <c r="G431" i="80"/>
  <c r="F431" i="80"/>
  <c r="G430" i="80"/>
  <c r="F430" i="80"/>
  <c r="G429" i="80"/>
  <c r="F429" i="80"/>
  <c r="G428" i="80"/>
  <c r="F428" i="80"/>
  <c r="G427" i="80"/>
  <c r="F427" i="80"/>
  <c r="G426" i="80"/>
  <c r="F426" i="80"/>
  <c r="G425" i="80"/>
  <c r="F425" i="80"/>
  <c r="G424" i="80"/>
  <c r="F424" i="80"/>
  <c r="G423" i="80"/>
  <c r="F423" i="80"/>
  <c r="G422" i="80"/>
  <c r="F422" i="80"/>
  <c r="G421" i="80"/>
  <c r="F421" i="80"/>
  <c r="G420" i="80"/>
  <c r="F420" i="80"/>
  <c r="G419" i="80"/>
  <c r="F419" i="80"/>
  <c r="G418" i="80"/>
  <c r="F418" i="80"/>
  <c r="G417" i="80"/>
  <c r="F417" i="80"/>
  <c r="G416" i="80"/>
  <c r="F416" i="80"/>
  <c r="G415" i="80"/>
  <c r="F415" i="80"/>
  <c r="G414" i="80"/>
  <c r="F414" i="80"/>
  <c r="G413" i="80"/>
  <c r="F413" i="80"/>
  <c r="G412" i="80"/>
  <c r="F412" i="80"/>
  <c r="G411" i="80"/>
  <c r="F411" i="80"/>
  <c r="G410" i="80"/>
  <c r="F410" i="80"/>
  <c r="G409" i="80"/>
  <c r="F409" i="80"/>
  <c r="G408" i="80"/>
  <c r="F408" i="80"/>
  <c r="G407" i="80"/>
  <c r="F407" i="80"/>
  <c r="G406" i="80"/>
  <c r="F406" i="80"/>
  <c r="G405" i="80"/>
  <c r="F405" i="80"/>
  <c r="G404" i="80"/>
  <c r="F404" i="80"/>
  <c r="G403" i="80"/>
  <c r="F403" i="80"/>
  <c r="G402" i="80"/>
  <c r="F402" i="80"/>
  <c r="G401" i="80"/>
  <c r="F401" i="80"/>
  <c r="G400" i="80"/>
  <c r="F400" i="80"/>
  <c r="G399" i="80"/>
  <c r="F399" i="80"/>
  <c r="G398" i="80"/>
  <c r="F398" i="80"/>
  <c r="G397" i="80"/>
  <c r="F397" i="80"/>
  <c r="G396" i="80"/>
  <c r="F396" i="80"/>
  <c r="G395" i="80"/>
  <c r="F395" i="80"/>
  <c r="G394" i="80"/>
  <c r="F394" i="80"/>
  <c r="G393" i="80"/>
  <c r="F393" i="80"/>
  <c r="G392" i="80"/>
  <c r="F392" i="80"/>
  <c r="G391" i="80"/>
  <c r="F391" i="80"/>
  <c r="G390" i="80"/>
  <c r="F390" i="80"/>
  <c r="G389" i="80"/>
  <c r="F389" i="80"/>
  <c r="G388" i="80"/>
  <c r="F388" i="80"/>
  <c r="G387" i="80"/>
  <c r="F387" i="80"/>
  <c r="G386" i="80"/>
  <c r="F386" i="80"/>
  <c r="G385" i="80"/>
  <c r="F385" i="80"/>
  <c r="G384" i="80"/>
  <c r="F384" i="80"/>
  <c r="G383" i="80"/>
  <c r="F383" i="80"/>
  <c r="G382" i="80"/>
  <c r="F382" i="80"/>
  <c r="G381" i="80"/>
  <c r="F381" i="80"/>
  <c r="G380" i="80"/>
  <c r="F380" i="80"/>
  <c r="G379" i="80"/>
  <c r="F379" i="80"/>
  <c r="G378" i="80"/>
  <c r="F378" i="80"/>
  <c r="G377" i="80"/>
  <c r="F377" i="80"/>
  <c r="G376" i="80"/>
  <c r="F376" i="80"/>
  <c r="G375" i="80"/>
  <c r="F375" i="80"/>
  <c r="G374" i="80"/>
  <c r="F374" i="80"/>
  <c r="G373" i="80"/>
  <c r="F373" i="80"/>
  <c r="G372" i="80"/>
  <c r="F372" i="80"/>
  <c r="G371" i="80"/>
  <c r="F371" i="80"/>
  <c r="G370" i="80"/>
  <c r="F370" i="80"/>
  <c r="G369" i="80"/>
  <c r="F369" i="80"/>
  <c r="G368" i="80"/>
  <c r="F368" i="80"/>
  <c r="G367" i="80"/>
  <c r="F367" i="80"/>
  <c r="G366" i="80"/>
  <c r="F366" i="80"/>
  <c r="G365" i="80"/>
  <c r="F365" i="80"/>
  <c r="G364" i="80"/>
  <c r="F364" i="80"/>
  <c r="G363" i="80"/>
  <c r="F363" i="80"/>
  <c r="G362" i="80"/>
  <c r="F362" i="80"/>
  <c r="G361" i="80"/>
  <c r="F361" i="80"/>
  <c r="G360" i="80"/>
  <c r="F360" i="80"/>
  <c r="G359" i="80"/>
  <c r="F359" i="80"/>
  <c r="G358" i="80"/>
  <c r="F358" i="80"/>
  <c r="G357" i="80"/>
  <c r="F357" i="80"/>
  <c r="G356" i="80"/>
  <c r="F356" i="80"/>
  <c r="G355" i="80"/>
  <c r="F355" i="80"/>
  <c r="G354" i="80"/>
  <c r="F354" i="80"/>
  <c r="G353" i="80"/>
  <c r="F353" i="80"/>
  <c r="G352" i="80"/>
  <c r="F352" i="80"/>
  <c r="G351" i="80"/>
  <c r="F351" i="80"/>
  <c r="G350" i="80"/>
  <c r="F350" i="80"/>
  <c r="G349" i="80"/>
  <c r="F349" i="80"/>
  <c r="G348" i="80"/>
  <c r="F348" i="80"/>
  <c r="G347" i="80"/>
  <c r="F347" i="80"/>
  <c r="G346" i="80"/>
  <c r="F346" i="80"/>
  <c r="G345" i="80"/>
  <c r="F345" i="80"/>
  <c r="G344" i="80"/>
  <c r="F344" i="80"/>
  <c r="G343" i="80"/>
  <c r="F343" i="80"/>
  <c r="G342" i="80"/>
  <c r="F342" i="80"/>
  <c r="G341" i="80"/>
  <c r="F341" i="80"/>
  <c r="G340" i="80"/>
  <c r="F340" i="80"/>
  <c r="G339" i="80"/>
  <c r="F339" i="80"/>
  <c r="G338" i="80"/>
  <c r="F338" i="80"/>
  <c r="G337" i="80"/>
  <c r="F337" i="80"/>
  <c r="G336" i="80"/>
  <c r="F336" i="80"/>
  <c r="G335" i="80"/>
  <c r="F335" i="80"/>
  <c r="G334" i="80"/>
  <c r="F334" i="80"/>
  <c r="G333" i="80"/>
  <c r="F333" i="80"/>
  <c r="G332" i="80"/>
  <c r="F332" i="80"/>
  <c r="G331" i="80"/>
  <c r="F331" i="80"/>
  <c r="G330" i="80"/>
  <c r="F330" i="80"/>
  <c r="G329" i="80"/>
  <c r="F329" i="80"/>
  <c r="G328" i="80"/>
  <c r="F328" i="80"/>
  <c r="G327" i="80"/>
  <c r="F327" i="80"/>
  <c r="G326" i="80"/>
  <c r="F326" i="80"/>
  <c r="G325" i="80"/>
  <c r="F325" i="80"/>
  <c r="G324" i="80"/>
  <c r="F324" i="80"/>
  <c r="G323" i="80"/>
  <c r="F323" i="80"/>
  <c r="G322" i="80"/>
  <c r="F322" i="80"/>
  <c r="G321" i="80"/>
  <c r="F321" i="80"/>
  <c r="G320" i="80"/>
  <c r="F320" i="80"/>
  <c r="G319" i="80"/>
  <c r="F319" i="80"/>
  <c r="G318" i="80"/>
  <c r="F318" i="80"/>
  <c r="G317" i="80"/>
  <c r="F317" i="80"/>
  <c r="G316" i="80"/>
  <c r="F316" i="80"/>
  <c r="G315" i="80"/>
  <c r="F315" i="80"/>
  <c r="G314" i="80"/>
  <c r="F314" i="80"/>
  <c r="G313" i="80"/>
  <c r="F313" i="80"/>
  <c r="G312" i="80"/>
  <c r="F312" i="80"/>
  <c r="G311" i="80"/>
  <c r="F311" i="80"/>
  <c r="G310" i="80"/>
  <c r="F310" i="80"/>
  <c r="G309" i="80"/>
  <c r="F309" i="80"/>
  <c r="G308" i="80"/>
  <c r="F308" i="80"/>
  <c r="G307" i="80"/>
  <c r="F307" i="80"/>
  <c r="G306" i="80"/>
  <c r="F306" i="80"/>
  <c r="G305" i="80"/>
  <c r="F305" i="80"/>
  <c r="G304" i="80"/>
  <c r="F304" i="80"/>
  <c r="G303" i="80"/>
  <c r="F303" i="80"/>
  <c r="G302" i="80"/>
  <c r="F302" i="80"/>
  <c r="G301" i="80"/>
  <c r="F301" i="80"/>
  <c r="G300" i="80"/>
  <c r="F300" i="80"/>
  <c r="G299" i="80"/>
  <c r="F299" i="80"/>
  <c r="G298" i="80"/>
  <c r="F298" i="80"/>
  <c r="G297" i="80"/>
  <c r="F297" i="80"/>
  <c r="G296" i="80"/>
  <c r="F296" i="80"/>
  <c r="G295" i="80"/>
  <c r="F295" i="80"/>
  <c r="G294" i="80"/>
  <c r="F294" i="80"/>
  <c r="G293" i="80"/>
  <c r="F293" i="80"/>
  <c r="G292" i="80"/>
  <c r="F292" i="80"/>
  <c r="G291" i="80"/>
  <c r="F291" i="80"/>
  <c r="G290" i="80"/>
  <c r="F290" i="80"/>
  <c r="G289" i="80"/>
  <c r="F289" i="80"/>
  <c r="G288" i="80"/>
  <c r="F288" i="80"/>
  <c r="G287" i="80"/>
  <c r="F287" i="80"/>
  <c r="G286" i="80"/>
  <c r="F286" i="80"/>
  <c r="G285" i="80"/>
  <c r="F285" i="80"/>
  <c r="G284" i="80"/>
  <c r="F284" i="80"/>
  <c r="G283" i="80"/>
  <c r="F283" i="80"/>
  <c r="G282" i="80"/>
  <c r="F282" i="80"/>
  <c r="G281" i="80"/>
  <c r="F281" i="80"/>
  <c r="G280" i="80"/>
  <c r="F280" i="80"/>
  <c r="G279" i="80"/>
  <c r="F279" i="80"/>
  <c r="G278" i="80"/>
  <c r="F278" i="80"/>
  <c r="G277" i="80"/>
  <c r="F277" i="80"/>
  <c r="G276" i="80"/>
  <c r="F276" i="80"/>
  <c r="G275" i="80"/>
  <c r="F275" i="80"/>
  <c r="G274" i="80"/>
  <c r="F274" i="80"/>
  <c r="G273" i="80"/>
  <c r="F273" i="80"/>
  <c r="G272" i="80"/>
  <c r="F272" i="80"/>
  <c r="G271" i="80"/>
  <c r="F271" i="80"/>
  <c r="G270" i="80"/>
  <c r="F270" i="80"/>
  <c r="G269" i="80"/>
  <c r="F269" i="80"/>
  <c r="G268" i="80"/>
  <c r="F268" i="80"/>
  <c r="G267" i="80"/>
  <c r="F267" i="80"/>
  <c r="G266" i="80"/>
  <c r="F266" i="80"/>
  <c r="G265" i="80"/>
  <c r="F265" i="80"/>
  <c r="G264" i="80"/>
  <c r="F264" i="80"/>
  <c r="G263" i="80"/>
  <c r="F263" i="80"/>
  <c r="G262" i="80"/>
  <c r="F262" i="80"/>
  <c r="G261" i="80"/>
  <c r="F261" i="80"/>
  <c r="G260" i="80"/>
  <c r="F260" i="80"/>
  <c r="G259" i="80"/>
  <c r="F259" i="80"/>
  <c r="G258" i="80"/>
  <c r="F258" i="80"/>
  <c r="G257" i="80"/>
  <c r="F257" i="80"/>
  <c r="G256" i="80"/>
  <c r="F256" i="80"/>
  <c r="G255" i="80"/>
  <c r="F255" i="80"/>
  <c r="G254" i="80"/>
  <c r="F254" i="80"/>
  <c r="G253" i="80"/>
  <c r="F253" i="80"/>
  <c r="G252" i="80"/>
  <c r="F252" i="80"/>
  <c r="G251" i="80"/>
  <c r="F251" i="80"/>
  <c r="G250" i="80"/>
  <c r="F250" i="80"/>
  <c r="G249" i="80"/>
  <c r="F249" i="80"/>
  <c r="G248" i="80"/>
  <c r="F248" i="80"/>
  <c r="G247" i="80"/>
  <c r="F247" i="80"/>
  <c r="G246" i="80"/>
  <c r="F246" i="80"/>
  <c r="G245" i="80"/>
  <c r="F245" i="80"/>
  <c r="G244" i="80"/>
  <c r="F244" i="80"/>
  <c r="G243" i="80"/>
  <c r="F243" i="80"/>
  <c r="G242" i="80"/>
  <c r="F242" i="80"/>
  <c r="G241" i="80"/>
  <c r="F241" i="80"/>
  <c r="G240" i="80"/>
  <c r="F240" i="80"/>
  <c r="G239" i="80"/>
  <c r="F239" i="80"/>
  <c r="G238" i="80"/>
  <c r="F238" i="80"/>
  <c r="G237" i="80"/>
  <c r="F237" i="80"/>
  <c r="G236" i="80"/>
  <c r="F236" i="80"/>
  <c r="G235" i="80"/>
  <c r="F235" i="80"/>
  <c r="G234" i="80"/>
  <c r="F234" i="80"/>
  <c r="G233" i="80"/>
  <c r="F233" i="80"/>
  <c r="G232" i="80"/>
  <c r="F232" i="80"/>
  <c r="G231" i="80"/>
  <c r="F231" i="80"/>
  <c r="G230" i="80"/>
  <c r="F230" i="80"/>
  <c r="G229" i="80"/>
  <c r="F229" i="80"/>
  <c r="G228" i="80"/>
  <c r="F228" i="80"/>
  <c r="G227" i="80"/>
  <c r="F227" i="80"/>
  <c r="G226" i="80"/>
  <c r="F226" i="80"/>
  <c r="G225" i="80"/>
  <c r="F225" i="80"/>
  <c r="G224" i="80"/>
  <c r="F224" i="80"/>
  <c r="G223" i="80"/>
  <c r="F223" i="80"/>
  <c r="G222" i="80"/>
  <c r="F222" i="80"/>
  <c r="G221" i="80"/>
  <c r="F221" i="80"/>
  <c r="G220" i="80"/>
  <c r="F220" i="80"/>
  <c r="G219" i="80"/>
  <c r="F219" i="80"/>
  <c r="G218" i="80"/>
  <c r="F218" i="80"/>
  <c r="G217" i="80"/>
  <c r="F217" i="80"/>
  <c r="G216" i="80"/>
  <c r="F216" i="80"/>
  <c r="G215" i="80"/>
  <c r="F215" i="80"/>
  <c r="G214" i="80"/>
  <c r="F214" i="80"/>
  <c r="G213" i="80"/>
  <c r="F213" i="80"/>
  <c r="G212" i="80"/>
  <c r="F212" i="80"/>
  <c r="G211" i="80"/>
  <c r="F211" i="80"/>
  <c r="G210" i="80"/>
  <c r="F210" i="80"/>
  <c r="G209" i="80"/>
  <c r="F209" i="80"/>
  <c r="G208" i="80"/>
  <c r="F208" i="80"/>
  <c r="G207" i="80"/>
  <c r="F207" i="80"/>
  <c r="G206" i="80"/>
  <c r="F206" i="80"/>
  <c r="G205" i="80"/>
  <c r="F205" i="80"/>
  <c r="G204" i="80"/>
  <c r="F204" i="80"/>
  <c r="G203" i="80"/>
  <c r="F203" i="80"/>
  <c r="G202" i="80"/>
  <c r="F202" i="80"/>
  <c r="G201" i="80"/>
  <c r="F201" i="80"/>
  <c r="G200" i="80"/>
  <c r="F200" i="80"/>
  <c r="G199" i="80"/>
  <c r="F199" i="80"/>
  <c r="G198" i="80"/>
  <c r="F198" i="80"/>
  <c r="G197" i="80"/>
  <c r="F197" i="80"/>
  <c r="G196" i="80"/>
  <c r="F196" i="80"/>
  <c r="G195" i="80"/>
  <c r="F195" i="80"/>
  <c r="G194" i="80"/>
  <c r="F194" i="80"/>
  <c r="G193" i="80"/>
  <c r="F193" i="80"/>
  <c r="G192" i="80"/>
  <c r="F192" i="80"/>
  <c r="G191" i="80"/>
  <c r="F191" i="80"/>
  <c r="G190" i="80"/>
  <c r="F190" i="80"/>
  <c r="G189" i="80"/>
  <c r="F189" i="80"/>
  <c r="G188" i="80"/>
  <c r="F188" i="80"/>
  <c r="G187" i="80"/>
  <c r="F187" i="80"/>
  <c r="G186" i="80"/>
  <c r="F186" i="80"/>
  <c r="G185" i="80"/>
  <c r="F185" i="80"/>
  <c r="G184" i="80"/>
  <c r="F184" i="80"/>
  <c r="G183" i="80"/>
  <c r="F183" i="80"/>
  <c r="G182" i="80"/>
  <c r="F182" i="80"/>
  <c r="G181" i="80"/>
  <c r="F181" i="80"/>
  <c r="G180" i="80"/>
  <c r="F180" i="80"/>
  <c r="G179" i="80"/>
  <c r="F179" i="80"/>
  <c r="G178" i="80"/>
  <c r="F178" i="80"/>
  <c r="G177" i="80"/>
  <c r="F177" i="80"/>
  <c r="G176" i="80"/>
  <c r="F176" i="80"/>
  <c r="G175" i="80"/>
  <c r="F175" i="80"/>
  <c r="G174" i="80"/>
  <c r="F174" i="80"/>
  <c r="G173" i="80"/>
  <c r="F173" i="80"/>
  <c r="G172" i="80"/>
  <c r="F172" i="80"/>
  <c r="G171" i="80"/>
  <c r="F171" i="80"/>
  <c r="G170" i="80"/>
  <c r="F170" i="80"/>
  <c r="G169" i="80"/>
  <c r="F169" i="80"/>
  <c r="G168" i="80"/>
  <c r="F168" i="80"/>
  <c r="G167" i="80"/>
  <c r="F167" i="80"/>
  <c r="G166" i="80"/>
  <c r="F166" i="80"/>
  <c r="G165" i="80"/>
  <c r="F165" i="80"/>
  <c r="G164" i="80"/>
  <c r="F164" i="80"/>
  <c r="G163" i="80"/>
  <c r="F163" i="80"/>
  <c r="G162" i="80"/>
  <c r="F162" i="80"/>
  <c r="G161" i="80"/>
  <c r="F161" i="80"/>
  <c r="G160" i="80"/>
  <c r="F160" i="80"/>
  <c r="G159" i="80"/>
  <c r="F159" i="80"/>
  <c r="G158" i="80"/>
  <c r="F158" i="80"/>
  <c r="G157" i="80"/>
  <c r="F157" i="80"/>
  <c r="G156" i="80"/>
  <c r="F156" i="80"/>
  <c r="G155" i="80"/>
  <c r="F155" i="80"/>
  <c r="G154" i="80"/>
  <c r="F154" i="80"/>
  <c r="G153" i="80"/>
  <c r="F153" i="80"/>
  <c r="G152" i="80"/>
  <c r="F152" i="80"/>
  <c r="G151" i="80"/>
  <c r="F151" i="80"/>
  <c r="G150" i="80"/>
  <c r="F150" i="80"/>
  <c r="G149" i="80"/>
  <c r="F149" i="80"/>
  <c r="G148" i="80"/>
  <c r="F148" i="80"/>
  <c r="G147" i="80"/>
  <c r="F147" i="80"/>
  <c r="G146" i="80"/>
  <c r="F146" i="80"/>
  <c r="G145" i="80"/>
  <c r="F145" i="80"/>
  <c r="G144" i="80"/>
  <c r="F144" i="80"/>
  <c r="G143" i="80"/>
  <c r="F143" i="80"/>
  <c r="G142" i="80"/>
  <c r="F142" i="80"/>
  <c r="G141" i="80"/>
  <c r="F141" i="80"/>
  <c r="G140" i="80"/>
  <c r="F140" i="80"/>
  <c r="G139" i="80"/>
  <c r="F139" i="80"/>
  <c r="G138" i="80"/>
  <c r="F138" i="80"/>
  <c r="G137" i="80"/>
  <c r="F137" i="80"/>
  <c r="G136" i="80"/>
  <c r="F136" i="80"/>
  <c r="G135" i="80"/>
  <c r="F135" i="80"/>
  <c r="G134" i="80"/>
  <c r="F134" i="80"/>
  <c r="G133" i="80"/>
  <c r="F133" i="80"/>
  <c r="G132" i="80"/>
  <c r="F132" i="80"/>
  <c r="G131" i="80"/>
  <c r="F131" i="80"/>
  <c r="G130" i="80"/>
  <c r="F130" i="80"/>
  <c r="G129" i="80"/>
  <c r="F129" i="80"/>
  <c r="G128" i="80"/>
  <c r="F128" i="80"/>
  <c r="G127" i="80"/>
  <c r="F127" i="80"/>
  <c r="G126" i="80"/>
  <c r="F126" i="80"/>
  <c r="G125" i="80"/>
  <c r="F125" i="80"/>
  <c r="G124" i="80"/>
  <c r="F124" i="80"/>
  <c r="G123" i="80"/>
  <c r="F123" i="80"/>
  <c r="G122" i="80"/>
  <c r="F122" i="80"/>
  <c r="G121" i="80"/>
  <c r="F121" i="80"/>
  <c r="G120" i="80"/>
  <c r="F120" i="80"/>
  <c r="G119" i="80"/>
  <c r="F119" i="80"/>
  <c r="G118" i="80"/>
  <c r="F118" i="80"/>
  <c r="G117" i="80"/>
  <c r="F117" i="80"/>
  <c r="G116" i="80"/>
  <c r="F116" i="80"/>
  <c r="G115" i="80"/>
  <c r="F115" i="80"/>
  <c r="G114" i="80"/>
  <c r="F114" i="80"/>
  <c r="G113" i="80"/>
  <c r="F113" i="80"/>
  <c r="G112" i="80"/>
  <c r="F112" i="80"/>
  <c r="G111" i="80"/>
  <c r="F111" i="80"/>
  <c r="G110" i="80"/>
  <c r="F110" i="80"/>
  <c r="G109" i="80"/>
  <c r="F109" i="80"/>
  <c r="G108" i="80"/>
  <c r="F108" i="80"/>
  <c r="G107" i="80"/>
  <c r="F107" i="80"/>
  <c r="G106" i="80"/>
  <c r="F106" i="80"/>
  <c r="G105" i="80"/>
  <c r="F105" i="80"/>
  <c r="G104" i="80"/>
  <c r="F104" i="80"/>
  <c r="G103" i="80"/>
  <c r="F103" i="80"/>
  <c r="G102" i="80"/>
  <c r="F102" i="80"/>
  <c r="G101" i="80"/>
  <c r="F101" i="80"/>
  <c r="G100" i="80"/>
  <c r="F100" i="80"/>
  <c r="G99" i="80"/>
  <c r="F99" i="80"/>
  <c r="G98" i="80"/>
  <c r="F98" i="80"/>
  <c r="G97" i="80"/>
  <c r="F97" i="80"/>
  <c r="G96" i="80"/>
  <c r="F96" i="80"/>
  <c r="G95" i="80"/>
  <c r="F95" i="80"/>
  <c r="G94" i="80"/>
  <c r="F94" i="80"/>
  <c r="G93" i="80"/>
  <c r="F93" i="80"/>
  <c r="G92" i="80"/>
  <c r="F92" i="80"/>
  <c r="G91" i="80"/>
  <c r="F91" i="80"/>
  <c r="G90" i="80"/>
  <c r="F90" i="80"/>
  <c r="G89" i="80"/>
  <c r="F89" i="80"/>
  <c r="G88" i="80"/>
  <c r="F88" i="80"/>
  <c r="G87" i="80"/>
  <c r="F87" i="80"/>
  <c r="G86" i="80"/>
  <c r="F86" i="80"/>
  <c r="G85" i="80"/>
  <c r="F85" i="80"/>
  <c r="G84" i="80"/>
  <c r="F84" i="80"/>
  <c r="G83" i="80"/>
  <c r="F83" i="80"/>
  <c r="G82" i="80"/>
  <c r="F82" i="80"/>
  <c r="G81" i="80"/>
  <c r="F81" i="80"/>
  <c r="G80" i="80"/>
  <c r="F80" i="80"/>
  <c r="G79" i="80"/>
  <c r="F79" i="80"/>
  <c r="G78" i="80"/>
  <c r="F78" i="80"/>
  <c r="G77" i="80"/>
  <c r="F77" i="80"/>
  <c r="G76" i="80"/>
  <c r="F76" i="80"/>
  <c r="G75" i="80"/>
  <c r="F75" i="80"/>
  <c r="G74" i="80"/>
  <c r="F74" i="80"/>
  <c r="G73" i="80"/>
  <c r="F73" i="80"/>
  <c r="G72" i="80"/>
  <c r="F72" i="80"/>
  <c r="G71" i="80"/>
  <c r="F71" i="80"/>
  <c r="G70" i="80"/>
  <c r="F70" i="80"/>
  <c r="G69" i="80"/>
  <c r="F69" i="80"/>
  <c r="G68" i="80"/>
  <c r="F68" i="80"/>
  <c r="G67" i="80"/>
  <c r="F67" i="80"/>
  <c r="G66" i="80"/>
  <c r="F66" i="80"/>
  <c r="G65" i="80"/>
  <c r="F65" i="80"/>
  <c r="G64" i="80"/>
  <c r="F64" i="80"/>
  <c r="G63" i="80"/>
  <c r="F63" i="80"/>
  <c r="G62" i="80"/>
  <c r="F62" i="80"/>
  <c r="G61" i="80"/>
  <c r="F61" i="80"/>
  <c r="G60" i="80"/>
  <c r="F60" i="80"/>
  <c r="G59" i="80"/>
  <c r="F59" i="80"/>
  <c r="G58" i="80"/>
  <c r="F58" i="80"/>
  <c r="G57" i="80"/>
  <c r="F57" i="80"/>
  <c r="G56" i="80"/>
  <c r="F56" i="80"/>
  <c r="G55" i="80"/>
  <c r="F55" i="80"/>
  <c r="G54" i="80"/>
  <c r="F54" i="80"/>
  <c r="G53" i="80"/>
  <c r="F53" i="80"/>
  <c r="G52" i="80"/>
  <c r="F52" i="80"/>
  <c r="G51" i="80"/>
  <c r="F51" i="80"/>
  <c r="G50" i="80"/>
  <c r="F50" i="80"/>
  <c r="G49" i="80"/>
  <c r="F49" i="80"/>
  <c r="G48" i="80"/>
  <c r="F48" i="80"/>
  <c r="G47" i="80"/>
  <c r="F47" i="80"/>
  <c r="G46" i="80"/>
  <c r="F46" i="80"/>
  <c r="G45" i="80"/>
  <c r="F45" i="80"/>
  <c r="G44" i="80"/>
  <c r="F44" i="80"/>
  <c r="G43" i="80"/>
  <c r="F43" i="80"/>
  <c r="G42" i="80"/>
  <c r="F42" i="80"/>
  <c r="G41" i="80"/>
  <c r="F41" i="80"/>
  <c r="G40" i="80"/>
  <c r="F40" i="80"/>
  <c r="G39" i="80"/>
  <c r="F39" i="80"/>
  <c r="G38" i="80"/>
  <c r="F38" i="80"/>
  <c r="G37" i="80"/>
  <c r="F37" i="80"/>
  <c r="G36" i="80"/>
  <c r="F36" i="80"/>
  <c r="G35" i="80"/>
  <c r="F35" i="80"/>
  <c r="G34" i="80"/>
  <c r="F34" i="80"/>
  <c r="G33" i="80"/>
  <c r="F33" i="80"/>
  <c r="G32" i="80"/>
  <c r="F32" i="80"/>
  <c r="G31" i="80"/>
  <c r="F31" i="80"/>
  <c r="G30" i="80"/>
  <c r="F30" i="80"/>
  <c r="G29" i="80"/>
  <c r="F29" i="80"/>
  <c r="G28" i="80"/>
  <c r="F28" i="80"/>
  <c r="G27" i="80"/>
  <c r="F27" i="80"/>
  <c r="G26" i="80"/>
  <c r="F26" i="80"/>
  <c r="G25" i="80"/>
  <c r="F25" i="80"/>
  <c r="G24" i="80"/>
  <c r="F24" i="80"/>
  <c r="G23" i="80"/>
  <c r="F23" i="80"/>
  <c r="G22" i="80"/>
  <c r="F22" i="80"/>
  <c r="G21" i="80"/>
  <c r="F21" i="80"/>
  <c r="G20" i="80"/>
  <c r="F20" i="80"/>
  <c r="G19" i="80"/>
  <c r="F19" i="80"/>
  <c r="G18" i="80"/>
  <c r="F18" i="80"/>
  <c r="G17" i="80"/>
  <c r="F17" i="80"/>
  <c r="G16" i="80"/>
  <c r="F16" i="80"/>
  <c r="G15" i="80"/>
  <c r="F15" i="80"/>
  <c r="G14" i="80"/>
  <c r="F14" i="80"/>
  <c r="G13" i="80"/>
  <c r="F13" i="80"/>
  <c r="G12" i="80"/>
  <c r="F12" i="80"/>
  <c r="G11" i="80"/>
  <c r="F11" i="80"/>
  <c r="G10" i="80"/>
  <c r="F10" i="80"/>
  <c r="G9" i="80"/>
  <c r="F9" i="80"/>
  <c r="G8" i="80"/>
  <c r="F8" i="80"/>
  <c r="G7" i="80"/>
  <c r="F7" i="80"/>
  <c r="G6" i="80"/>
  <c r="F6" i="80"/>
  <c r="G5" i="80"/>
  <c r="F5" i="80"/>
  <c r="G4" i="80"/>
  <c r="F4" i="80"/>
  <c r="G3" i="80"/>
  <c r="F3" i="80"/>
  <c r="E56" i="33" l="1" a="1"/>
  <c r="K17" i="78"/>
  <c r="K15" i="78"/>
  <c r="K13" i="78"/>
  <c r="E56" i="33" l="1"/>
  <c r="E60" i="33"/>
  <c r="E59" i="33"/>
  <c r="E57" i="33"/>
  <c r="E58" i="33"/>
  <c r="E32" i="51"/>
  <c r="E31" i="51"/>
  <c r="E28" i="51"/>
  <c r="F28" i="51" s="1"/>
  <c r="D2" i="75"/>
  <c r="F32" i="51" l="1"/>
  <c r="H11" i="59" l="1"/>
  <c r="G16" i="59"/>
  <c r="H16" i="59"/>
  <c r="E17" i="59"/>
  <c r="F16" i="59"/>
  <c r="B16" i="59"/>
  <c r="E16" i="59"/>
  <c r="F15" i="34" l="1"/>
  <c r="F14" i="34"/>
  <c r="F13" i="34"/>
  <c r="F12" i="34"/>
  <c r="F11" i="34"/>
  <c r="F10" i="34"/>
  <c r="F9" i="34"/>
  <c r="F8" i="34"/>
  <c r="F7" i="34"/>
  <c r="F6" i="34"/>
  <c r="H33" i="31"/>
  <c r="H32" i="31"/>
  <c r="H31" i="31"/>
  <c r="H30" i="31"/>
  <c r="H29" i="31"/>
  <c r="H28" i="31"/>
  <c r="H27" i="31"/>
  <c r="H26" i="31"/>
  <c r="H25" i="31"/>
  <c r="H24" i="31"/>
  <c r="H23" i="31"/>
  <c r="H22" i="31"/>
  <c r="H21" i="31"/>
  <c r="H20" i="31"/>
  <c r="H19" i="31"/>
  <c r="H18" i="31"/>
  <c r="H17" i="31"/>
  <c r="H16" i="31"/>
  <c r="H15" i="31"/>
  <c r="H14" i="31"/>
  <c r="H13" i="31"/>
  <c r="H12" i="31"/>
  <c r="H11" i="31"/>
  <c r="H10" i="31"/>
  <c r="H9" i="31"/>
  <c r="H8" i="31"/>
  <c r="H7" i="31"/>
  <c r="H6" i="31"/>
  <c r="H44" i="30"/>
  <c r="H37" i="30"/>
  <c r="H36" i="30"/>
  <c r="H35" i="30"/>
  <c r="H34" i="30"/>
  <c r="H33" i="30"/>
  <c r="H32" i="30"/>
  <c r="H31" i="30"/>
  <c r="H30" i="30"/>
  <c r="H29" i="30"/>
  <c r="H28" i="30"/>
  <c r="H27" i="30"/>
  <c r="H26" i="30"/>
  <c r="H25" i="30"/>
  <c r="H24" i="30"/>
  <c r="H23" i="30"/>
  <c r="H22" i="30"/>
  <c r="H21" i="30"/>
  <c r="H20" i="30"/>
  <c r="H19" i="30"/>
  <c r="H18" i="30"/>
  <c r="H17" i="30"/>
  <c r="H16" i="30"/>
  <c r="H15" i="30"/>
  <c r="H14" i="30"/>
  <c r="H13" i="30"/>
  <c r="D34" i="28" l="1" a="1"/>
  <c r="K34" i="28" s="1"/>
  <c r="D20" i="28" a="1"/>
  <c r="I20" i="28" s="1"/>
  <c r="D6" i="28" a="1"/>
  <c r="K6" i="28" s="1"/>
  <c r="J20" i="28" l="1"/>
  <c r="I34" i="28"/>
  <c r="E34" i="28"/>
  <c r="F20" i="28"/>
  <c r="G6" i="28"/>
  <c r="D6" i="28"/>
  <c r="H6" i="28"/>
  <c r="G20" i="28"/>
  <c r="K20" i="28"/>
  <c r="F34" i="28"/>
  <c r="J34" i="28"/>
  <c r="E6" i="28"/>
  <c r="I6" i="28"/>
  <c r="D20" i="28"/>
  <c r="H20" i="28"/>
  <c r="F6" i="28"/>
  <c r="J6" i="28"/>
  <c r="E20" i="28"/>
  <c r="D34" i="28"/>
  <c r="H34" i="28"/>
  <c r="G34" i="28"/>
  <c r="C61" i="27" l="1"/>
  <c r="F25" i="27"/>
  <c r="E26" i="27" s="1"/>
  <c r="F26" i="27" s="1"/>
  <c r="E27" i="27" s="1"/>
  <c r="F27" i="27" s="1"/>
  <c r="E28" i="27" s="1"/>
  <c r="F28" i="27" s="1"/>
  <c r="B39" i="26"/>
  <c r="B31" i="26"/>
  <c r="B23" i="26"/>
  <c r="P15" i="26"/>
  <c r="P14" i="26"/>
  <c r="G8" i="26"/>
  <c r="P7" i="26"/>
  <c r="P6" i="26"/>
  <c r="G5" i="26"/>
  <c r="H35" i="19" l="1"/>
  <c r="H36" i="19"/>
  <c r="H37" i="19"/>
  <c r="H38" i="19"/>
  <c r="H39" i="19"/>
  <c r="H40" i="19"/>
  <c r="H41" i="19"/>
  <c r="H42" i="19"/>
  <c r="H43" i="19"/>
  <c r="H44" i="19"/>
  <c r="H45" i="19"/>
  <c r="H46" i="19"/>
  <c r="H47" i="19"/>
  <c r="H48" i="19"/>
  <c r="H49" i="19"/>
  <c r="H50" i="19"/>
  <c r="H51" i="19"/>
  <c r="E28" i="18" l="1"/>
  <c r="F28" i="18" s="1"/>
  <c r="E27" i="18"/>
  <c r="F27" i="18" s="1"/>
  <c r="E26" i="18"/>
  <c r="F26" i="18" s="1"/>
  <c r="E25" i="18"/>
  <c r="F25" i="18" s="1"/>
  <c r="E24" i="18"/>
  <c r="F24" i="18" s="1"/>
  <c r="E23" i="18"/>
  <c r="F23" i="18" s="1"/>
  <c r="E22" i="18"/>
  <c r="F22" i="18" s="1"/>
  <c r="E21" i="18"/>
  <c r="F21" i="18" s="1"/>
  <c r="E20" i="18"/>
  <c r="F20" i="18" s="1"/>
  <c r="E19" i="18"/>
  <c r="F19" i="18" s="1"/>
  <c r="E18" i="18"/>
  <c r="F18" i="18" s="1"/>
  <c r="E17" i="18"/>
  <c r="F17" i="18" s="1"/>
  <c r="E16" i="18"/>
  <c r="F16" i="18" s="1"/>
  <c r="E15" i="18"/>
  <c r="F15" i="18" s="1"/>
  <c r="E14" i="18"/>
  <c r="F14" i="18" s="1"/>
  <c r="E13" i="18"/>
  <c r="F13" i="18" s="1"/>
  <c r="E12" i="18"/>
  <c r="J21" i="18" l="1"/>
  <c r="F12" i="18"/>
  <c r="J22" i="18" s="1"/>
  <c r="M113" i="16" l="1"/>
  <c r="M118" i="16"/>
  <c r="K114" i="16"/>
  <c r="M110" i="16"/>
  <c r="L108" i="16"/>
  <c r="L109" i="16"/>
  <c r="L110" i="16"/>
  <c r="L111" i="16"/>
  <c r="L112" i="16"/>
  <c r="L113" i="16"/>
  <c r="L114" i="16"/>
  <c r="L115" i="16"/>
  <c r="L116" i="16"/>
  <c r="L117" i="16"/>
  <c r="L118" i="16"/>
  <c r="F107" i="16"/>
  <c r="M107" i="16" s="1"/>
  <c r="K116" i="16"/>
  <c r="F108" i="16"/>
  <c r="K108" i="16" s="1"/>
  <c r="F109" i="16"/>
  <c r="K109" i="16" s="1"/>
  <c r="F110" i="16"/>
  <c r="K110" i="16" s="1"/>
  <c r="F111" i="16"/>
  <c r="K111" i="16" s="1"/>
  <c r="F112" i="16"/>
  <c r="K112" i="16" s="1"/>
  <c r="F113" i="16"/>
  <c r="K113" i="16" s="1"/>
  <c r="F114" i="16"/>
  <c r="F115" i="16"/>
  <c r="K115" i="16" s="1"/>
  <c r="F116" i="16"/>
  <c r="F117" i="16"/>
  <c r="K117" i="16" s="1"/>
  <c r="F118" i="16"/>
  <c r="K118" i="16" s="1"/>
  <c r="F68" i="16"/>
  <c r="F67" i="16"/>
  <c r="F65" i="16"/>
  <c r="F66" i="16"/>
  <c r="L107" i="16"/>
  <c r="E68" i="16"/>
  <c r="E67" i="16"/>
  <c r="E66" i="16"/>
  <c r="E65" i="16"/>
  <c r="E9" i="16"/>
  <c r="E48" i="15"/>
  <c r="E47" i="15"/>
  <c r="D32" i="15"/>
  <c r="D27" i="15"/>
  <c r="E17" i="15"/>
  <c r="E16" i="15"/>
  <c r="E12" i="15"/>
  <c r="E11" i="15"/>
  <c r="E10" i="15"/>
  <c r="O72" i="11"/>
  <c r="O71" i="11"/>
  <c r="O70" i="11"/>
  <c r="O69" i="11"/>
  <c r="O68" i="11"/>
  <c r="O67" i="11"/>
  <c r="O66" i="11"/>
  <c r="O65" i="11"/>
  <c r="O64" i="11"/>
  <c r="O63" i="11"/>
  <c r="J78" i="10"/>
  <c r="I78" i="10"/>
  <c r="G78" i="10"/>
  <c r="F78" i="10"/>
  <c r="J77" i="10"/>
  <c r="I77" i="10"/>
  <c r="G77" i="10"/>
  <c r="F77" i="10"/>
  <c r="J76" i="10"/>
  <c r="I76" i="10"/>
  <c r="G76" i="10"/>
  <c r="F76" i="10"/>
  <c r="J75" i="10"/>
  <c r="I75" i="10"/>
  <c r="G75" i="10"/>
  <c r="F75" i="10"/>
  <c r="J74" i="10"/>
  <c r="I74" i="10"/>
  <c r="G74" i="10"/>
  <c r="F74" i="10"/>
  <c r="J43" i="10"/>
  <c r="I43" i="10"/>
  <c r="H43" i="10"/>
  <c r="G43" i="10"/>
  <c r="F43" i="10"/>
  <c r="J40" i="10"/>
  <c r="I40" i="10"/>
  <c r="H40" i="10"/>
  <c r="G40" i="10"/>
  <c r="F40" i="10"/>
  <c r="J39" i="10"/>
  <c r="I39" i="10"/>
  <c r="H39" i="10"/>
  <c r="G39" i="10"/>
  <c r="F39" i="10"/>
  <c r="J38" i="10"/>
  <c r="I38" i="10"/>
  <c r="H38" i="10"/>
  <c r="G38" i="10"/>
  <c r="F38" i="10"/>
  <c r="J37" i="10"/>
  <c r="I37" i="10"/>
  <c r="H37" i="10"/>
  <c r="G37" i="10"/>
  <c r="F37" i="10"/>
  <c r="J36" i="10"/>
  <c r="I36" i="10"/>
  <c r="H36" i="10"/>
  <c r="G36" i="10"/>
  <c r="F36" i="10"/>
  <c r="J35" i="10"/>
  <c r="I35" i="10"/>
  <c r="H35" i="10"/>
  <c r="G35" i="10"/>
  <c r="F35" i="10"/>
  <c r="J34" i="10"/>
  <c r="I34" i="10"/>
  <c r="H34" i="10"/>
  <c r="G34" i="10"/>
  <c r="F34" i="10"/>
  <c r="F41" i="10" l="1"/>
  <c r="J41" i="10"/>
  <c r="I41" i="10"/>
  <c r="G41" i="10"/>
  <c r="H41" i="10"/>
  <c r="M109" i="16"/>
  <c r="M117" i="16"/>
  <c r="M114" i="16"/>
  <c r="M112" i="16"/>
  <c r="M116" i="16"/>
  <c r="M111" i="16"/>
  <c r="M115" i="16"/>
  <c r="K107"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IT Academy</author>
  </authors>
  <commentList>
    <comment ref="E5" authorId="0" shapeId="0" xr:uid="{00000000-0006-0000-0100-000001000000}">
      <text>
        <r>
          <rPr>
            <b/>
            <sz val="9"/>
            <color indexed="81"/>
            <rFont val="Tahoma"/>
            <family val="2"/>
            <charset val="238"/>
          </rPr>
          <t>IT Academy:</t>
        </r>
        <r>
          <rPr>
            <sz val="9"/>
            <color indexed="81"/>
            <rFont val="Tahoma"/>
            <family val="2"/>
            <charset val="238"/>
          </rPr>
          <t xml:space="preserve">
Číslo</t>
        </r>
      </text>
    </comment>
    <comment ref="E6" authorId="0" shapeId="0" xr:uid="{00000000-0006-0000-0100-000002000000}">
      <text>
        <r>
          <rPr>
            <b/>
            <sz val="9"/>
            <color indexed="81"/>
            <rFont val="Tahoma"/>
            <family val="2"/>
            <charset val="238"/>
          </rPr>
          <t>IT Academy:</t>
        </r>
        <r>
          <rPr>
            <sz val="9"/>
            <color indexed="81"/>
            <rFont val="Tahoma"/>
            <family val="2"/>
            <charset val="238"/>
          </rPr>
          <t xml:space="preserve">
Text</t>
        </r>
      </text>
    </comment>
    <comment ref="E7" authorId="0" shapeId="0" xr:uid="{00000000-0006-0000-0100-000003000000}">
      <text>
        <r>
          <rPr>
            <b/>
            <sz val="9"/>
            <color indexed="81"/>
            <rFont val="Tahoma"/>
            <family val="2"/>
            <charset val="238"/>
          </rPr>
          <t>IT Academy:</t>
        </r>
        <r>
          <rPr>
            <sz val="9"/>
            <color indexed="81"/>
            <rFont val="Tahoma"/>
            <family val="2"/>
            <charset val="238"/>
          </rPr>
          <t xml:space="preserve">
Číslo formátované ako text</t>
        </r>
      </text>
    </comment>
    <comment ref="E8" authorId="0" shapeId="0" xr:uid="{00000000-0006-0000-0100-000004000000}">
      <text>
        <r>
          <rPr>
            <b/>
            <sz val="9"/>
            <color indexed="81"/>
            <rFont val="Tahoma"/>
            <family val="2"/>
            <charset val="238"/>
          </rPr>
          <t>IT Academy:</t>
        </r>
        <r>
          <rPr>
            <sz val="9"/>
            <color indexed="81"/>
            <rFont val="Tahoma"/>
            <family val="2"/>
            <charset val="238"/>
          </rPr>
          <t xml:space="preserve">
Číslo upravené pomocou transformácie na text</t>
        </r>
      </text>
    </comment>
    <comment ref="E9" authorId="0" shapeId="0" xr:uid="{00000000-0006-0000-0100-000005000000}">
      <text>
        <r>
          <rPr>
            <b/>
            <sz val="9"/>
            <color indexed="81"/>
            <rFont val="Tahoma"/>
            <family val="2"/>
            <charset val="238"/>
          </rPr>
          <t>IT Academy:</t>
        </r>
        <r>
          <rPr>
            <sz val="9"/>
            <color indexed="81"/>
            <rFont val="Tahoma"/>
            <family val="2"/>
            <charset val="238"/>
          </rPr>
          <t xml:space="preserve">
Vzorec =5+5</t>
        </r>
      </text>
    </comment>
    <comment ref="E10" authorId="0" shapeId="0" xr:uid="{00000000-0006-0000-0100-000006000000}">
      <text>
        <r>
          <rPr>
            <b/>
            <sz val="9"/>
            <color indexed="81"/>
            <rFont val="Tahoma"/>
            <family val="2"/>
            <charset val="238"/>
          </rPr>
          <t>IT Academy:</t>
        </r>
        <r>
          <rPr>
            <sz val="9"/>
            <color indexed="81"/>
            <rFont val="Tahoma"/>
            <family val="2"/>
            <charset val="238"/>
          </rPr>
          <t xml:space="preserve">
Vzorec =5+5
upravený o transformáciu na text</t>
        </r>
      </text>
    </comment>
    <comment ref="B18" authorId="0" shapeId="0" xr:uid="{00000000-0006-0000-0100-000007000000}">
      <text>
        <r>
          <rPr>
            <b/>
            <sz val="9"/>
            <color indexed="81"/>
            <rFont val="Tahoma"/>
            <family val="2"/>
            <charset val="238"/>
          </rPr>
          <t>IT Academy:</t>
        </r>
        <r>
          <rPr>
            <sz val="9"/>
            <color indexed="81"/>
            <rFont val="Tahoma"/>
            <family val="2"/>
            <charset val="238"/>
          </rPr>
          <t xml:space="preserve">
Zlúči niekoľko textových reťazcov do jedného</t>
        </r>
      </text>
    </comment>
    <comment ref="B33" authorId="0" shapeId="0" xr:uid="{00000000-0006-0000-0100-000008000000}">
      <text>
        <r>
          <rPr>
            <b/>
            <sz val="9"/>
            <color indexed="81"/>
            <rFont val="Tahoma"/>
            <family val="2"/>
            <charset val="238"/>
          </rPr>
          <t>IT Academy:</t>
        </r>
        <r>
          <rPr>
            <sz val="9"/>
            <color indexed="81"/>
            <rFont val="Tahoma"/>
            <family val="2"/>
            <charset val="238"/>
          </rPr>
          <t xml:space="preserve">
Textová Funkcia
Zobrazí zadaní počet znakov od začiatku textu</t>
        </r>
      </text>
    </comment>
    <comment ref="B34" authorId="0" shapeId="0" xr:uid="{00000000-0006-0000-0100-000009000000}">
      <text>
        <r>
          <rPr>
            <b/>
            <sz val="9"/>
            <color indexed="81"/>
            <rFont val="Tahoma"/>
            <family val="2"/>
            <charset val="238"/>
          </rPr>
          <t>IT Academy:</t>
        </r>
        <r>
          <rPr>
            <sz val="9"/>
            <color indexed="81"/>
            <rFont val="Tahoma"/>
            <family val="2"/>
            <charset val="238"/>
          </rPr>
          <t xml:space="preserve">
Textová Funkcia
Zobrazí zadaní počet znakov od konca textu</t>
        </r>
      </text>
    </comment>
    <comment ref="B35" authorId="0" shapeId="0" xr:uid="{00000000-0006-0000-0100-00000A000000}">
      <text>
        <r>
          <rPr>
            <b/>
            <sz val="9"/>
            <color indexed="81"/>
            <rFont val="Tahoma"/>
            <family val="2"/>
            <charset val="238"/>
          </rPr>
          <t xml:space="preserve">IT Academy:
</t>
        </r>
        <r>
          <rPr>
            <sz val="9"/>
            <color indexed="81"/>
            <rFont val="Tahoma"/>
            <family val="2"/>
            <charset val="238"/>
          </rPr>
          <t xml:space="preserve">Textová Funkcia
Zobrazí časť textu od zadanej pozície a podľa zadaného počtu znakov
</t>
        </r>
      </text>
    </comment>
    <comment ref="C37" authorId="0" shapeId="0" xr:uid="{00000000-0006-0000-0100-00000B000000}">
      <text>
        <r>
          <rPr>
            <b/>
            <sz val="9"/>
            <color indexed="81"/>
            <rFont val="Tahoma"/>
            <family val="2"/>
            <charset val="238"/>
          </rPr>
          <t>IT Academy:</t>
        </r>
        <r>
          <rPr>
            <sz val="9"/>
            <color indexed="81"/>
            <rFont val="Tahoma"/>
            <family val="2"/>
            <charset val="238"/>
          </rPr>
          <t xml:space="preserve">
Zatial nič, ale čoskoro bude ;-)</t>
        </r>
      </text>
    </comment>
    <comment ref="B42" authorId="0" shapeId="0" xr:uid="{00000000-0006-0000-0100-00000C000000}">
      <text>
        <r>
          <rPr>
            <b/>
            <sz val="9"/>
            <color indexed="81"/>
            <rFont val="Tahoma"/>
            <family val="2"/>
            <charset val="238"/>
          </rPr>
          <t>IT Academy:</t>
        </r>
        <r>
          <rPr>
            <sz val="9"/>
            <color indexed="81"/>
            <rFont val="Tahoma"/>
            <family val="2"/>
            <charset val="238"/>
          </rPr>
          <t xml:space="preserve">
Prekonvertuje hodnotu na text v špecifickom číselnom formáte.</t>
        </r>
      </text>
    </comment>
    <comment ref="B61" authorId="0" shapeId="0" xr:uid="{00000000-0006-0000-0100-00000D000000}">
      <text>
        <r>
          <rPr>
            <b/>
            <sz val="9"/>
            <color indexed="81"/>
            <rFont val="Tahoma"/>
            <family val="2"/>
            <charset val="238"/>
          </rPr>
          <t>IT Academy:</t>
        </r>
        <r>
          <rPr>
            <sz val="9"/>
            <color indexed="81"/>
            <rFont val="Tahoma"/>
            <family val="2"/>
            <charset val="238"/>
          </rPr>
          <t xml:space="preserve">
Odstráni z textu všetky nadbytočné medzery</t>
        </r>
      </text>
    </comment>
    <comment ref="D61" authorId="0" shapeId="0" xr:uid="{00000000-0006-0000-0100-00000E000000}">
      <text>
        <r>
          <rPr>
            <b/>
            <sz val="9"/>
            <color indexed="81"/>
            <rFont val="Tahoma"/>
            <family val="2"/>
            <charset val="238"/>
          </rPr>
          <t>IT Academy:</t>
        </r>
        <r>
          <rPr>
            <sz val="9"/>
            <color indexed="81"/>
            <rFont val="Tahoma"/>
            <family val="2"/>
            <charset val="238"/>
          </rPr>
          <t xml:space="preserve">
Vráti znak, ktorého kódom je dané číslo</t>
        </r>
      </text>
    </comment>
    <comment ref="B62" authorId="0" shapeId="0" xr:uid="{00000000-0006-0000-0100-00000F000000}">
      <text>
        <r>
          <rPr>
            <b/>
            <sz val="9"/>
            <color indexed="81"/>
            <rFont val="Tahoma"/>
            <family val="2"/>
            <charset val="238"/>
          </rPr>
          <t>IT Academy:</t>
        </r>
        <r>
          <rPr>
            <sz val="9"/>
            <color indexed="81"/>
            <rFont val="Tahoma"/>
            <family val="2"/>
            <charset val="238"/>
          </rPr>
          <t xml:space="preserve">
Odstráni z textu txv "Nonprinting" znaky (asci hodnota znaku 1-35)</t>
        </r>
      </text>
    </comment>
    <comment ref="D62" authorId="0" shapeId="0" xr:uid="{00000000-0006-0000-0100-000010000000}">
      <text>
        <r>
          <rPr>
            <b/>
            <sz val="9"/>
            <color indexed="81"/>
            <rFont val="Tahoma"/>
            <family val="2"/>
            <charset val="238"/>
          </rPr>
          <t>IT Academy:</t>
        </r>
        <r>
          <rPr>
            <sz val="9"/>
            <color indexed="81"/>
            <rFont val="Tahoma"/>
            <family val="2"/>
            <charset val="238"/>
          </rPr>
          <t xml:space="preserve">
Vráti numerický kód prvého znaku v textovom reťazci.</t>
        </r>
      </text>
    </comment>
    <comment ref="B73" authorId="0" shapeId="0" xr:uid="{00000000-0006-0000-0100-000011000000}">
      <text>
        <r>
          <rPr>
            <b/>
            <sz val="9"/>
            <color indexed="81"/>
            <rFont val="Tahoma"/>
            <family val="2"/>
            <charset val="238"/>
          </rPr>
          <t>IT Academy:</t>
        </r>
        <r>
          <rPr>
            <sz val="9"/>
            <color indexed="81"/>
            <rFont val="Tahoma"/>
            <family val="2"/>
            <charset val="238"/>
          </rPr>
          <t xml:space="preserve">
Nahradí v texte reťazec Starý_text reťazcom Nový_text.</t>
        </r>
      </text>
    </comment>
    <comment ref="B81" authorId="0" shapeId="0" xr:uid="{00000000-0006-0000-0100-000012000000}">
      <text>
        <r>
          <rPr>
            <b/>
            <sz val="9"/>
            <color indexed="81"/>
            <rFont val="Tahoma"/>
            <family val="2"/>
            <charset val="238"/>
          </rPr>
          <t>IT Academy:</t>
        </r>
        <r>
          <rPr>
            <sz val="9"/>
            <color indexed="81"/>
            <rFont val="Tahoma"/>
            <family val="2"/>
            <charset val="238"/>
          </rPr>
          <t xml:space="preserve">
Nahradí časť textu, podľa určeného počtu znakov iným textovým reťazcom</t>
        </r>
      </text>
    </comment>
    <comment ref="B90" authorId="0" shapeId="0" xr:uid="{00000000-0006-0000-0100-000013000000}">
      <text>
        <r>
          <rPr>
            <b/>
            <sz val="9"/>
            <color indexed="81"/>
            <rFont val="Tahoma"/>
            <family val="2"/>
            <charset val="238"/>
          </rPr>
          <t>IT Academy:</t>
        </r>
        <r>
          <rPr>
            <sz val="9"/>
            <color indexed="81"/>
            <rFont val="Tahoma"/>
            <family val="2"/>
            <charset val="238"/>
          </rPr>
          <t xml:space="preserve">
Vráti počet znakov ktoré delia prvý znak hľadaného textového reťazca v od začiatku textu</t>
        </r>
      </text>
    </comment>
    <comment ref="H90" authorId="0" shapeId="0" xr:uid="{00000000-0006-0000-0100-000014000000}">
      <text>
        <r>
          <rPr>
            <b/>
            <sz val="9"/>
            <color indexed="81"/>
            <rFont val="Tahoma"/>
            <family val="2"/>
            <charset val="238"/>
          </rPr>
          <t>IT Academy:</t>
        </r>
        <r>
          <rPr>
            <sz val="9"/>
            <color indexed="81"/>
            <rFont val="Tahoma"/>
            <family val="2"/>
            <charset val="238"/>
          </rPr>
          <t xml:space="preserve">
Napr. kombinácia znakov m*á môže reprezentovať "Malá", "Malíková" alebo "má" a skupina znakov p?s môže zastupovať text "pes", "pas", ale ne "ps".</t>
        </r>
      </text>
    </comment>
    <comment ref="B91" authorId="0" shapeId="0" xr:uid="{00000000-0006-0000-0100-000015000000}">
      <text>
        <r>
          <rPr>
            <b/>
            <sz val="9"/>
            <color indexed="81"/>
            <rFont val="Tahoma"/>
            <family val="2"/>
            <charset val="238"/>
          </rPr>
          <t>IT Academy:</t>
        </r>
        <r>
          <rPr>
            <sz val="9"/>
            <color indexed="81"/>
            <rFont val="Tahoma"/>
            <family val="2"/>
            <charset val="238"/>
          </rPr>
          <t xml:space="preserve">
Vráti pozíciu prvého znaku hľadaného textového reťazca v danom texte</t>
        </r>
      </text>
    </comment>
    <comment ref="B92" authorId="0" shapeId="0" xr:uid="{00000000-0006-0000-0100-000016000000}">
      <text>
        <r>
          <rPr>
            <b/>
            <sz val="9"/>
            <color indexed="81"/>
            <rFont val="Tahoma"/>
            <family val="2"/>
            <charset val="238"/>
          </rPr>
          <t>IT Academy:</t>
        </r>
        <r>
          <rPr>
            <sz val="9"/>
            <color indexed="81"/>
            <rFont val="Tahoma"/>
            <family val="2"/>
            <charset val="238"/>
          </rPr>
          <t xml:space="preserve">
Vráti počet znakov v textovom reťazci</t>
        </r>
      </text>
    </comment>
    <comment ref="E92" authorId="0" shapeId="0" xr:uid="{00000000-0006-0000-0100-000017000000}">
      <text>
        <r>
          <rPr>
            <b/>
            <sz val="9"/>
            <color indexed="81"/>
            <rFont val="Tahoma"/>
            <family val="2"/>
            <charset val="238"/>
          </rPr>
          <t>IT Academy:</t>
        </r>
        <r>
          <rPr>
            <sz val="9"/>
            <color indexed="81"/>
            <rFont val="Tahoma"/>
            <family val="2"/>
            <charset val="238"/>
          </rPr>
          <t xml:space="preserve">
Nezabudnúť -1
kvôli medzere !!!</t>
        </r>
      </text>
    </comment>
    <comment ref="B102" authorId="0" shapeId="0" xr:uid="{00000000-0006-0000-0100-000018000000}">
      <text>
        <r>
          <rPr>
            <b/>
            <sz val="9"/>
            <color indexed="81"/>
            <rFont val="Tahoma"/>
            <family val="2"/>
            <charset val="238"/>
          </rPr>
          <t>IT Academy:</t>
        </r>
        <r>
          <rPr>
            <sz val="9"/>
            <color indexed="81"/>
            <rFont val="Tahoma"/>
            <family val="2"/>
            <charset val="238"/>
          </rPr>
          <t xml:space="preserve">
Zopakuje text toľkokrát, koľko je určené</t>
        </r>
      </text>
    </comment>
    <comment ref="H103" authorId="0" shapeId="0" xr:uid="{00000000-0006-0000-0100-000019000000}">
      <text>
        <r>
          <rPr>
            <b/>
            <sz val="9"/>
            <color indexed="81"/>
            <rFont val="Tahoma"/>
            <family val="2"/>
            <charset val="238"/>
          </rPr>
          <t>IT Academy:</t>
        </r>
        <r>
          <rPr>
            <sz val="9"/>
            <color indexed="81"/>
            <rFont val="Tahoma"/>
            <family val="2"/>
            <charset val="238"/>
          </rPr>
          <t xml:space="preserve">
Prekonvertuje textový reťazec, ktorý vyjadruje číslo, na príslušné číslo.</t>
        </r>
      </text>
    </comment>
    <comment ref="H104" authorId="0" shapeId="0" xr:uid="{00000000-0006-0000-0100-00001A000000}">
      <text>
        <r>
          <rPr>
            <b/>
            <sz val="9"/>
            <color indexed="81"/>
            <rFont val="Tahoma"/>
            <family val="2"/>
            <charset val="238"/>
          </rPr>
          <t>IT Academy:</t>
        </r>
        <r>
          <rPr>
            <sz val="9"/>
            <color indexed="81"/>
            <rFont val="Tahoma"/>
            <family val="2"/>
            <charset val="238"/>
          </rPr>
          <t xml:space="preserve">
Konvertuje číslo do textového formátu a priradí symbol meny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IT Academy</author>
  </authors>
  <commentList>
    <comment ref="H42" authorId="0" shapeId="0" xr:uid="{00000000-0006-0000-0200-000001000000}">
      <text>
        <r>
          <rPr>
            <b/>
            <sz val="9"/>
            <color indexed="81"/>
            <rFont val="Tahoma"/>
            <family val="2"/>
            <charset val="238"/>
          </rPr>
          <t>IT Academy:</t>
        </r>
        <r>
          <rPr>
            <sz val="9"/>
            <color indexed="81"/>
            <rFont val="Tahoma"/>
            <family val="2"/>
            <charset val="238"/>
          </rPr>
          <t xml:space="preserve">
Presťahujem sa predsa na Mars.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IT Academy</author>
  </authors>
  <commentList>
    <comment ref="C5" authorId="0" shapeId="0" xr:uid="{00000000-0006-0000-0400-000001000000}">
      <text>
        <r>
          <rPr>
            <b/>
            <sz val="9"/>
            <color indexed="81"/>
            <rFont val="Tahoma"/>
            <family val="2"/>
            <charset val="238"/>
          </rPr>
          <t>IT Academy:</t>
        </r>
        <r>
          <rPr>
            <sz val="9"/>
            <color indexed="81"/>
            <rFont val="Tahoma"/>
            <family val="2"/>
            <charset val="238"/>
          </rPr>
          <t xml:space="preserve">
Spočíta bunky</t>
        </r>
      </text>
    </comment>
    <comment ref="C6" authorId="0" shapeId="0" xr:uid="{00000000-0006-0000-0400-000002000000}">
      <text>
        <r>
          <rPr>
            <b/>
            <sz val="9"/>
            <color indexed="81"/>
            <rFont val="Tahoma"/>
            <family val="2"/>
            <charset val="238"/>
          </rPr>
          <t>IT Academy:</t>
        </r>
        <r>
          <rPr>
            <sz val="9"/>
            <color indexed="81"/>
            <rFont val="Tahoma"/>
            <family val="2"/>
            <charset val="238"/>
          </rPr>
          <t xml:space="preserve">
Počet čísel</t>
        </r>
      </text>
    </comment>
    <comment ref="C7" authorId="0" shapeId="0" xr:uid="{00000000-0006-0000-0400-000003000000}">
      <text>
        <r>
          <rPr>
            <b/>
            <sz val="9"/>
            <color indexed="81"/>
            <rFont val="Tahoma"/>
            <family val="2"/>
            <charset val="238"/>
          </rPr>
          <t>IT Academy:</t>
        </r>
        <r>
          <rPr>
            <sz val="9"/>
            <color indexed="81"/>
            <rFont val="Tahoma"/>
            <family val="2"/>
            <charset val="238"/>
          </rPr>
          <t xml:space="preserve">
Počet Buniek</t>
        </r>
      </text>
    </comment>
    <comment ref="C8" authorId="0" shapeId="0" xr:uid="{00000000-0006-0000-0400-000004000000}">
      <text>
        <r>
          <rPr>
            <b/>
            <sz val="9"/>
            <color indexed="81"/>
            <rFont val="Tahoma"/>
            <family val="2"/>
            <charset val="238"/>
          </rPr>
          <t>IT Academy:</t>
        </r>
        <r>
          <rPr>
            <sz val="9"/>
            <color indexed="81"/>
            <rFont val="Tahoma"/>
            <family val="2"/>
            <charset val="238"/>
          </rPr>
          <t xml:space="preserve">
Počet prázdnych buniek</t>
        </r>
      </text>
    </comment>
    <comment ref="C10" authorId="0" shapeId="0" xr:uid="{00000000-0006-0000-0400-000005000000}">
      <text>
        <r>
          <rPr>
            <b/>
            <sz val="9"/>
            <color indexed="81"/>
            <rFont val="Tahoma"/>
            <family val="2"/>
            <charset val="238"/>
          </rPr>
          <t>IT Academy:</t>
        </r>
        <r>
          <rPr>
            <sz val="9"/>
            <color indexed="81"/>
            <rFont val="Tahoma"/>
            <family val="2"/>
            <charset val="238"/>
          </rPr>
          <t xml:space="preserve">
Spočíta bunky na základe kritéria</t>
        </r>
      </text>
    </comment>
    <comment ref="C11" authorId="0" shapeId="0" xr:uid="{00000000-0006-0000-0400-000006000000}">
      <text>
        <r>
          <rPr>
            <b/>
            <sz val="9"/>
            <color indexed="81"/>
            <rFont val="Tahoma"/>
            <family val="2"/>
            <charset val="238"/>
          </rPr>
          <t>IT Academy:</t>
        </r>
        <r>
          <rPr>
            <sz val="9"/>
            <color indexed="81"/>
            <rFont val="Tahoma"/>
            <family val="2"/>
            <charset val="238"/>
          </rPr>
          <t xml:space="preserve">
Počet buniek na základe kritéria</t>
        </r>
      </text>
    </comment>
    <comment ref="C13" authorId="0" shapeId="0" xr:uid="{00000000-0006-0000-0400-000007000000}">
      <text>
        <r>
          <rPr>
            <b/>
            <sz val="9"/>
            <color indexed="81"/>
            <rFont val="Tahoma"/>
            <family val="2"/>
            <charset val="238"/>
          </rPr>
          <t>IT Academy:</t>
        </r>
        <r>
          <rPr>
            <sz val="9"/>
            <color indexed="81"/>
            <rFont val="Tahoma"/>
            <family val="2"/>
            <charset val="238"/>
          </rPr>
          <t xml:space="preserve">
Vráti maximum</t>
        </r>
      </text>
    </comment>
    <comment ref="C14" authorId="0" shapeId="0" xr:uid="{00000000-0006-0000-0400-000008000000}">
      <text>
        <r>
          <rPr>
            <b/>
            <sz val="9"/>
            <color indexed="81"/>
            <rFont val="Tahoma"/>
            <family val="2"/>
            <charset val="238"/>
          </rPr>
          <t>IT Academy:</t>
        </r>
        <r>
          <rPr>
            <sz val="9"/>
            <color indexed="81"/>
            <rFont val="Tahoma"/>
            <family val="2"/>
            <charset val="238"/>
          </rPr>
          <t xml:space="preserve">
Vráti minimum</t>
        </r>
      </text>
    </comment>
    <comment ref="C16" authorId="0" shapeId="0" xr:uid="{00000000-0006-0000-0400-000009000000}">
      <text>
        <r>
          <rPr>
            <b/>
            <sz val="9"/>
            <color indexed="81"/>
            <rFont val="Tahoma"/>
            <family val="2"/>
            <charset val="238"/>
          </rPr>
          <t>IT Academy:</t>
        </r>
        <r>
          <rPr>
            <sz val="9"/>
            <color indexed="81"/>
            <rFont val="Tahoma"/>
            <family val="2"/>
            <charset val="238"/>
          </rPr>
          <t xml:space="preserve">
Vráti k-tu najmenšiu hodnotu v množine údajov</t>
        </r>
      </text>
    </comment>
    <comment ref="C17" authorId="0" shapeId="0" xr:uid="{00000000-0006-0000-0400-00000A000000}">
      <text>
        <r>
          <rPr>
            <b/>
            <sz val="9"/>
            <color indexed="81"/>
            <rFont val="Tahoma"/>
            <family val="2"/>
            <charset val="238"/>
          </rPr>
          <t>IT Academy:</t>
        </r>
        <r>
          <rPr>
            <sz val="9"/>
            <color indexed="81"/>
            <rFont val="Tahoma"/>
            <family val="2"/>
            <charset val="238"/>
          </rPr>
          <t xml:space="preserve">
Vráti k-tu najväčšiu hodnotu v množine údajov</t>
        </r>
      </text>
    </comment>
    <comment ref="C51" authorId="0" shapeId="0" xr:uid="{00000000-0006-0000-0400-00000B000000}">
      <text>
        <r>
          <rPr>
            <b/>
            <sz val="9"/>
            <color indexed="81"/>
            <rFont val="Tahoma"/>
            <family val="2"/>
            <charset val="238"/>
          </rPr>
          <t>IT Academy:</t>
        </r>
        <r>
          <rPr>
            <sz val="9"/>
            <color indexed="81"/>
            <rFont val="Tahoma"/>
            <family val="2"/>
            <charset val="238"/>
          </rPr>
          <t xml:space="preserve">
Zaokrúhlenie na daný počet číslic</t>
        </r>
      </text>
    </comment>
    <comment ref="C53" authorId="0" shapeId="0" xr:uid="{00000000-0006-0000-0400-00000C000000}">
      <text>
        <r>
          <rPr>
            <b/>
            <sz val="9"/>
            <color indexed="81"/>
            <rFont val="Tahoma"/>
            <family val="2"/>
            <charset val="238"/>
          </rPr>
          <t>IT Academy:</t>
        </r>
        <r>
          <rPr>
            <sz val="9"/>
            <color indexed="81"/>
            <rFont val="Tahoma"/>
            <family val="2"/>
            <charset val="238"/>
          </rPr>
          <t xml:space="preserve">
Zaokrúhlenie smerom nadol k nule</t>
        </r>
      </text>
    </comment>
    <comment ref="C54" authorId="0" shapeId="0" xr:uid="{00000000-0006-0000-0400-00000D000000}">
      <text>
        <r>
          <rPr>
            <b/>
            <sz val="9"/>
            <color indexed="81"/>
            <rFont val="Tahoma"/>
            <family val="2"/>
            <charset val="238"/>
          </rPr>
          <t>IT Academy:</t>
        </r>
        <r>
          <rPr>
            <sz val="9"/>
            <color indexed="81"/>
            <rFont val="Tahoma"/>
            <family val="2"/>
            <charset val="238"/>
          </rPr>
          <t xml:space="preserve">
Zaokrúhlenie smerom nahor od nuly</t>
        </r>
      </text>
    </comment>
    <comment ref="C56" authorId="0" shapeId="0" xr:uid="{00000000-0006-0000-0400-00000E000000}">
      <text>
        <r>
          <rPr>
            <b/>
            <sz val="9"/>
            <color indexed="81"/>
            <rFont val="Tahoma"/>
            <family val="2"/>
            <charset val="238"/>
          </rPr>
          <t>IT Academy:</t>
        </r>
        <r>
          <rPr>
            <sz val="9"/>
            <color indexed="81"/>
            <rFont val="Tahoma"/>
            <family val="2"/>
            <charset val="238"/>
          </rPr>
          <t xml:space="preserve">
Zobrazenia daného počtu desatinných miest bez zaokrúhlenia</t>
        </r>
      </text>
    </comment>
    <comment ref="C57" authorId="0" shapeId="0" xr:uid="{00000000-0006-0000-0400-00000F000000}">
      <text>
        <r>
          <rPr>
            <b/>
            <sz val="9"/>
            <color indexed="81"/>
            <rFont val="Tahoma"/>
            <family val="2"/>
            <charset val="238"/>
          </rPr>
          <t>IT Academy:</t>
        </r>
        <r>
          <rPr>
            <sz val="9"/>
            <color indexed="81"/>
            <rFont val="Tahoma"/>
            <family val="2"/>
            <charset val="238"/>
          </rPr>
          <t xml:space="preserve">
Zaokrúhlenie smerom nadol na najbližšie celé číslo</t>
        </r>
      </text>
    </comment>
    <comment ref="C91" authorId="0" shapeId="0" xr:uid="{00000000-0006-0000-0400-000010000000}">
      <text>
        <r>
          <rPr>
            <b/>
            <sz val="9"/>
            <color indexed="81"/>
            <rFont val="Tahoma"/>
            <family val="2"/>
            <charset val="238"/>
          </rPr>
          <t>IT Academy:</t>
        </r>
        <r>
          <rPr>
            <sz val="9"/>
            <color indexed="81"/>
            <rFont val="Tahoma"/>
            <family val="2"/>
            <charset val="238"/>
          </rPr>
          <t xml:space="preserve">
Druhá odmocnina</t>
        </r>
      </text>
    </comment>
    <comment ref="C92" authorId="0" shapeId="0" xr:uid="{00000000-0006-0000-0400-000011000000}">
      <text>
        <r>
          <rPr>
            <b/>
            <sz val="9"/>
            <color indexed="81"/>
            <rFont val="Tahoma"/>
            <family val="2"/>
            <charset val="238"/>
          </rPr>
          <t>IT Academy:</t>
        </r>
        <r>
          <rPr>
            <sz val="9"/>
            <color indexed="81"/>
            <rFont val="Tahoma"/>
            <family val="2"/>
            <charset val="238"/>
          </rPr>
          <t xml:space="preserve">
N-tá mocnina daného čísla</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IT Academy</author>
  </authors>
  <commentList>
    <comment ref="B5" authorId="0" shapeId="0" xr:uid="{00000000-0006-0000-0800-000001000000}">
      <text>
        <r>
          <rPr>
            <b/>
            <sz val="9"/>
            <color indexed="81"/>
            <rFont val="Tahoma"/>
            <family val="2"/>
            <charset val="238"/>
          </rPr>
          <t>IT Academy:</t>
        </r>
        <r>
          <rPr>
            <sz val="9"/>
            <color indexed="81"/>
            <rFont val="Tahoma"/>
            <family val="2"/>
            <charset val="238"/>
          </rPr>
          <t xml:space="preserve">
Vertikálne vyhladávanie.
Vyhladávanie na úrovni slpcov (zvislo).</t>
        </r>
      </text>
    </comment>
    <comment ref="H13" authorId="0" shapeId="0" xr:uid="{00000000-0006-0000-0800-000002000000}">
      <text>
        <r>
          <rPr>
            <b/>
            <sz val="9"/>
            <color indexed="81"/>
            <rFont val="Tahoma"/>
            <family val="2"/>
            <charset val="238"/>
          </rPr>
          <t>IT Academy:</t>
        </r>
        <r>
          <rPr>
            <sz val="9"/>
            <color indexed="81"/>
            <rFont val="Tahoma"/>
            <family val="2"/>
            <charset val="238"/>
          </rPr>
          <t xml:space="preserve">
Alebo nie je zadaná,
Tabulka musí byť zoradená</t>
        </r>
      </text>
    </comment>
    <comment ref="B32" authorId="0" shapeId="0" xr:uid="{00000000-0006-0000-0800-000003000000}">
      <text>
        <r>
          <rPr>
            <b/>
            <sz val="9"/>
            <color indexed="81"/>
            <rFont val="Tahoma"/>
            <family val="2"/>
            <charset val="238"/>
          </rPr>
          <t>IT Academy:</t>
        </r>
        <r>
          <rPr>
            <sz val="9"/>
            <color indexed="81"/>
            <rFont val="Tahoma"/>
            <family val="2"/>
            <charset val="238"/>
          </rPr>
          <t xml:space="preserve">
Umožňuje vyhladávať v jednom riadku, alebo stĺpci</t>
        </r>
      </text>
    </comment>
    <comment ref="B55" authorId="0" shapeId="0" xr:uid="{00000000-0006-0000-0800-000004000000}">
      <text>
        <r>
          <rPr>
            <b/>
            <sz val="9"/>
            <color indexed="81"/>
            <rFont val="Tahoma"/>
            <family val="2"/>
            <charset val="238"/>
          </rPr>
          <t>IT Academy:</t>
        </r>
        <r>
          <rPr>
            <sz val="9"/>
            <color indexed="81"/>
            <rFont val="Tahoma"/>
            <family val="2"/>
            <charset val="238"/>
          </rPr>
          <t xml:space="preserve">
Horizontálne vyhladávanie.
Vyhladávanie na úrovni riadkov (vodorovne).
0 - Presná hodnota</t>
        </r>
      </text>
    </comment>
    <comment ref="G57" authorId="0" shapeId="0" xr:uid="{00000000-0006-0000-0800-000005000000}">
      <text>
        <r>
          <rPr>
            <b/>
            <sz val="9"/>
            <color indexed="81"/>
            <rFont val="Tahoma"/>
            <family val="2"/>
            <charset val="238"/>
          </rPr>
          <t>IT Academy:</t>
        </r>
        <r>
          <rPr>
            <sz val="9"/>
            <color indexed="81"/>
            <rFont val="Tahoma"/>
            <family val="2"/>
            <charset val="238"/>
          </rPr>
          <t xml:space="preserve">
CTRL+SHIFT+ENTER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IT Academy</author>
  </authors>
  <commentList>
    <comment ref="B5" authorId="0" shapeId="0" xr:uid="{00000000-0006-0000-0C00-000001000000}">
      <text>
        <r>
          <rPr>
            <b/>
            <sz val="9"/>
            <color indexed="81"/>
            <rFont val="Tahoma"/>
            <family val="2"/>
            <charset val="238"/>
          </rPr>
          <t>IT Academy:</t>
        </r>
        <r>
          <rPr>
            <sz val="9"/>
            <color indexed="81"/>
            <rFont val="Tahoma"/>
            <family val="2"/>
            <charset val="238"/>
          </rPr>
          <t xml:space="preserve">
Vyhľadávacie funckia.
1-254 argumentov</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Windows User</author>
    <author>Ivka</author>
  </authors>
  <commentList>
    <comment ref="B2" authorId="0" shapeId="0" xr:uid="{00000000-0006-0000-1000-000001000000}">
      <text>
        <r>
          <rPr>
            <b/>
            <sz val="9"/>
            <color indexed="81"/>
            <rFont val="Tahoma"/>
            <family val="2"/>
            <charset val="238"/>
          </rPr>
          <t>Windows User:</t>
        </r>
        <r>
          <rPr>
            <sz val="9"/>
            <color indexed="81"/>
            <rFont val="Tahoma"/>
            <family val="2"/>
            <charset val="238"/>
          </rPr>
          <t xml:space="preserve">
Gool Seek
Riešiteľ</t>
        </r>
      </text>
    </comment>
    <comment ref="K2" authorId="0" shapeId="0" xr:uid="{00000000-0006-0000-1000-000002000000}">
      <text>
        <r>
          <rPr>
            <b/>
            <sz val="9"/>
            <color indexed="81"/>
            <rFont val="Tahoma"/>
            <family val="2"/>
            <charset val="238"/>
          </rPr>
          <t>Windows User:</t>
        </r>
        <r>
          <rPr>
            <sz val="9"/>
            <color indexed="81"/>
            <rFont val="Tahoma"/>
            <family val="2"/>
            <charset val="238"/>
          </rPr>
          <t xml:space="preserve">
Gool Seek
Riešiteľ</t>
        </r>
      </text>
    </comment>
    <comment ref="O6" authorId="1" shapeId="0" xr:uid="{00000000-0006-0000-1000-000003000000}">
      <text>
        <r>
          <rPr>
            <b/>
            <sz val="9"/>
            <color indexed="81"/>
            <rFont val="Tahoma"/>
            <family val="2"/>
            <charset val="238"/>
          </rPr>
          <t>IT Academy:</t>
        </r>
        <r>
          <rPr>
            <sz val="9"/>
            <color indexed="81"/>
            <rFont val="Tahoma"/>
            <family val="2"/>
            <charset val="238"/>
          </rPr>
          <t xml:space="preserve">
85, 86, 87 -&gt; 82</t>
        </r>
      </text>
    </comment>
    <comment ref="B12" authorId="0" shapeId="0" xr:uid="{00000000-0006-0000-1000-000004000000}">
      <text>
        <r>
          <rPr>
            <b/>
            <sz val="9"/>
            <color indexed="81"/>
            <rFont val="Tahoma"/>
            <family val="2"/>
            <charset val="238"/>
          </rPr>
          <t>Windows User:</t>
        </r>
        <r>
          <rPr>
            <sz val="9"/>
            <color indexed="81"/>
            <rFont val="Tahoma"/>
            <family val="2"/>
            <charset val="238"/>
          </rPr>
          <t xml:space="preserve">
Gool Seek
Riešiteľ</t>
        </r>
      </text>
    </comment>
    <comment ref="K17" authorId="0" shapeId="0" xr:uid="{5B2E3B77-BD83-4942-8E04-980A517F2E54}">
      <text>
        <r>
          <rPr>
            <b/>
            <sz val="9"/>
            <color indexed="81"/>
            <rFont val="Tahoma"/>
            <family val="2"/>
            <charset val="238"/>
          </rPr>
          <t>Windows User:</t>
        </r>
        <r>
          <rPr>
            <sz val="9"/>
            <color indexed="81"/>
            <rFont val="Tahoma"/>
            <family val="2"/>
            <charset val="238"/>
          </rPr>
          <t xml:space="preserve">
Gool Seek
Riešiteľ</t>
        </r>
      </text>
    </comment>
    <comment ref="B18" authorId="0" shapeId="0" xr:uid="{00000000-0006-0000-1000-000005000000}">
      <text>
        <r>
          <rPr>
            <b/>
            <sz val="9"/>
            <color indexed="81"/>
            <rFont val="Tahoma"/>
            <family val="2"/>
            <charset val="238"/>
          </rPr>
          <t>Windows User:</t>
        </r>
        <r>
          <rPr>
            <sz val="9"/>
            <color indexed="81"/>
            <rFont val="Tahoma"/>
            <family val="2"/>
            <charset val="238"/>
          </rPr>
          <t xml:space="preserve">
Interest Rate</t>
        </r>
      </text>
    </comment>
    <comment ref="D18" authorId="0" shapeId="0" xr:uid="{00000000-0006-0000-1000-000006000000}">
      <text>
        <r>
          <rPr>
            <b/>
            <sz val="9"/>
            <color indexed="81"/>
            <rFont val="Tahoma"/>
            <family val="2"/>
            <charset val="238"/>
          </rPr>
          <t>Windows User:</t>
        </r>
        <r>
          <rPr>
            <sz val="9"/>
            <color indexed="81"/>
            <rFont val="Tahoma"/>
            <family val="2"/>
            <charset val="238"/>
          </rPr>
          <t xml:space="preserve">
No. Of payments</t>
        </r>
      </text>
    </comment>
    <comment ref="F18" authorId="0" shapeId="0" xr:uid="{00000000-0006-0000-1000-000007000000}">
      <text>
        <r>
          <rPr>
            <b/>
            <sz val="9"/>
            <color indexed="81"/>
            <rFont val="Tahoma"/>
            <family val="2"/>
            <charset val="238"/>
          </rPr>
          <t>Windows User:</t>
        </r>
        <r>
          <rPr>
            <sz val="9"/>
            <color indexed="81"/>
            <rFont val="Tahoma"/>
            <family val="2"/>
            <charset val="238"/>
          </rPr>
          <t xml:space="preserve">
Loan amount</t>
        </r>
      </text>
    </comment>
    <comment ref="B26" authorId="0" shapeId="0" xr:uid="{00000000-0006-0000-1000-000008000000}">
      <text>
        <r>
          <rPr>
            <b/>
            <sz val="9"/>
            <color indexed="81"/>
            <rFont val="Tahoma"/>
            <family val="2"/>
            <charset val="238"/>
          </rPr>
          <t>Windows User:</t>
        </r>
        <r>
          <rPr>
            <sz val="9"/>
            <color indexed="81"/>
            <rFont val="Tahoma"/>
            <family val="2"/>
            <charset val="238"/>
          </rPr>
          <t xml:space="preserve">
Interest Rate</t>
        </r>
      </text>
    </comment>
    <comment ref="D26" authorId="0" shapeId="0" xr:uid="{00000000-0006-0000-1000-000009000000}">
      <text>
        <r>
          <rPr>
            <b/>
            <sz val="9"/>
            <color indexed="81"/>
            <rFont val="Tahoma"/>
            <family val="2"/>
            <charset val="238"/>
          </rPr>
          <t>Windows User:</t>
        </r>
        <r>
          <rPr>
            <sz val="9"/>
            <color indexed="81"/>
            <rFont val="Tahoma"/>
            <family val="2"/>
            <charset val="238"/>
          </rPr>
          <t xml:space="preserve">
No. Of payments</t>
        </r>
      </text>
    </comment>
    <comment ref="F26" authorId="0" shapeId="0" xr:uid="{00000000-0006-0000-1000-00000A000000}">
      <text>
        <r>
          <rPr>
            <b/>
            <sz val="9"/>
            <color indexed="81"/>
            <rFont val="Tahoma"/>
            <family val="2"/>
            <charset val="238"/>
          </rPr>
          <t>Windows User:</t>
        </r>
        <r>
          <rPr>
            <sz val="9"/>
            <color indexed="81"/>
            <rFont val="Tahoma"/>
            <family val="2"/>
            <charset val="238"/>
          </rPr>
          <t xml:space="preserve">
Loan amount</t>
        </r>
      </text>
    </comment>
    <comment ref="B34" authorId="0" shapeId="0" xr:uid="{00000000-0006-0000-1000-00000B000000}">
      <text>
        <r>
          <rPr>
            <b/>
            <sz val="9"/>
            <color indexed="81"/>
            <rFont val="Tahoma"/>
            <family val="2"/>
            <charset val="238"/>
          </rPr>
          <t>Windows User:</t>
        </r>
        <r>
          <rPr>
            <sz val="9"/>
            <color indexed="81"/>
            <rFont val="Tahoma"/>
            <family val="2"/>
            <charset val="238"/>
          </rPr>
          <t xml:space="preserve">
Interest Rate</t>
        </r>
      </text>
    </comment>
    <comment ref="D34" authorId="0" shapeId="0" xr:uid="{00000000-0006-0000-1000-00000C000000}">
      <text>
        <r>
          <rPr>
            <b/>
            <sz val="9"/>
            <color indexed="81"/>
            <rFont val="Tahoma"/>
            <family val="2"/>
            <charset val="238"/>
          </rPr>
          <t>Windows User:</t>
        </r>
        <r>
          <rPr>
            <sz val="9"/>
            <color indexed="81"/>
            <rFont val="Tahoma"/>
            <family val="2"/>
            <charset val="238"/>
          </rPr>
          <t xml:space="preserve">
No. Of payments</t>
        </r>
      </text>
    </comment>
    <comment ref="F34" authorId="0" shapeId="0" xr:uid="{00000000-0006-0000-1000-00000D000000}">
      <text>
        <r>
          <rPr>
            <b/>
            <sz val="9"/>
            <color indexed="81"/>
            <rFont val="Tahoma"/>
            <family val="2"/>
            <charset val="238"/>
          </rPr>
          <t>Windows User:</t>
        </r>
        <r>
          <rPr>
            <sz val="9"/>
            <color indexed="81"/>
            <rFont val="Tahoma"/>
            <family val="2"/>
            <charset val="238"/>
          </rPr>
          <t xml:space="preserve">
Loan amount</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ountries" type="4" refreshedVersion="0" background="1">
    <webPr xml="1" sourceData="1" parsePre="1" consecutive="1" url="C:\Users\IT Academy\Desktop\countries.xml" htmlTables="1"/>
  </connection>
  <connection id="2" xr16:uid="{00000000-0015-0000-FFFF-FFFF01000000}" name="countries1" type="4" refreshedVersion="0" background="1">
    <webPr xml="1" sourceData="1" parsePre="1" consecutive="1" url="C:\Users\IT Academy\Desktop\countries.xml" htmlTables="1"/>
  </connection>
  <connection id="3" xr16:uid="{00000000-0015-0000-FFFF-FFFF02000000}" name="countries2" type="4" refreshedVersion="0" background="1">
    <webPr xml="1" sourceData="1" parsePre="1" consecutive="1" url="C:\Users\IT Academy\Desktop\countries.xml" htmlTables="1"/>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<sst xmlns="http://schemas.openxmlformats.org/spreadsheetml/2006/main" count="55523" uniqueCount="4332">
  <si>
    <t>L. CTRL + SHIFT + .</t>
  </si>
  <si>
    <t>L. CTRL + SHIFT + H</t>
  </si>
  <si>
    <t>Dátum I.</t>
  </si>
  <si>
    <t>Dátum II.</t>
  </si>
  <si>
    <t>Kolko máš rokov?</t>
  </si>
  <si>
    <t>Karta posúdiť</t>
  </si>
  <si>
    <t>Zabezpečiť hárok</t>
  </si>
  <si>
    <t>Zabezpečiť zošit</t>
  </si>
  <si>
    <t>vždy len na jeden hárok</t>
  </si>
  <si>
    <t>Zakázanie pridávania, odstraňovania, zobrazovania alebo skrývanie hárkov</t>
  </si>
  <si>
    <t>Por.</t>
  </si>
  <si>
    <t>ID</t>
  </si>
  <si>
    <t>Fx</t>
  </si>
  <si>
    <t>E</t>
  </si>
  <si>
    <t>D</t>
  </si>
  <si>
    <t>C</t>
  </si>
  <si>
    <t>B</t>
  </si>
  <si>
    <t>A</t>
  </si>
  <si>
    <t>Lektor:</t>
  </si>
  <si>
    <t>Základný štatistický počet</t>
  </si>
  <si>
    <t>SUM</t>
  </si>
  <si>
    <t>MAX</t>
  </si>
  <si>
    <t>COUNT</t>
  </si>
  <si>
    <t>MIN</t>
  </si>
  <si>
    <t>COUNTA</t>
  </si>
  <si>
    <t>COUNTBLANK</t>
  </si>
  <si>
    <t>SMALL</t>
  </si>
  <si>
    <t>LARGE</t>
  </si>
  <si>
    <t>SUMIF</t>
  </si>
  <si>
    <t>COUNTIF</t>
  </si>
  <si>
    <t>Súčet</t>
  </si>
  <si>
    <t>Počet</t>
  </si>
  <si>
    <t>Spolu</t>
  </si>
  <si>
    <t>Horák</t>
  </si>
  <si>
    <t>Cisárová</t>
  </si>
  <si>
    <t>Kováčová</t>
  </si>
  <si>
    <t>SUMPRODUCT</t>
  </si>
  <si>
    <t>Suma (x*y)</t>
  </si>
  <si>
    <t>SUMSQ</t>
  </si>
  <si>
    <t>SUMX2MY2</t>
  </si>
  <si>
    <t>SUMX2PY2</t>
  </si>
  <si>
    <t>SUMXMY2</t>
  </si>
  <si>
    <t>X</t>
  </si>
  <si>
    <t>Y</t>
  </si>
  <si>
    <t>SERIESSUM</t>
  </si>
  <si>
    <t>Zaokrúhľovacie Funkcie</t>
  </si>
  <si>
    <t>ROUND</t>
  </si>
  <si>
    <t>ROUNDDOWN</t>
  </si>
  <si>
    <t>ROUNDUP</t>
  </si>
  <si>
    <t>TRUNC</t>
  </si>
  <si>
    <t>INT</t>
  </si>
  <si>
    <t>Zaokrúhlené</t>
  </si>
  <si>
    <t>NA</t>
  </si>
  <si>
    <t>EVEN</t>
  </si>
  <si>
    <t>Zaokrúhlenie smerom nahor na najbližšie párne číslo</t>
  </si>
  <si>
    <t>ODD</t>
  </si>
  <si>
    <t>Zaokrúhlenie smerom nahor na najbližšie nepárne číslo</t>
  </si>
  <si>
    <t>CEILING</t>
  </si>
  <si>
    <t>Zaokrúhlenie smerom nahor na najbližšie celé číslo alebo násobok zadanej hodnoty</t>
  </si>
  <si>
    <t>FLOOR</t>
  </si>
  <si>
    <t>Zaokrúhlenie smerom nadol na najbližšie celé číslo alebo násobok zadanej hodnoty</t>
  </si>
  <si>
    <t xml:space="preserve"> </t>
  </si>
  <si>
    <t>Umocňovanie a odmocňovanie</t>
  </si>
  <si>
    <t>SQRT</t>
  </si>
  <si>
    <t>POWER</t>
  </si>
  <si>
    <t>Funkcie Jednej Premennej f(x)</t>
  </si>
  <si>
    <t>Exponencialna Funkcia</t>
  </si>
  <si>
    <t>EXP</t>
  </si>
  <si>
    <t>Logaritmické Funkcie</t>
  </si>
  <si>
    <t>LOG</t>
  </si>
  <si>
    <t>Logaritmus zo zvoleným základom</t>
  </si>
  <si>
    <t>LOG10</t>
  </si>
  <si>
    <t>Desiatkový logaritmus (zo základom 10)</t>
  </si>
  <si>
    <t>LN</t>
  </si>
  <si>
    <t>Prirodzený logaritmus (zo základom e)</t>
  </si>
  <si>
    <t>Goniometrické Funkcie</t>
  </si>
  <si>
    <t>SIN</t>
  </si>
  <si>
    <t>Sínus</t>
  </si>
  <si>
    <t>COS</t>
  </si>
  <si>
    <t>Kosínus</t>
  </si>
  <si>
    <t>TAN</t>
  </si>
  <si>
    <t>Tangens</t>
  </si>
  <si>
    <t>ASIN</t>
  </si>
  <si>
    <t>Arkussínus</t>
  </si>
  <si>
    <t>ACOS</t>
  </si>
  <si>
    <t>Arkuskosínus</t>
  </si>
  <si>
    <t>ATAN</t>
  </si>
  <si>
    <t>Arkustangens</t>
  </si>
  <si>
    <t>ATAN2</t>
  </si>
  <si>
    <t>Hyperbolické Funkcie</t>
  </si>
  <si>
    <t>SINH</t>
  </si>
  <si>
    <t>Hyperbolický sínus</t>
  </si>
  <si>
    <t>COSH</t>
  </si>
  <si>
    <t>Hyperbolický kosínus</t>
  </si>
  <si>
    <t>TANH</t>
  </si>
  <si>
    <t>Hyperbolický tangens</t>
  </si>
  <si>
    <t>ASINH</t>
  </si>
  <si>
    <t>Hyperbolický arkussínus</t>
  </si>
  <si>
    <t>ACOSH</t>
  </si>
  <si>
    <t>Hyperbolický arkuskosínus</t>
  </si>
  <si>
    <t>ATANH</t>
  </si>
  <si>
    <t>Hyperbolický arkustangens</t>
  </si>
  <si>
    <t>Absolútna hodnota</t>
  </si>
  <si>
    <t>ABS</t>
  </si>
  <si>
    <t>Funkcia Faktoriál</t>
  </si>
  <si>
    <t>FACT</t>
  </si>
  <si>
    <t>1*2*3*4*5* ....... *x</t>
  </si>
  <si>
    <t>FACTDOUBLE</t>
  </si>
  <si>
    <t>Dvojtý faktoriál (1*3*5*.....*x)</t>
  </si>
  <si>
    <t>Matice</t>
  </si>
  <si>
    <t>MDETERM</t>
  </si>
  <si>
    <t>Vypočíta determinant matice</t>
  </si>
  <si>
    <t>MINVERSE</t>
  </si>
  <si>
    <t>Vytvorý inverznú maticu</t>
  </si>
  <si>
    <t>MMULT</t>
  </si>
  <si>
    <t>Súčet 2 matíc s rovnakým počtom riadkov a stĺpcov</t>
  </si>
  <si>
    <t>Iné</t>
  </si>
  <si>
    <t>PI</t>
  </si>
  <si>
    <t>Konštanta Pí</t>
  </si>
  <si>
    <t>SQRTPI</t>
  </si>
  <si>
    <t>Vráti druhú odmocninu z PI</t>
  </si>
  <si>
    <t>RAND</t>
  </si>
  <si>
    <t>Vygeneruje náhodné číslo</t>
  </si>
  <si>
    <t>RANDBETWEEN</t>
  </si>
  <si>
    <t>Náhodné číslo v zadaných hraniciach</t>
  </si>
  <si>
    <t>DEGREES</t>
  </si>
  <si>
    <t>Skonvertuje uhol z radiánov na stupne</t>
  </si>
  <si>
    <t>RADIANS</t>
  </si>
  <si>
    <t>Skonvertuje uhol zo stupňov na radiány</t>
  </si>
  <si>
    <t>PRODUCT</t>
  </si>
  <si>
    <t>Vynásobí čisla zadané ako koeficient</t>
  </si>
  <si>
    <t>MOD</t>
  </si>
  <si>
    <t>Vráti zvišok po delení</t>
  </si>
  <si>
    <t>QUOTIENT</t>
  </si>
  <si>
    <t>Vráti celočíselndú časť delenia</t>
  </si>
  <si>
    <t>GCD</t>
  </si>
  <si>
    <t>Vráti najväčšieho spoločného delitela</t>
  </si>
  <si>
    <t>LCD</t>
  </si>
  <si>
    <t>Vráti najmenšieho spoločného delitela</t>
  </si>
  <si>
    <t>ROMAN</t>
  </si>
  <si>
    <t>Skonvertuje číslo na formát zápisu rímskeho čísla</t>
  </si>
  <si>
    <t>SIGN</t>
  </si>
  <si>
    <t>MULTINOMINAL</t>
  </si>
  <si>
    <t>Vráti mnohočlen</t>
  </si>
  <si>
    <t>ISTEXT</t>
  </si>
  <si>
    <t>TYPE</t>
  </si>
  <si>
    <t>CELL</t>
  </si>
  <si>
    <t>T</t>
  </si>
  <si>
    <t>Text</t>
  </si>
  <si>
    <t>62</t>
  </si>
  <si>
    <t>=5+5</t>
  </si>
  <si>
    <t>Zlúčenie reťazcov</t>
  </si>
  <si>
    <t>CONCATENATE</t>
  </si>
  <si>
    <t>Alojz</t>
  </si>
  <si>
    <t>Mrkvička</t>
  </si>
  <si>
    <t>OPERÁTOR &amp;</t>
  </si>
  <si>
    <t>Zobrazenie číselnej hodnoty ako text</t>
  </si>
  <si>
    <t>TEXT</t>
  </si>
  <si>
    <t>Predaj</t>
  </si>
  <si>
    <t>Sucet:</t>
  </si>
  <si>
    <t>Odstraňovanie nepotrebných znakov v texte</t>
  </si>
  <si>
    <t>TRIM</t>
  </si>
  <si>
    <t>CLEAN</t>
  </si>
  <si>
    <t xml:space="preserve"> BD  168</t>
  </si>
  <si>
    <t>BD   555</t>
  </si>
  <si>
    <t xml:space="preserve">  BD 552</t>
  </si>
  <si>
    <t>SUBSTITUTE</t>
  </si>
  <si>
    <t>1. Položka</t>
  </si>
  <si>
    <t>2. Položka</t>
  </si>
  <si>
    <t>2, Položka</t>
  </si>
  <si>
    <t>3. Položka</t>
  </si>
  <si>
    <t>3, Položka</t>
  </si>
  <si>
    <t>4. Položka</t>
  </si>
  <si>
    <t>4, Položka</t>
  </si>
  <si>
    <t>5. Položka</t>
  </si>
  <si>
    <t>REPLACE</t>
  </si>
  <si>
    <t>LEFT</t>
  </si>
  <si>
    <t>RIGHT</t>
  </si>
  <si>
    <t>MID</t>
  </si>
  <si>
    <t>SEARCH</t>
  </si>
  <si>
    <t>FIND</t>
  </si>
  <si>
    <t>LEN</t>
  </si>
  <si>
    <t>REPT</t>
  </si>
  <si>
    <t>Január</t>
  </si>
  <si>
    <t>Február</t>
  </si>
  <si>
    <t>Marec</t>
  </si>
  <si>
    <t>Apríl</t>
  </si>
  <si>
    <t>Máj</t>
  </si>
  <si>
    <t>Jún</t>
  </si>
  <si>
    <t>Júl</t>
  </si>
  <si>
    <t>August</t>
  </si>
  <si>
    <t>September</t>
  </si>
  <si>
    <t>Október</t>
  </si>
  <si>
    <t>November</t>
  </si>
  <si>
    <t>December</t>
  </si>
  <si>
    <t>CHAR</t>
  </si>
  <si>
    <t>CODE</t>
  </si>
  <si>
    <t>VALUE</t>
  </si>
  <si>
    <t>DOLLAR</t>
  </si>
  <si>
    <t>Počítanie s dátumom</t>
  </si>
  <si>
    <t>TODAY</t>
  </si>
  <si>
    <t>Vráti aktuálny dátum</t>
  </si>
  <si>
    <t>YEARFRAC</t>
  </si>
  <si>
    <t>Rozdiel medzi dátumami v rokoch</t>
  </si>
  <si>
    <t>EDATE</t>
  </si>
  <si>
    <t>Vypočíta dátum na základe počtu mesiacov</t>
  </si>
  <si>
    <t>EOMONTH</t>
  </si>
  <si>
    <t>Vypočíta dátum na základe počtu mesiacov, výsledkom je posledný den v predoslom mesiaci</t>
  </si>
  <si>
    <t>WEEKDAY</t>
  </si>
  <si>
    <t>Vráti deň v týždni na ktorý pripadol daný dátum</t>
  </si>
  <si>
    <t>WEEKNUM</t>
  </si>
  <si>
    <t>Vráti poradové číslo týždňa</t>
  </si>
  <si>
    <t>NETWORKSDAYS</t>
  </si>
  <si>
    <t>Rozdiel medzi dátumami v pracovných dňoch</t>
  </si>
  <si>
    <t>WORKDAY</t>
  </si>
  <si>
    <t>Vypočíta dátum na základe počtu pracovných dní</t>
  </si>
  <si>
    <t>Počítanie s časom</t>
  </si>
  <si>
    <t>NOW</t>
  </si>
  <si>
    <t>Vráti aktuálny dátum a čas</t>
  </si>
  <si>
    <t>Čiastkové údaje dátumu / času</t>
  </si>
  <si>
    <t>SECOND</t>
  </si>
  <si>
    <t>Vráti Sekundu z času</t>
  </si>
  <si>
    <t>MINUTE</t>
  </si>
  <si>
    <t>Vráti Minútu z času</t>
  </si>
  <si>
    <t>HOUR</t>
  </si>
  <si>
    <t>Vráti Hodinu z času</t>
  </si>
  <si>
    <t>DAY</t>
  </si>
  <si>
    <t>Vráti deň v mesiaci z dátumu</t>
  </si>
  <si>
    <t>MONTH</t>
  </si>
  <si>
    <t>Vráti mesiac v roku z dátumu</t>
  </si>
  <si>
    <t>YEAR</t>
  </si>
  <si>
    <t>Vráti rok z dátumu</t>
  </si>
  <si>
    <t>DATE</t>
  </si>
  <si>
    <t>Vráti dátum na základe zadaných parametrov</t>
  </si>
  <si>
    <t>TIME</t>
  </si>
  <si>
    <t>Vráti čas na základe zadaných parametrov</t>
  </si>
  <si>
    <t>DAYS360</t>
  </si>
  <si>
    <t>Rozdiel medzi dátumami v dňoch pre rok ktorý má 360 dní</t>
  </si>
  <si>
    <t>TIMEVALUE</t>
  </si>
  <si>
    <t>Konvertuje Čas na číslo ktoré ho reprezentuje</t>
  </si>
  <si>
    <t>DATEVALUE</t>
  </si>
  <si>
    <t>Konvertuje Dátum na číslo ktoré ho reprezentuje</t>
  </si>
  <si>
    <t>Logický výraz</t>
  </si>
  <si>
    <t>PRAVDA</t>
  </si>
  <si>
    <t>NEPRAVDA</t>
  </si>
  <si>
    <t>Operátor</t>
  </si>
  <si>
    <t>Názov operácie</t>
  </si>
  <si>
    <t>=</t>
  </si>
  <si>
    <t>Je rovné</t>
  </si>
  <si>
    <t>&gt;</t>
  </si>
  <si>
    <t>Je Väčšie</t>
  </si>
  <si>
    <t>&lt;</t>
  </si>
  <si>
    <t>Je Menšie</t>
  </si>
  <si>
    <t>&gt;=</t>
  </si>
  <si>
    <t>Je Väčšie alebo rovné</t>
  </si>
  <si>
    <t>&lt;=</t>
  </si>
  <si>
    <t>Je Menšie alebo rovné</t>
  </si>
  <si>
    <t>&lt;&gt;</t>
  </si>
  <si>
    <t>Nie je rovné</t>
  </si>
  <si>
    <t>IF - Logická podmienka</t>
  </si>
  <si>
    <t>Výsledky</t>
  </si>
  <si>
    <t>F</t>
  </si>
  <si>
    <t>Zistite či bol rozpočet prekročený alebo nie pomocou funkcie IF</t>
  </si>
  <si>
    <t>Mesiac</t>
  </si>
  <si>
    <t>Rozpočet</t>
  </si>
  <si>
    <t>Výdavky</t>
  </si>
  <si>
    <t>Stav</t>
  </si>
  <si>
    <t>Vypočítajte pre zamestnancov 13 plat na základe priemerného ročného príjmu a nasledujúcich kritérii:</t>
  </si>
  <si>
    <t>Priemerný plat do 20 000  - vyplatiť 20000</t>
  </si>
  <si>
    <t>Priemerný plat nad 20 000  - vyplatiť 30000</t>
  </si>
  <si>
    <t>Zamestnanec</t>
  </si>
  <si>
    <t>Plat</t>
  </si>
  <si>
    <t>Priemerný plat</t>
  </si>
  <si>
    <t>13 plat</t>
  </si>
  <si>
    <t>Podrážka, Kristián</t>
  </si>
  <si>
    <t>Horáček, Koloman</t>
  </si>
  <si>
    <t>Rajnoha, Alexander</t>
  </si>
  <si>
    <t>Jánošík, Ištván</t>
  </si>
  <si>
    <t>Horák, Vladimír</t>
  </si>
  <si>
    <t>Lacko, Ladislav</t>
  </si>
  <si>
    <t>Ozembuch, Ján</t>
  </si>
  <si>
    <t>Žemlička, Ján</t>
  </si>
  <si>
    <t>Rohlíček, Karel</t>
  </si>
  <si>
    <t>Cibulka, Roman</t>
  </si>
  <si>
    <t>AND - a zároveň; OR - Alebo</t>
  </si>
  <si>
    <t>AND</t>
  </si>
  <si>
    <t>OR</t>
  </si>
  <si>
    <t>Priradte pracovníkom odmeny ak platí že nárok majú iba pracovníci,</t>
  </si>
  <si>
    <t>ktorý dosiahnú predaj 100 000 Sk, a zároveň získajú viac ako 70 nových zákazníkov (použite funkcie IF a AND)</t>
  </si>
  <si>
    <t xml:space="preserve">Bonus </t>
  </si>
  <si>
    <t>Minimálny predaj</t>
  </si>
  <si>
    <t>Minimálny počet nových zákaznikov</t>
  </si>
  <si>
    <t>Počet nových zákazníkov</t>
  </si>
  <si>
    <t>Bonus</t>
  </si>
  <si>
    <t xml:space="preserve">Obchodník A </t>
  </si>
  <si>
    <t>Obchodník B</t>
  </si>
  <si>
    <t>Obchodník C</t>
  </si>
  <si>
    <t>Obchodník D</t>
  </si>
  <si>
    <t>Obchodník E</t>
  </si>
  <si>
    <t>Obchodník F</t>
  </si>
  <si>
    <t>Obchodník G</t>
  </si>
  <si>
    <t>Obchodník H</t>
  </si>
  <si>
    <t>Obchodník I</t>
  </si>
  <si>
    <t>Obchodník J</t>
  </si>
  <si>
    <t>Priradte pracovníkom odmeny na základe dosiahnutých obratov  (použite funkcie IF a AND)</t>
  </si>
  <si>
    <t>Maximálny predaj</t>
  </si>
  <si>
    <t>NOT - Negácia</t>
  </si>
  <si>
    <t>Vráti inverznú hodnotu logickej hodnoty alebo funkcie</t>
  </si>
  <si>
    <t>Overenie obsahu bunky (text)</t>
  </si>
  <si>
    <t>Rozdelenie reťazcov</t>
  </si>
  <si>
    <t>Nahradenie reťazca</t>
  </si>
  <si>
    <t>Vyhľadania reťazca</t>
  </si>
  <si>
    <t>Funkcia</t>
  </si>
  <si>
    <t>Typ</t>
  </si>
  <si>
    <t>Informačná</t>
  </si>
  <si>
    <t>Textová</t>
  </si>
  <si>
    <t>Hodnota</t>
  </si>
  <si>
    <t>Transformácia na text (string) sa robí pomocou aspostrofu (')</t>
  </si>
  <si>
    <t>Braňo</t>
  </si>
  <si>
    <t>Mojsej</t>
  </si>
  <si>
    <t xml:space="preserve">Braňo </t>
  </si>
  <si>
    <t xml:space="preserve"> Mojsej</t>
  </si>
  <si>
    <t>Ladislav Meliško</t>
  </si>
  <si>
    <t>Nájdi 4 rodziely !!!</t>
  </si>
  <si>
    <t>Alexander Velký</t>
  </si>
  <si>
    <t>Čo robí klávesová skratka CTRL+C+C ???</t>
  </si>
  <si>
    <t>T. G. Masaryk</t>
  </si>
  <si>
    <t>NG</t>
  </si>
  <si>
    <t>OK</t>
  </si>
  <si>
    <t>POZOR</t>
  </si>
  <si>
    <t>Ako nám medzera môže zničiť databázu, tabuľku, prácu a život...</t>
  </si>
  <si>
    <t>ASCII Tabuľka</t>
  </si>
  <si>
    <t>Ho</t>
  </si>
  <si>
    <t>Celkovo</t>
  </si>
  <si>
    <t>Počet znakov</t>
  </si>
  <si>
    <t>Krstné meno</t>
  </si>
  <si>
    <t>Priezvisko</t>
  </si>
  <si>
    <t>Milan Lasica</t>
  </si>
  <si>
    <t>Funkcia SEARCH nerozlišuje pri prehľadávaní medzi malými a veľkými písmenami, funkcia FIND áno.</t>
  </si>
  <si>
    <t xml:space="preserve">Funkcia SEARCH umožňuje v argumente find_text použiť takzvané zastupujúce znaky. Zastupujúcimi znakmi sú ? a *. Znak ? nahradzuje vždy len jeden znak, to znamená, že na mieste ? môže byť ľubovolný znak, ale nie dva znaky alebo žiadny znak. Znak ? možno opakovať, napríklad "m??á" musí mať 4 znaky spolu. Znak * nahradzuje ľubovolný počet znakov vrátane žiadneho znaku. </t>
  </si>
  <si>
    <t>50</t>
  </si>
  <si>
    <t>Podiel</t>
  </si>
  <si>
    <t>Ako zabezpečím, aby deň mal 48 hodín???</t>
  </si>
  <si>
    <t>Základný tvar</t>
  </si>
  <si>
    <t>Dátum</t>
  </si>
  <si>
    <t>Zaúčtoval</t>
  </si>
  <si>
    <t>Suma</t>
  </si>
  <si>
    <t>Priemer</t>
  </si>
  <si>
    <t>Medián</t>
  </si>
  <si>
    <t>Modus</t>
  </si>
  <si>
    <t>Kolko je druhá odmocnina z 9801?</t>
  </si>
  <si>
    <t>Vstup</t>
  </si>
  <si>
    <t>Výsledok</t>
  </si>
  <si>
    <t>DATEDIF</t>
  </si>
  <si>
    <t>Zabezpečenie zošita proti prepisu alebo otvoreniu</t>
  </si>
  <si>
    <t>Súbor / Uložiť ako ... / Nástroje / Všeobecné možnosti ...</t>
  </si>
  <si>
    <t>EXCEL 2003</t>
  </si>
  <si>
    <t>Office tlačidlo / Uložiť ako ... / Nástroje / Všeobecné možnosti ...</t>
  </si>
  <si>
    <t>Zabezpečenie hárku (oblasti) proti prepisu</t>
  </si>
  <si>
    <t>Nástroje / Ochrana / Zabezpečiť hárok</t>
  </si>
  <si>
    <t>Posúdiť / Zmeny / Zabezpečiť hárok</t>
  </si>
  <si>
    <t>Obmedzenie prístupu na základe používateľa</t>
  </si>
  <si>
    <t>Nástroje / Ochrana / Povoliť užívateľom upravovať rozsahy</t>
  </si>
  <si>
    <t>Posúdiť / Zmeny / Povoliť užívateľom upravovať rozsahy</t>
  </si>
  <si>
    <t>Objednávka ovocia</t>
  </si>
  <si>
    <t>Obchodné meno:</t>
  </si>
  <si>
    <t>Adresa:</t>
  </si>
  <si>
    <t>IČO:</t>
  </si>
  <si>
    <t>Druh ovocia</t>
  </si>
  <si>
    <t>Cena v SK/kg</t>
  </si>
  <si>
    <t>Požadované množstvo v kg</t>
  </si>
  <si>
    <t>Cena bez DPH</t>
  </si>
  <si>
    <t>Cena s DPH</t>
  </si>
  <si>
    <t>ananás</t>
  </si>
  <si>
    <t>banány</t>
  </si>
  <si>
    <t>broskyne</t>
  </si>
  <si>
    <t>brusnice</t>
  </si>
  <si>
    <t>citróny</t>
  </si>
  <si>
    <t>čerešne</t>
  </si>
  <si>
    <t>černice</t>
  </si>
  <si>
    <t>čučoriedky</t>
  </si>
  <si>
    <t>egreše</t>
  </si>
  <si>
    <t>figy</t>
  </si>
  <si>
    <t>grapefruit</t>
  </si>
  <si>
    <t>hrozno</t>
  </si>
  <si>
    <t>hrušky</t>
  </si>
  <si>
    <t>jablká</t>
  </si>
  <si>
    <t>jahody</t>
  </si>
  <si>
    <t>kiwi</t>
  </si>
  <si>
    <t>kokos</t>
  </si>
  <si>
    <t>Spolu bez DPH:</t>
  </si>
  <si>
    <t>Spolu s DPH</t>
  </si>
  <si>
    <t>Hodnota 1</t>
  </si>
  <si>
    <t>Hodnota 2</t>
  </si>
  <si>
    <t>123</t>
  </si>
  <si>
    <t xml:space="preserve">BD 556 </t>
  </si>
  <si>
    <t>=LEFT(F90;SEARCH(" ";F90))</t>
  </si>
  <si>
    <t>Známka</t>
  </si>
  <si>
    <t>Body Cvičenia</t>
  </si>
  <si>
    <t>Body Extra</t>
  </si>
  <si>
    <t>Skúška RT</t>
  </si>
  <si>
    <t>Skúška OT</t>
  </si>
  <si>
    <t>Meno</t>
  </si>
  <si>
    <t>Laco</t>
  </si>
  <si>
    <t>Rodné číslo</t>
  </si>
  <si>
    <t>zľava</t>
  </si>
  <si>
    <t>540912/2345</t>
  </si>
  <si>
    <t>760305/8764</t>
  </si>
  <si>
    <t>871111/3245</t>
  </si>
  <si>
    <t>565612/4321</t>
  </si>
  <si>
    <t>671231/3214</t>
  </si>
  <si>
    <t>Objednávka</t>
  </si>
  <si>
    <t>Zľava</t>
  </si>
  <si>
    <t>Fero</t>
  </si>
  <si>
    <t>435122/0981</t>
  </si>
  <si>
    <t>Milan</t>
  </si>
  <si>
    <t>Monika</t>
  </si>
  <si>
    <t>Tomáš</t>
  </si>
  <si>
    <t>Obchodný zástupca</t>
  </si>
  <si>
    <t>Oblasť</t>
  </si>
  <si>
    <t>Klasifikácia</t>
  </si>
  <si>
    <t>Západ</t>
  </si>
  <si>
    <t>Juh</t>
  </si>
  <si>
    <t>Sever</t>
  </si>
  <si>
    <t>Východ</t>
  </si>
  <si>
    <t>Status</t>
  </si>
  <si>
    <t>Ferdo Mravec</t>
  </si>
  <si>
    <t>Etela Melišková</t>
  </si>
  <si>
    <t>Božena Nemcová</t>
  </si>
  <si>
    <t>Jerguš Lapin</t>
  </si>
  <si>
    <t>Zdeno Chára</t>
  </si>
  <si>
    <t>Andrej Inkognito</t>
  </si>
  <si>
    <t>mesto</t>
  </si>
  <si>
    <t>Mesto</t>
  </si>
  <si>
    <t>Hotel číslo</t>
  </si>
  <si>
    <t>uby001</t>
  </si>
  <si>
    <t>Druh</t>
  </si>
  <si>
    <t>Bazén</t>
  </si>
  <si>
    <t>Konferenčná miestnosť</t>
  </si>
  <si>
    <t>Kapacita</t>
  </si>
  <si>
    <t>Voľné miesta</t>
  </si>
  <si>
    <t>číslo</t>
  </si>
  <si>
    <t>druh</t>
  </si>
  <si>
    <t>bazén</t>
  </si>
  <si>
    <t>konferenčná miestnosť</t>
  </si>
  <si>
    <t>kapacita</t>
  </si>
  <si>
    <t>voľné miesta</t>
  </si>
  <si>
    <t>hot001</t>
  </si>
  <si>
    <t>Bratislava</t>
  </si>
  <si>
    <t>hotel***</t>
  </si>
  <si>
    <t>áno</t>
  </si>
  <si>
    <t>hot002</t>
  </si>
  <si>
    <t>Žilina</t>
  </si>
  <si>
    <t>hotel*</t>
  </si>
  <si>
    <t>nie</t>
  </si>
  <si>
    <t>hot003</t>
  </si>
  <si>
    <t>Piešťany</t>
  </si>
  <si>
    <t>hot004</t>
  </si>
  <si>
    <t>Trnava</t>
  </si>
  <si>
    <t>hot005</t>
  </si>
  <si>
    <t>Košice</t>
  </si>
  <si>
    <t>hotel**</t>
  </si>
  <si>
    <t>hot006</t>
  </si>
  <si>
    <t>Prešov</t>
  </si>
  <si>
    <t>hot007</t>
  </si>
  <si>
    <t>Nitra</t>
  </si>
  <si>
    <t>hot008</t>
  </si>
  <si>
    <t>Martin</t>
  </si>
  <si>
    <t>hot009</t>
  </si>
  <si>
    <t>hot010</t>
  </si>
  <si>
    <t>hotel****</t>
  </si>
  <si>
    <t>hot011</t>
  </si>
  <si>
    <t>Banská Bystrica</t>
  </si>
  <si>
    <t>hot012</t>
  </si>
  <si>
    <t>hotel*****</t>
  </si>
  <si>
    <t>hot013</t>
  </si>
  <si>
    <t>hot014</t>
  </si>
  <si>
    <t>hos001</t>
  </si>
  <si>
    <t>hostel</t>
  </si>
  <si>
    <t>hos002</t>
  </si>
  <si>
    <t>hos003</t>
  </si>
  <si>
    <t>hos004</t>
  </si>
  <si>
    <t>hos005</t>
  </si>
  <si>
    <t>hos006</t>
  </si>
  <si>
    <t>hos007</t>
  </si>
  <si>
    <t>mot001</t>
  </si>
  <si>
    <t>motel</t>
  </si>
  <si>
    <t>mot002</t>
  </si>
  <si>
    <t>mot003</t>
  </si>
  <si>
    <t>mot004</t>
  </si>
  <si>
    <t>ubytovňa</t>
  </si>
  <si>
    <t>uby002</t>
  </si>
  <si>
    <t>uby003</t>
  </si>
  <si>
    <t>uby004</t>
  </si>
  <si>
    <t>uby005</t>
  </si>
  <si>
    <t>uby006</t>
  </si>
  <si>
    <t>uby007</t>
  </si>
  <si>
    <t>uby008</t>
  </si>
  <si>
    <t>Modrá</t>
  </si>
  <si>
    <t>Zelená</t>
  </si>
  <si>
    <t>Červená</t>
  </si>
  <si>
    <t>Fialová</t>
  </si>
  <si>
    <t>Biela</t>
  </si>
  <si>
    <t>Ružová</t>
  </si>
  <si>
    <t>Žltá</t>
  </si>
  <si>
    <t>Audi</t>
  </si>
  <si>
    <t>Porsche</t>
  </si>
  <si>
    <t>Škoda</t>
  </si>
  <si>
    <t>Seat</t>
  </si>
  <si>
    <t>Opel</t>
  </si>
  <si>
    <t>Peugeot</t>
  </si>
  <si>
    <t>Renault</t>
  </si>
  <si>
    <t>Vytvorenie rozbaľovacieho zoznamu</t>
  </si>
  <si>
    <t>Kamil</t>
  </si>
  <si>
    <t>Eva</t>
  </si>
  <si>
    <t>Adam</t>
  </si>
  <si>
    <t>Tomaš</t>
  </si>
  <si>
    <t>Značka auta</t>
  </si>
  <si>
    <t>Farba</t>
  </si>
  <si>
    <t>Vyhľadávanie na úrovni stĺpcov v tabuľke</t>
  </si>
  <si>
    <t>VLOOKUP</t>
  </si>
  <si>
    <t>Klasifikácia dát</t>
  </si>
  <si>
    <t>LOOKUP</t>
  </si>
  <si>
    <t>Firma</t>
  </si>
  <si>
    <t>Počet ľudí</t>
  </si>
  <si>
    <t>Druh kurzu</t>
  </si>
  <si>
    <t>Cena kurzu</t>
  </si>
  <si>
    <t>Množstevná zľava</t>
  </si>
  <si>
    <t>Celková cena</t>
  </si>
  <si>
    <t>Excel</t>
  </si>
  <si>
    <t>Access</t>
  </si>
  <si>
    <t>PHP</t>
  </si>
  <si>
    <t>HLOOKUP</t>
  </si>
  <si>
    <t>XYZ s.r.o.</t>
  </si>
  <si>
    <t>ABC Corporation</t>
  </si>
  <si>
    <t>ABB a.s.</t>
  </si>
  <si>
    <t>Hľadanie riešenia Príklad 1</t>
  </si>
  <si>
    <t>1. Vzorec (=B5*E5)</t>
  </si>
  <si>
    <t>Hľadanie riešenia Príklad 3</t>
  </si>
  <si>
    <t>1. Vzorec (=AVERAGE(M6:O6))</t>
  </si>
  <si>
    <t>2. Karta údaje:</t>
  </si>
  <si>
    <t>Analýza hypotéz</t>
  </si>
  <si>
    <t>Hľadanie riešenia</t>
  </si>
  <si>
    <t>Matematika</t>
  </si>
  <si>
    <t>Angličtina</t>
  </si>
  <si>
    <t>Informatika</t>
  </si>
  <si>
    <t>3. Nastavenie riešenia:</t>
  </si>
  <si>
    <t>Nastaviť bunku: na bunku kde je 0</t>
  </si>
  <si>
    <t>Nastaviť bunku: na bunku kde je priemer</t>
  </si>
  <si>
    <t>Cieľová hodnota: 87</t>
  </si>
  <si>
    <t>Cieľová hodnota: 82</t>
  </si>
  <si>
    <t>Menená bunka: prázdna bunka</t>
  </si>
  <si>
    <t>Menená bunka: prázdna bunka informatika</t>
  </si>
  <si>
    <t>Hľadanie riešenia Príklad 2</t>
  </si>
  <si>
    <t>PMT</t>
  </si>
  <si>
    <t>Urok</t>
  </si>
  <si>
    <t>Počet platieb</t>
  </si>
  <si>
    <t>Výška úveru</t>
  </si>
  <si>
    <t>i: úrok</t>
  </si>
  <si>
    <t>n: celkový počet periód</t>
  </si>
  <si>
    <t>1. Vzorec (=PMT(B19;D19;F19))</t>
  </si>
  <si>
    <t>Nastaviť bunku: na bunku kde je výsledok</t>
  </si>
  <si>
    <t>Cieľová hodnota: -4444</t>
  </si>
  <si>
    <t>Menená bunka: počet platieb</t>
  </si>
  <si>
    <t xml:space="preserve">1 = * 
2 = / 
3 = + 
4 = - </t>
  </si>
  <si>
    <t>1st #</t>
  </si>
  <si>
    <t>2nd #</t>
  </si>
  <si>
    <t>Value 1</t>
  </si>
  <si>
    <t>Value 2</t>
  </si>
  <si>
    <t>Value 3</t>
  </si>
  <si>
    <t>Value 4</t>
  </si>
  <si>
    <t>Value 5</t>
  </si>
  <si>
    <t>Value 6</t>
  </si>
  <si>
    <t>Value 7</t>
  </si>
  <si>
    <t>Value 8</t>
  </si>
  <si>
    <t>Value 9</t>
  </si>
  <si>
    <t>Q</t>
  </si>
  <si>
    <t>SUM = 1
AVERAGE = 2</t>
  </si>
  <si>
    <t>Data</t>
  </si>
  <si>
    <t>Pankrác;"Servác";"Bonifác";"Laco"</t>
  </si>
  <si>
    <t>Odpoveď</t>
  </si>
  <si>
    <t>Kvartál</t>
  </si>
  <si>
    <t>Začiatočný dátum</t>
  </si>
  <si>
    <t>Konečný dátum</t>
  </si>
  <si>
    <t>Funkcie</t>
  </si>
  <si>
    <t>Vyber funkciu</t>
  </si>
  <si>
    <t>Lookup</t>
  </si>
  <si>
    <t xml:space="preserve"> 100 &lt;= x &lt; 500</t>
  </si>
  <si>
    <t>Základné pravidlá pre vytváranie vhodných tabuliek pre tvorbu kontingenčných tabuliek</t>
  </si>
  <si>
    <t>Údaje v tabuľke musia byť zoradené do stĺpcov</t>
  </si>
  <si>
    <t>Údaje rovnakého druhu musia byť v jednom stĺpci</t>
  </si>
  <si>
    <t>Prvý riadok tabuľky musí obsahovať názvy</t>
  </si>
  <si>
    <t>Tabuľka by nemala obsahovať žiadne voľné riadky alebo stĺpce</t>
  </si>
  <si>
    <t>Vloženie kontingenčnej tabuľky</t>
  </si>
  <si>
    <t>Údaje / Zostava kontingenčnej tabuľky a kontingenčného grafu</t>
  </si>
  <si>
    <t>Vložiť / Kontingenčná tabuľka</t>
  </si>
  <si>
    <t>Popis</t>
  </si>
  <si>
    <t>Novotný, Anton</t>
  </si>
  <si>
    <t>knihy</t>
  </si>
  <si>
    <t>umelecké potreby</t>
  </si>
  <si>
    <t>Mika, Peret</t>
  </si>
  <si>
    <t>časopisy</t>
  </si>
  <si>
    <t>Trieska, Ivan</t>
  </si>
  <si>
    <t>mapy</t>
  </si>
  <si>
    <t>Ivanová, Dana</t>
  </si>
  <si>
    <t>Fuller, Peter</t>
  </si>
  <si>
    <t>Bukovský, Karol</t>
  </si>
  <si>
    <t>Žilinská, Ivana</t>
  </si>
  <si>
    <t>Noha, Alexander</t>
  </si>
  <si>
    <t>a) Pomocou kontingenčnej tabuľky vypočítajte predajnosť a zisk jednotlivých druhov časopisov.</t>
  </si>
  <si>
    <t xml:space="preserve">b) Pomocou kontingenčnej tabuľky zistite najvyššiu a najnižšiu cenu časopisu v členení podľa typu časopisu. </t>
  </si>
  <si>
    <t>c) Pomocou kontingenčnej tabuľky vypočítajte, koľko titulov časopisov sa tlačí v jednotlivých mestách a aká je ich celková predajnosť.</t>
  </si>
  <si>
    <t>Názov časopisu</t>
  </si>
  <si>
    <t xml:space="preserve">Cena </t>
  </si>
  <si>
    <t>Tlač</t>
  </si>
  <si>
    <t>Druh časopisu</t>
  </si>
  <si>
    <t>Typ časopisu</t>
  </si>
  <si>
    <t xml:space="preserve">Predajnosť  v roku 2005            </t>
  </si>
  <si>
    <t>Zisk</t>
  </si>
  <si>
    <t>Bravo</t>
  </si>
  <si>
    <t>Brno</t>
  </si>
  <si>
    <t>pre mládež</t>
  </si>
  <si>
    <t>dvojtýždenník</t>
  </si>
  <si>
    <t>Dívka</t>
  </si>
  <si>
    <t>Olomouc</t>
  </si>
  <si>
    <t>Eurotelevízia</t>
  </si>
  <si>
    <t>televízny</t>
  </si>
  <si>
    <t>týždenník</t>
  </si>
  <si>
    <t>noviny</t>
  </si>
  <si>
    <t>denník</t>
  </si>
  <si>
    <t>Markíza</t>
  </si>
  <si>
    <t>Moment</t>
  </si>
  <si>
    <t>spoločenský</t>
  </si>
  <si>
    <t>Národná obroda</t>
  </si>
  <si>
    <t>Plus 7 dní</t>
  </si>
  <si>
    <t>Práca</t>
  </si>
  <si>
    <t>Pravda</t>
  </si>
  <si>
    <t>Rytmus života</t>
  </si>
  <si>
    <t>Praha</t>
  </si>
  <si>
    <t>Slovenka</t>
  </si>
  <si>
    <t>ženský</t>
  </si>
  <si>
    <t>mesačník</t>
  </si>
  <si>
    <t>Sme</t>
  </si>
  <si>
    <t>Telemagazín</t>
  </si>
  <si>
    <t>Tina</t>
  </si>
  <si>
    <t>Vlasta</t>
  </si>
  <si>
    <t>Žena a život</t>
  </si>
  <si>
    <t>Ženský magazín</t>
  </si>
  <si>
    <t>Život</t>
  </si>
  <si>
    <t>a) Pomocou kontingenčnej tabuľky vypočítajte, koľko kg ovocia, dovezeného z jednotlivých krajín, dodali dodávatelia uvedení v tabuľke.</t>
  </si>
  <si>
    <t>b) Pomocou kontingenčnej tabuľky vypočítajte, aké množstvo ovocia v akosti 1 a 2 a v akej  hodnote dodali jednotliví dodávatelia.</t>
  </si>
  <si>
    <t>Akosť</t>
  </si>
  <si>
    <t>Krajina dovozu</t>
  </si>
  <si>
    <t>Dodané množstvo v kg</t>
  </si>
  <si>
    <t>Dodávateľ</t>
  </si>
  <si>
    <t>Kuba</t>
  </si>
  <si>
    <t>Vita</t>
  </si>
  <si>
    <t>Ovofrukt</t>
  </si>
  <si>
    <t>Grécko</t>
  </si>
  <si>
    <t>Belami</t>
  </si>
  <si>
    <t>Slovensko</t>
  </si>
  <si>
    <t>Seychely</t>
  </si>
  <si>
    <t>Maďarsko</t>
  </si>
  <si>
    <t>Zelox</t>
  </si>
  <si>
    <t>Taliansko</t>
  </si>
  <si>
    <t>Česko</t>
  </si>
  <si>
    <t>kukurica</t>
  </si>
  <si>
    <t>maliny</t>
  </si>
  <si>
    <t>mandarínky</t>
  </si>
  <si>
    <t>Francúzsko</t>
  </si>
  <si>
    <t>mango</t>
  </si>
  <si>
    <t>marhule</t>
  </si>
  <si>
    <t>melón</t>
  </si>
  <si>
    <t>papája</t>
  </si>
  <si>
    <t>pomaranče</t>
  </si>
  <si>
    <t>ríbezle</t>
  </si>
  <si>
    <t>slivky</t>
  </si>
  <si>
    <t xml:space="preserve">višne </t>
  </si>
  <si>
    <t>a) Pomocou kontingenčnej tabuľky vypočítajte, koľko študentov z každého študijného odboru sa učí jednotlivé jazyky.</t>
  </si>
  <si>
    <t>b) Pomocou kontingenčnej tabuľky vypočítajte priemerný prospech študentov za jednotlivé študijné odbory.</t>
  </si>
  <si>
    <t>Body v súťaži</t>
  </si>
  <si>
    <t>Študijný odbor</t>
  </si>
  <si>
    <t xml:space="preserve">Priemerný prospech </t>
  </si>
  <si>
    <t>Jazyk</t>
  </si>
  <si>
    <t>Ubytovanie na internáte</t>
  </si>
  <si>
    <t>Denisa</t>
  </si>
  <si>
    <t>španielsky</t>
  </si>
  <si>
    <t>Elena</t>
  </si>
  <si>
    <t>anglický</t>
  </si>
  <si>
    <t>francúzsky</t>
  </si>
  <si>
    <t>Ivan</t>
  </si>
  <si>
    <t>Ivana</t>
  </si>
  <si>
    <t>nemecký</t>
  </si>
  <si>
    <t>Iveta</t>
  </si>
  <si>
    <t>Juraj</t>
  </si>
  <si>
    <t>Katarína</t>
  </si>
  <si>
    <t>Marcel</t>
  </si>
  <si>
    <t>Marek</t>
  </si>
  <si>
    <t>Mária</t>
  </si>
  <si>
    <t>Martina</t>
  </si>
  <si>
    <t>Pavol</t>
  </si>
  <si>
    <t>Peter</t>
  </si>
  <si>
    <t>Petra</t>
  </si>
  <si>
    <t>Saša</t>
  </si>
  <si>
    <t>Zuzana</t>
  </si>
  <si>
    <t>HN</t>
  </si>
  <si>
    <t>Cena v EUR/kg</t>
  </si>
  <si>
    <t>Vyhľadávanie na úrovni riadkov v tabuľke</t>
  </si>
  <si>
    <t>Používame štýly na ulahčenie práce... Dizajn, rýchlosť výpočtu, filtre ...</t>
  </si>
  <si>
    <t>Tovar</t>
  </si>
  <si>
    <t>Cena</t>
  </si>
  <si>
    <t>Daň</t>
  </si>
  <si>
    <t>Množstvo</t>
  </si>
  <si>
    <t>=C70:C74*1,2</t>
  </si>
  <si>
    <t>Počítanie s maticami</t>
  </si>
  <si>
    <t>1. Vyberiem bunky, kde budú výsledné ceny</t>
  </si>
  <si>
    <t>2. Vpíšem operátor = pre zadanie vlastného vzorca</t>
  </si>
  <si>
    <t>3. Označím vedľajšie bunky, s ktorými chcem počítať</t>
  </si>
  <si>
    <t>4. Doplním vzorec a ďalšie operácie</t>
  </si>
  <si>
    <t>5. Potvrdím vzorec klávesovou skratkou CTRL + SHIFT + ENTER</t>
  </si>
  <si>
    <t>Definovanie názvu</t>
  </si>
  <si>
    <t>Nemožno meniť časť poľa !!!</t>
  </si>
  <si>
    <t>Rýchlosť výpočtu</t>
  </si>
  <si>
    <t>Čo s tými Sk ???    .........                    Operácie</t>
  </si>
  <si>
    <t>Maroš Nový</t>
  </si>
  <si>
    <t>Vkladanie verzus prepojovanie</t>
  </si>
  <si>
    <t>Smer Word / Prilepiť Špeciálne    ..........                                            Prilepiť                                               Prilepiť Prepojenie</t>
  </si>
  <si>
    <t>Aktualizácia cez pravé tlačítko myši / Aktualizovať prepojenie</t>
  </si>
  <si>
    <t>Maroš Dlhý</t>
  </si>
  <si>
    <t>Vkladanie ako obrázok</t>
  </si>
  <si>
    <t xml:space="preserve">Správca názvov - Karta Vzorce </t>
  </si>
  <si>
    <t>1. Vyhladávaná hodnota</t>
  </si>
  <si>
    <t>2. Oblasť celej tabulky</t>
  </si>
  <si>
    <t>3. Číslo stĺpca</t>
  </si>
  <si>
    <t>4. Presná hodnota?</t>
  </si>
  <si>
    <t>- 0 alebo FALSE: Presne</t>
  </si>
  <si>
    <t>- 1 alebo TRUE: Približne</t>
  </si>
  <si>
    <t>Argumenty</t>
  </si>
  <si>
    <t>Pankrác</t>
  </si>
  <si>
    <t>Servác</t>
  </si>
  <si>
    <t>Bonifác</t>
  </si>
  <si>
    <t>Vyhľadávaná hodnota</t>
  </si>
  <si>
    <t>Náhodný výber mena pomocou funkcie CHOOSE</t>
  </si>
  <si>
    <t>F9 = Prepočet</t>
  </si>
  <si>
    <t>CHOOSE</t>
  </si>
  <si>
    <t>Velmi zle;"zle";"OK";"Dobre";"Velmi Dobre"</t>
  </si>
  <si>
    <t>Hodnotenie</t>
  </si>
  <si>
    <t>Kombinácia názvov s maticami</t>
  </si>
  <si>
    <t>Netlačte tabuľky aj s chybami!!!</t>
  </si>
  <si>
    <t xml:space="preserve">                         </t>
  </si>
  <si>
    <t>2. Tlačiť</t>
  </si>
  <si>
    <t>3. Nastavenie strany</t>
  </si>
  <si>
    <t xml:space="preserve">4. Hárok </t>
  </si>
  <si>
    <t>5. Chyby v bunkách</t>
  </si>
  <si>
    <t xml:space="preserve">1. Karta súbor  </t>
  </si>
  <si>
    <t>Import údajov z textu</t>
  </si>
  <si>
    <t>Import údajov XML</t>
  </si>
  <si>
    <t>Import údajov z webu</t>
  </si>
  <si>
    <t>č.objed.</t>
  </si>
  <si>
    <t>Obchodník</t>
  </si>
  <si>
    <t>Odberateľ</t>
  </si>
  <si>
    <t>Jednotka</t>
  </si>
  <si>
    <t>Cena za jednotkové množstvo</t>
  </si>
  <si>
    <t>Jednotkové množstvo</t>
  </si>
  <si>
    <t>Cena spolu</t>
  </si>
  <si>
    <t>den</t>
  </si>
  <si>
    <t>Jožo</t>
  </si>
  <si>
    <t>Droxy</t>
  </si>
  <si>
    <t>hrebeň</t>
  </si>
  <si>
    <t>ks</t>
  </si>
  <si>
    <t>Zuza</t>
  </si>
  <si>
    <t>Prior</t>
  </si>
  <si>
    <t>šampón</t>
  </si>
  <si>
    <t>Mišo</t>
  </si>
  <si>
    <t>Billa</t>
  </si>
  <si>
    <t>aviváž</t>
  </si>
  <si>
    <t>l</t>
  </si>
  <si>
    <t>Mara</t>
  </si>
  <si>
    <t>Kamila</t>
  </si>
  <si>
    <t>parfem</t>
  </si>
  <si>
    <t>dcl</t>
  </si>
  <si>
    <t>Tesco</t>
  </si>
  <si>
    <t>voda po holení</t>
  </si>
  <si>
    <t>Poprad</t>
  </si>
  <si>
    <t>Metro</t>
  </si>
  <si>
    <t>Alfa</t>
  </si>
  <si>
    <t>pena na holenie</t>
  </si>
  <si>
    <t>Karta údaje -&gt; Kategória získať externé údaje</t>
  </si>
  <si>
    <t>name</t>
  </si>
  <si>
    <t>population</t>
  </si>
  <si>
    <t>area</t>
  </si>
  <si>
    <t>language</t>
  </si>
  <si>
    <t>percentage</t>
  </si>
  <si>
    <t>name2</t>
  </si>
  <si>
    <t>population3</t>
  </si>
  <si>
    <t>Afghanistan</t>
  </si>
  <si>
    <t>Albania</t>
  </si>
  <si>
    <t>Algeria</t>
  </si>
  <si>
    <t>American Samoa</t>
  </si>
  <si>
    <t>Andorra</t>
  </si>
  <si>
    <t>Angola</t>
  </si>
  <si>
    <t>Anguilla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</si>
  <si>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</si>
  <si>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</si>
  <si>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</si>
  <si>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</si>
  <si>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</si>
  <si>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</si>
  <si>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</si>
  <si>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</si>
  <si>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</si>
  <si>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</si>
  <si>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</si>
  <si>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</si>
  <si>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</si>
  <si>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</si>
  <si>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</si>
  <si>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</si>
  <si>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</si>
  <si>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</si>
  <si>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Bosnia and Herzegovina</t>
  </si>
  <si>
    <t>Botswana</t>
  </si>
  <si>
    <t>Brazil</t>
  </si>
  <si>
    <t>British Virgin Islands</t>
  </si>
  <si>
    <t>Brunei</t>
  </si>
  <si>
    <t>Bulgaria</t>
  </si>
  <si>
    <t>Burkina Faso</t>
  </si>
  <si>
    <t>Burma</t>
  </si>
  <si>
    <t>Burundi</t>
  </si>
  <si>
    <t>Cambodia</t>
  </si>
  <si>
    <t>Cameroon</t>
  </si>
  <si>
    <t>Canada</t>
  </si>
  <si>
    <t>Cape Verde</t>
  </si>
  <si>
    <t>Cayman Islands</t>
  </si>
  <si>
    <t>Central African Republic</t>
  </si>
  <si>
    <t>Chad</t>
  </si>
  <si>
    <t>Chile</t>
  </si>
  <si>
    <t>China</t>
  </si>
  <si>
    <t>Christmas Island</t>
  </si>
  <si>
    <t>Cocos Islands</t>
  </si>
  <si>
    <t>Colombia</t>
  </si>
  <si>
    <t>Comoros</t>
  </si>
  <si>
    <t>Congo</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</si>
  <si>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</si>
  <si>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</si>
  <si>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</si>
  <si>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</si>
  <si>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</si>
  <si>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</si>
  <si>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</si>
  <si>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</si>
  <si>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</si>
  <si>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</si>
  <si>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</si>
  <si>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</si>
  <si>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</si>
  <si>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</si>
  <si>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</si>
  <si>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</si>
  <si>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</si>
  <si>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Ethiopia</t>
  </si>
  <si>
    <t>Falkland Islands</t>
  </si>
  <si>
    <t>Faroe Islands</t>
  </si>
  <si>
    <t>Fiji</t>
  </si>
  <si>
    <t>Finland</t>
  </si>
  <si>
    <t>France</t>
  </si>
  <si>
    <t>French Guiana</t>
  </si>
  <si>
    <t>French Polynesia</t>
  </si>
  <si>
    <t>Gabon</t>
  </si>
  <si>
    <t>Gambia</t>
  </si>
  <si>
    <t>Georgia</t>
  </si>
  <si>
    <t>Germany</t>
  </si>
  <si>
    <t>Ghana</t>
  </si>
  <si>
    <t>Gibraltar</t>
  </si>
  <si>
    <t>Greece</t>
  </si>
  <si>
    <t>Greenland</t>
  </si>
  <si>
    <t>Grenada</t>
  </si>
  <si>
    <t>Guadeloupe</t>
  </si>
  <si>
    <t>Guam</t>
  </si>
  <si>
    <t>Guatemala</t>
  </si>
  <si>
    <t>Guernsey</t>
  </si>
  <si>
    <t>Guinea</t>
  </si>
  <si>
    <t>Guinea-Bissau</t>
  </si>
  <si>
    <t>Guyana</t>
  </si>
  <si>
    <t>Haiti</t>
  </si>
  <si>
    <t>Holy See</t>
  </si>
  <si>
    <t>Honduras</t>
  </si>
  <si>
    <t>Hungary</t>
  </si>
  <si>
    <t>Iceland</t>
  </si>
  <si>
    <t>India</t>
  </si>
  <si>
    <t>Indonesia</t>
  </si>
  <si>
    <t>Iran</t>
  </si>
  <si>
    <t>Iraq</t>
  </si>
  <si>
    <t>Ireland</t>
  </si>
  <si>
    <t>Israel</t>
  </si>
  <si>
    <t>Italy</t>
  </si>
  <si>
    <t>Jamaica</t>
  </si>
  <si>
    <t>Japan</t>
  </si>
  <si>
    <t>Jersey</t>
  </si>
  <si>
    <t>Jordan</t>
  </si>
  <si>
    <t>Kazakstan</t>
  </si>
  <si>
    <t>Kenya</t>
  </si>
  <si>
    <t>Kiribati</t>
  </si>
  <si>
    <t>Kuwait</t>
  </si>
  <si>
    <t>Kyrgyzstan</t>
  </si>
  <si>
    <t>Laos</t>
  </si>
  <si>
    <t>Latvia</t>
  </si>
  <si>
    <t>Lebanon</t>
  </si>
  <si>
    <t>Lesotho</t>
  </si>
  <si>
    <t>Liberia</t>
  </si>
  <si>
    <t>Libya</t>
  </si>
  <si>
    <t>Liechtenstein</t>
  </si>
  <si>
    <t>Lithuania</t>
  </si>
  <si>
    <t>Luxembourg</t>
  </si>
  <si>
    <t>Macau</t>
  </si>
  <si>
    <t>Macedonia</t>
  </si>
  <si>
    <t>Madagascar</t>
  </si>
  <si>
    <t>Malawi</t>
  </si>
  <si>
    <t>Malaysia</t>
  </si>
  <si>
    <t>Maldives</t>
  </si>
  <si>
    <t>Mali</t>
  </si>
  <si>
    <t>Malta</t>
  </si>
  <si>
    <t>Man</t>
  </si>
  <si>
    <t>Marshall Islands</t>
  </si>
  <si>
    <t>Martinique</t>
  </si>
  <si>
    <t>Mauritania</t>
  </si>
  <si>
    <t>Mauritius</t>
  </si>
  <si>
    <t>Mayotte</t>
  </si>
  <si>
    <t>Mexico</t>
  </si>
  <si>
    <t>Micronesia</t>
  </si>
  <si>
    <t>Moldova</t>
  </si>
  <si>
    <t>Monaco</t>
  </si>
  <si>
    <t>Mongolia</t>
  </si>
  <si>
    <t>Montserrat</t>
  </si>
  <si>
    <t>Morocco</t>
  </si>
  <si>
    <t>Mozambique</t>
  </si>
  <si>
    <t>Namibia</t>
  </si>
  <si>
    <t>Nauru</t>
  </si>
  <si>
    <t>Nepal</t>
  </si>
  <si>
    <t>Netherlands</t>
  </si>
  <si>
    <t>Netherlands Antilles</t>
  </si>
  <si>
    <t>New Caledonia</t>
  </si>
  <si>
    <t>New Zealand</t>
  </si>
  <si>
    <t>Nicaragua</t>
  </si>
  <si>
    <t>Niger</t>
  </si>
  <si>
    <t>Nigeria</t>
  </si>
  <si>
    <t>Niue</t>
  </si>
  <si>
    <t>Norfolk Island</t>
  </si>
  <si>
    <t>North Korea</t>
  </si>
  <si>
    <t>Northern Mariana Islands</t>
  </si>
  <si>
    <t>Norway</t>
  </si>
  <si>
    <t>Oman</t>
  </si>
  <si>
    <t>Pakistan</t>
  </si>
  <si>
    <t>Palau</t>
  </si>
  <si>
    <t>Panama</t>
  </si>
  <si>
    <t>Papua New Guinea</t>
  </si>
  <si>
    <t>Paraguay</t>
  </si>
  <si>
    <t>Peru</t>
  </si>
  <si>
    <t>Philippines</t>
  </si>
  <si>
    <t>Pitcairn Islands</t>
  </si>
  <si>
    <t>Poland</t>
  </si>
  <si>
    <t>Portugal</t>
  </si>
  <si>
    <t>Puerto Rico</t>
  </si>
  <si>
    <t>Qatar</t>
  </si>
  <si>
    <t>Reunion</t>
  </si>
  <si>
    <t>Romania</t>
  </si>
  <si>
    <t>Russia</t>
  </si>
  <si>
    <t>Rwanda</t>
  </si>
  <si>
    <t>Saint Helena</t>
  </si>
  <si>
    <t>Saint Kitts and Nevis</t>
  </si>
  <si>
    <t>Saint Lucia</t>
  </si>
  <si>
    <t>Saint Pierre and Miquelon</t>
  </si>
  <si>
    <t>Saint Vincent and the Grenadines</t>
  </si>
  <si>
    <t>San Marino</t>
  </si>
  <si>
    <t>Sao Tome and Principe</t>
  </si>
  <si>
    <t>Saudi Arabia</t>
  </si>
  <si>
    <t>Senegal</t>
  </si>
  <si>
    <t>Serbia and Montenegro</t>
  </si>
  <si>
    <t>Seychelles</t>
  </si>
  <si>
    <t>Sierra Leone</t>
  </si>
  <si>
    <t>Singapore</t>
  </si>
  <si>
    <t>Slovakia</t>
  </si>
  <si>
    <t>Slovenia</t>
  </si>
  <si>
    <t>Solomon Islands</t>
  </si>
  <si>
    <t>Somalia</t>
  </si>
  <si>
    <t>South Africa</t>
  </si>
  <si>
    <t>South Korea</t>
  </si>
  <si>
    <t>Spain</t>
  </si>
  <si>
    <t>Sri Lanka</t>
  </si>
  <si>
    <t>Sudan</t>
  </si>
  <si>
    <t>Suriname</t>
  </si>
  <si>
    <t>Svalbard</t>
  </si>
  <si>
    <t>Swaziland</t>
  </si>
  <si>
    <t>Sweden</t>
  </si>
  <si>
    <t>Switzerland</t>
  </si>
  <si>
    <t>Syria</t>
  </si>
  <si>
    <t>Taiwan</t>
  </si>
  <si>
    <t>Tajikistan</t>
  </si>
  <si>
    <t>Tanzania</t>
  </si>
  <si>
    <t>Thailand</t>
  </si>
  <si>
    <t>Togo</t>
  </si>
  <si>
    <t>Tonga</t>
  </si>
  <si>
    <t>Trinidad and Tobago</t>
  </si>
  <si>
    <t>Tunisia</t>
  </si>
  <si>
    <t>Turkey</t>
  </si>
  <si>
    <t>Turkmenistan</t>
  </si>
  <si>
    <t>Turks and Caicos Islands</t>
  </si>
  <si>
    <t>Tuvalu</t>
  </si>
  <si>
    <t>Uganda</t>
  </si>
  <si>
    <t>Ukraine</t>
  </si>
  <si>
    <t>United Arab Emirates</t>
  </si>
  <si>
    <t>United Kingdom</t>
  </si>
  <si>
    <t>United States</t>
  </si>
  <si>
    <t>Uruguay</t>
  </si>
  <si>
    <t>Uzbekistan</t>
  </si>
  <si>
    <t>Vanuatu</t>
  </si>
  <si>
    <t>Venezuela</t>
  </si>
  <si>
    <t>Vietnam</t>
  </si>
  <si>
    <t>Virgin Islands</t>
  </si>
  <si>
    <t>Wallis and Futuna</t>
  </si>
  <si>
    <t>Western Sahara</t>
  </si>
  <si>
    <t>Western Samoa</t>
  </si>
  <si>
    <t>Yemen</t>
  </si>
  <si>
    <t>Zaire</t>
  </si>
  <si>
    <t>Zambia</t>
  </si>
  <si>
    <t>Zimbabwe</t>
  </si>
  <si>
    <t>Turkic</t>
  </si>
  <si>
    <t>Pashtu</t>
  </si>
  <si>
    <t>Afghan Persian</t>
  </si>
  <si>
    <t>English</t>
  </si>
  <si>
    <t>Russian</t>
  </si>
  <si>
    <t>Armenian</t>
  </si>
  <si>
    <t>German</t>
  </si>
  <si>
    <t>Azeri</t>
  </si>
  <si>
    <t>French</t>
  </si>
  <si>
    <t>Dutch</t>
  </si>
  <si>
    <t>Serbo-Croatian</t>
  </si>
  <si>
    <t>Bulgarian</t>
  </si>
  <si>
    <t>Burmese</t>
  </si>
  <si>
    <t>Spanish</t>
  </si>
  <si>
    <t>Swedish</t>
  </si>
  <si>
    <t>Finnish</t>
  </si>
  <si>
    <t>Georgian</t>
  </si>
  <si>
    <t>Indian</t>
  </si>
  <si>
    <t>Hungarian</t>
  </si>
  <si>
    <t>Icelandic</t>
  </si>
  <si>
    <t>Hindi</t>
  </si>
  <si>
    <t>Turkish</t>
  </si>
  <si>
    <t>Baloch</t>
  </si>
  <si>
    <t>Kurdish</t>
  </si>
  <si>
    <t>Arabic</t>
  </si>
  <si>
    <t>Luri</t>
  </si>
  <si>
    <t>Persian Persian</t>
  </si>
  <si>
    <t>Turkic Turkic</t>
  </si>
  <si>
    <t>Japanese</t>
  </si>
  <si>
    <t>Kazak</t>
  </si>
  <si>
    <t>Portuguese</t>
  </si>
  <si>
    <t>Albanian</t>
  </si>
  <si>
    <t>Macedonian</t>
  </si>
  <si>
    <t>Bambara</t>
  </si>
  <si>
    <t>Khalkha Mongol</t>
  </si>
  <si>
    <t>Afrikaans</t>
  </si>
  <si>
    <t>Nepali</t>
  </si>
  <si>
    <t>Korean</t>
  </si>
  <si>
    <t>Norwegian</t>
  </si>
  <si>
    <t>Urdu</t>
  </si>
  <si>
    <t>Punjabi</t>
  </si>
  <si>
    <t>Sindhi</t>
  </si>
  <si>
    <t>Balochi</t>
  </si>
  <si>
    <t>Hindko</t>
  </si>
  <si>
    <t>Brahui</t>
  </si>
  <si>
    <t>Siraiki</t>
  </si>
  <si>
    <t>Polish</t>
  </si>
  <si>
    <t>Italian</t>
  </si>
  <si>
    <t>Slovenian</t>
  </si>
  <si>
    <t>Catalan</t>
  </si>
  <si>
    <t>Galician</t>
  </si>
  <si>
    <t>Basque</t>
  </si>
  <si>
    <t>Tamil</t>
  </si>
  <si>
    <t>Sinhala</t>
  </si>
  <si>
    <t>Romansch</t>
  </si>
  <si>
    <t>Uzbek</t>
  </si>
  <si>
    <t>Turkmen</t>
  </si>
  <si>
    <t>Tajik</t>
  </si>
  <si>
    <t>Algiers</t>
  </si>
  <si>
    <t>La Matanza</t>
  </si>
  <si>
    <t>Cordoba</t>
  </si>
  <si>
    <t>Rosario</t>
  </si>
  <si>
    <t>Buenos Aires</t>
  </si>
  <si>
    <t>Yerevan</t>
  </si>
  <si>
    <t>Sydney</t>
  </si>
  <si>
    <t>Brisbane</t>
  </si>
  <si>
    <t>Adelaide</t>
  </si>
  <si>
    <t>Melbourne</t>
  </si>
  <si>
    <t>Perth</t>
  </si>
  <si>
    <t>Vienna</t>
  </si>
  <si>
    <t>Baku</t>
  </si>
  <si>
    <t>Dhaka</t>
  </si>
  <si>
    <t>Chittagong</t>
  </si>
  <si>
    <t>Minsk</t>
  </si>
  <si>
    <t>Manaus</t>
  </si>
  <si>
    <t>Salvador</t>
  </si>
  <si>
    <t>Fortaleza</t>
  </si>
  <si>
    <t>Belo Horizonte</t>
  </si>
  <si>
    <t>Belem</t>
  </si>
  <si>
    <t>Curitiba</t>
  </si>
  <si>
    <t>Recife</t>
  </si>
  <si>
    <t>Rio de Janeiro</t>
  </si>
  <si>
    <t>Porto Alegre</t>
  </si>
  <si>
    <t>Sao Paulo</t>
  </si>
  <si>
    <t>Brasilia</t>
  </si>
  <si>
    <t>Sofia</t>
  </si>
  <si>
    <t>Rangoon</t>
  </si>
  <si>
    <t>Montreal</t>
  </si>
  <si>
    <t>Santiago</t>
  </si>
  <si>
    <t>Hong Kong</t>
  </si>
  <si>
    <t>Hefei</t>
  </si>
  <si>
    <t>Huainan</t>
  </si>
  <si>
    <t>Lanzhou</t>
  </si>
  <si>
    <t>Guangzhou</t>
  </si>
  <si>
    <t>Guiyang</t>
  </si>
  <si>
    <t>Shijiazhuang</t>
  </si>
  <si>
    <t>Tangshan</t>
  </si>
  <si>
    <t>Handan</t>
  </si>
  <si>
    <t>Harbin</t>
  </si>
  <si>
    <t>Qiqihar</t>
  </si>
  <si>
    <t>Zhengzhou</t>
  </si>
  <si>
    <t>Luoyang</t>
  </si>
  <si>
    <t>Wuhan</t>
  </si>
  <si>
    <t>Changsha</t>
  </si>
  <si>
    <t>Nanjing</t>
  </si>
  <si>
    <t>Fuzhou</t>
  </si>
  <si>
    <t>Nanchang</t>
  </si>
  <si>
    <t>Jilin</t>
  </si>
  <si>
    <t>Changchun</t>
  </si>
  <si>
    <t>Shenyang</t>
  </si>
  <si>
    <t>Dalian</t>
  </si>
  <si>
    <t>Anshan</t>
  </si>
  <si>
    <t>Fushun</t>
  </si>
  <si>
    <t>Xian</t>
  </si>
  <si>
    <t>Jinan</t>
  </si>
  <si>
    <t>Zibo</t>
  </si>
  <si>
    <t>Qingdao</t>
  </si>
  <si>
    <t>Taiyuan</t>
  </si>
  <si>
    <t>Datong</t>
  </si>
  <si>
    <t>Chengdu</t>
  </si>
  <si>
    <t>Chongqing</t>
  </si>
  <si>
    <t>Kunming</t>
  </si>
  <si>
    <t>Hangzhou</t>
  </si>
  <si>
    <t>Ningbo</t>
  </si>
  <si>
    <t>Nanning</t>
  </si>
  <si>
    <t>Baotou</t>
  </si>
  <si>
    <t>Urumqi</t>
  </si>
  <si>
    <t>Beijing</t>
  </si>
  <si>
    <t>Shanghai</t>
  </si>
  <si>
    <t>Tianjin</t>
  </si>
  <si>
    <t>Medellin</t>
  </si>
  <si>
    <t>Barranquilla</t>
  </si>
  <si>
    <t>Bogota</t>
  </si>
  <si>
    <t>Cali</t>
  </si>
  <si>
    <t>Havana</t>
  </si>
  <si>
    <t>Prague</t>
  </si>
  <si>
    <t>Copenhagen</t>
  </si>
  <si>
    <t>Santo Domingo</t>
  </si>
  <si>
    <t>Quito</t>
  </si>
  <si>
    <t>Guayaquil</t>
  </si>
  <si>
    <t>El Giza</t>
  </si>
  <si>
    <t>Alexandria</t>
  </si>
  <si>
    <t>Cairo</t>
  </si>
  <si>
    <t>Addis Ababa</t>
  </si>
  <si>
    <t>Paris</t>
  </si>
  <si>
    <t>Tbilisi</t>
  </si>
  <si>
    <t>Munchen</t>
  </si>
  <si>
    <t>Muenchen</t>
  </si>
  <si>
    <t>Berlin</t>
  </si>
  <si>
    <t>Hamburg</t>
  </si>
  <si>
    <t>Budapest</t>
  </si>
  <si>
    <t>Hyderabad</t>
  </si>
  <si>
    <t>Ahmadabad</t>
  </si>
  <si>
    <t>Surat</t>
  </si>
  <si>
    <t>Vadodara</t>
  </si>
  <si>
    <t>Bangalore</t>
  </si>
  <si>
    <t>Bhopal</t>
  </si>
  <si>
    <t>Indore</t>
  </si>
  <si>
    <t>Mumbai</t>
  </si>
  <si>
    <t>Nagpur</t>
  </si>
  <si>
    <t>Pune</t>
  </si>
  <si>
    <t>Kalyan</t>
  </si>
  <si>
    <t>Ludhiana</t>
  </si>
  <si>
    <t>Jaipur</t>
  </si>
  <si>
    <t>Madras</t>
  </si>
  <si>
    <t>Lucknow</t>
  </si>
  <si>
    <t>Kanpur</t>
  </si>
  <si>
    <t>Calcutta</t>
  </si>
  <si>
    <t>New Delhi</t>
  </si>
  <si>
    <t>Jakarta</t>
  </si>
  <si>
    <t>Bandung</t>
  </si>
  <si>
    <t>Semarang</t>
  </si>
  <si>
    <t>Surabaya</t>
  </si>
  <si>
    <t>Palembang</t>
  </si>
  <si>
    <t>Medan</t>
  </si>
  <si>
    <t>Tabriz</t>
  </si>
  <si>
    <t>Esfahan</t>
  </si>
  <si>
    <t>Shiraz</t>
  </si>
  <si>
    <t>Mashhad</t>
  </si>
  <si>
    <t>Tehran</t>
  </si>
  <si>
    <t>Baghdad</t>
  </si>
  <si>
    <t>Milano</t>
  </si>
  <si>
    <t>Rome</t>
  </si>
  <si>
    <t>Napoli</t>
  </si>
  <si>
    <t>Sapporo</t>
  </si>
  <si>
    <t>Tokyo</t>
  </si>
  <si>
    <t>Yokohama</t>
  </si>
  <si>
    <t>Kawasaki</t>
  </si>
  <si>
    <t>Nagoya</t>
  </si>
  <si>
    <t>Kyoto</t>
  </si>
  <si>
    <t>Osaka</t>
  </si>
  <si>
    <t>Kobe</t>
  </si>
  <si>
    <t>Hiroshima</t>
  </si>
  <si>
    <t>Fukuoka</t>
  </si>
  <si>
    <t>Kita kyushu</t>
  </si>
  <si>
    <t>Almaty</t>
  </si>
  <si>
    <t>Nairobi</t>
  </si>
  <si>
    <t>Antananarivo</t>
  </si>
  <si>
    <t>Kuala Lumpur</t>
  </si>
  <si>
    <t>Nezahualcoyotl</t>
  </si>
  <si>
    <t>Guadalajara</t>
  </si>
  <si>
    <t>Monterrey</t>
  </si>
  <si>
    <t>Puebla</t>
  </si>
  <si>
    <t>Rabat</t>
  </si>
  <si>
    <t>Casablanca</t>
  </si>
  <si>
    <t>Amsterdam</t>
  </si>
  <si>
    <t>Rotterdam</t>
  </si>
  <si>
    <t>Managua</t>
  </si>
  <si>
    <t>Lagos</t>
  </si>
  <si>
    <t>Ibadan</t>
  </si>
  <si>
    <t>Pyongyang</t>
  </si>
  <si>
    <t>Peshawar</t>
  </si>
  <si>
    <t>Lahore</t>
  </si>
  <si>
    <t>Karachi</t>
  </si>
  <si>
    <t>Faisalabad</t>
  </si>
  <si>
    <t>Gujranwala</t>
  </si>
  <si>
    <t>Rawalpindi</t>
  </si>
  <si>
    <t>Multan</t>
  </si>
  <si>
    <t>Lima</t>
  </si>
  <si>
    <t>Manila</t>
  </si>
  <si>
    <t>Quezon</t>
  </si>
  <si>
    <t>Kalookan</t>
  </si>
  <si>
    <t>Davao</t>
  </si>
  <si>
    <t>Warsaw</t>
  </si>
  <si>
    <t>Bucharest</t>
  </si>
  <si>
    <t>Sankt Peterburg</t>
  </si>
  <si>
    <t>Moscow</t>
  </si>
  <si>
    <t>Nizhniy Novgorod</t>
  </si>
  <si>
    <t>Kazan</t>
  </si>
  <si>
    <t>Volgograd</t>
  </si>
  <si>
    <t>Samara</t>
  </si>
  <si>
    <t>Rostov na Donu</t>
  </si>
  <si>
    <t>Ufa</t>
  </si>
  <si>
    <t>Perm</t>
  </si>
  <si>
    <t>Yekaterinburg</t>
  </si>
  <si>
    <t>Chelyabinsk</t>
  </si>
  <si>
    <t>Novosibirsk</t>
  </si>
  <si>
    <t>Omsk</t>
  </si>
  <si>
    <t>Riyadh</t>
  </si>
  <si>
    <t>Dakar</t>
  </si>
  <si>
    <t>Belgrade</t>
  </si>
  <si>
    <t>Seoul</t>
  </si>
  <si>
    <t>Pusan</t>
  </si>
  <si>
    <t>Taegu</t>
  </si>
  <si>
    <t>Inchon</t>
  </si>
  <si>
    <t>Kwangju</t>
  </si>
  <si>
    <t>Taejon</t>
  </si>
  <si>
    <t>Barcelona</t>
  </si>
  <si>
    <t>Madrid</t>
  </si>
  <si>
    <t>Omdurman</t>
  </si>
  <si>
    <t>Damascus</t>
  </si>
  <si>
    <t>Kaohsiung</t>
  </si>
  <si>
    <t>Taipei</t>
  </si>
  <si>
    <t>Dar es Salaam</t>
  </si>
  <si>
    <t>Bangkok</t>
  </si>
  <si>
    <t>Adana</t>
  </si>
  <si>
    <t>Ankara</t>
  </si>
  <si>
    <t>Istanbul</t>
  </si>
  <si>
    <t>Izmir</t>
  </si>
  <si>
    <t>Dnipropetrovsk</t>
  </si>
  <si>
    <t>Donetsk</t>
  </si>
  <si>
    <t>Kharkiv</t>
  </si>
  <si>
    <t>Kiev</t>
  </si>
  <si>
    <t>Odesa</t>
  </si>
  <si>
    <t>London</t>
  </si>
  <si>
    <t>Birmingham</t>
  </si>
  <si>
    <t>Phoenix</t>
  </si>
  <si>
    <t>Los Angeles</t>
  </si>
  <si>
    <t>San Diego</t>
  </si>
  <si>
    <t>Chicago</t>
  </si>
  <si>
    <t>Detroit</t>
  </si>
  <si>
    <t>New York</t>
  </si>
  <si>
    <t>Philadelphia</t>
  </si>
  <si>
    <t>Houston</t>
  </si>
  <si>
    <t>San Antonio</t>
  </si>
  <si>
    <t>Dallas</t>
  </si>
  <si>
    <t>Montevideo</t>
  </si>
  <si>
    <t>Tashkent</t>
  </si>
  <si>
    <t>Maracaibo</t>
  </si>
  <si>
    <t>Caracas</t>
  </si>
  <si>
    <t>Hanoi</t>
  </si>
  <si>
    <t>Haiphong</t>
  </si>
  <si>
    <t>Ho Chi Minh City</t>
  </si>
  <si>
    <t>Kinshasa</t>
  </si>
  <si>
    <t>Test</t>
  </si>
  <si>
    <t>Stĺpec1</t>
  </si>
  <si>
    <t>Stĺpec2</t>
  </si>
  <si>
    <t>Stĺpec3</t>
  </si>
  <si>
    <t>Počet kusov</t>
  </si>
  <si>
    <t>Produkt1</t>
  </si>
  <si>
    <t>Produkt2</t>
  </si>
  <si>
    <t>Produkt3</t>
  </si>
  <si>
    <t>Produkt4</t>
  </si>
  <si>
    <t>Produkt5</t>
  </si>
  <si>
    <t>Pozícia</t>
  </si>
  <si>
    <t>Kontakt</t>
  </si>
  <si>
    <t>Šangala</t>
  </si>
  <si>
    <t>CEO</t>
  </si>
  <si>
    <t>Selický</t>
  </si>
  <si>
    <t>CFO</t>
  </si>
  <si>
    <t>Dlhá</t>
  </si>
  <si>
    <t>CTO</t>
  </si>
  <si>
    <t>Skladom</t>
  </si>
  <si>
    <t>Poznámka</t>
  </si>
  <si>
    <t>ok</t>
  </si>
  <si>
    <t>Celková cena:</t>
  </si>
  <si>
    <t>Odber od</t>
  </si>
  <si>
    <t>Označenia riadkov</t>
  </si>
  <si>
    <t>Celkový súčet</t>
  </si>
  <si>
    <t>Súčet z Predaj</t>
  </si>
  <si>
    <t>Maximum z Predaj</t>
  </si>
  <si>
    <t>Minimum z Predaj</t>
  </si>
  <si>
    <t>Adam Šangala1</t>
  </si>
  <si>
    <t>Adam Šangala2</t>
  </si>
  <si>
    <t>Adam Šangala3</t>
  </si>
  <si>
    <t>Adam Šangala4</t>
  </si>
  <si>
    <t>Adam Šangala5</t>
  </si>
  <si>
    <t>Adam Šangala6</t>
  </si>
  <si>
    <t>Označenia stĺpcov</t>
  </si>
  <si>
    <t>(prázdne)</t>
  </si>
  <si>
    <t>(Všetko)</t>
  </si>
  <si>
    <t xml:space="preserve">Súčet z Predajnosť  v roku 2005            </t>
  </si>
  <si>
    <t>Súčet z Zisk</t>
  </si>
  <si>
    <t xml:space="preserve">Minimum z Cena </t>
  </si>
  <si>
    <t>Maximum z Cena 2</t>
  </si>
  <si>
    <t>Počet z Názov časopisu</t>
  </si>
  <si>
    <t>Počet z Typ časopisu</t>
  </si>
  <si>
    <t>Počet z Druh časopisu</t>
  </si>
  <si>
    <t>Email</t>
  </si>
  <si>
    <t>Vzorce a analýzy</t>
  </si>
  <si>
    <t>Tabuľky</t>
  </si>
  <si>
    <t>Vyhľadávanie</t>
  </si>
  <si>
    <t>Havaj</t>
  </si>
  <si>
    <t>Stĺpec4</t>
  </si>
  <si>
    <t>Stĺpec5</t>
  </si>
  <si>
    <t>Stĺpec6</t>
  </si>
  <si>
    <t>Produkt 1</t>
  </si>
  <si>
    <t>Provízia</t>
  </si>
  <si>
    <t>0905123123</t>
  </si>
  <si>
    <t>45  63</t>
  </si>
  <si>
    <t>Air France</t>
  </si>
  <si>
    <t>ČSA</t>
  </si>
  <si>
    <t>Emirates</t>
  </si>
  <si>
    <t>SmartWings</t>
  </si>
  <si>
    <t>Ryannair</t>
  </si>
  <si>
    <t>Austrian</t>
  </si>
  <si>
    <t>Dubai</t>
  </si>
  <si>
    <t>Hurghada</t>
  </si>
  <si>
    <t xml:space="preserve">Destinácia: </t>
  </si>
  <si>
    <t>Wien</t>
  </si>
  <si>
    <t xml:space="preserve">Aerolinka: </t>
  </si>
  <si>
    <t xml:space="preserve">Cena: </t>
  </si>
  <si>
    <t>Vilnius</t>
  </si>
  <si>
    <t>Stockholm</t>
  </si>
  <si>
    <t>Index (3,2):</t>
  </si>
  <si>
    <t>Helsinki</t>
  </si>
  <si>
    <t>Belfast</t>
  </si>
  <si>
    <t>Roma</t>
  </si>
  <si>
    <t>Athens</t>
  </si>
  <si>
    <t>Mesiace</t>
  </si>
  <si>
    <t>Zadaj mesiac</t>
  </si>
  <si>
    <t>Číslo mesiaca</t>
  </si>
  <si>
    <t>Presná zhoda w 0 (Exact Match)</t>
  </si>
  <si>
    <t>Relativna Pozícia</t>
  </si>
  <si>
    <t>Duplicity</t>
  </si>
  <si>
    <t>Nie je v zozname</t>
  </si>
  <si>
    <t>Iba 1 v zozname</t>
  </si>
  <si>
    <t>Zoznam 1</t>
  </si>
  <si>
    <t>Zoznam 2</t>
  </si>
  <si>
    <t>Hľadanie presne hodnoty</t>
  </si>
  <si>
    <t>Sedí na diery</t>
  </si>
  <si>
    <t>Menšia ako prvá</t>
  </si>
  <si>
    <t>Väčšia ako posledná</t>
  </si>
  <si>
    <t>MATCH môže byť vertikálny alebo horizontalny</t>
  </si>
  <si>
    <t>červená</t>
  </si>
  <si>
    <t>zelená</t>
  </si>
  <si>
    <t>modrá</t>
  </si>
  <si>
    <t>hnedá</t>
  </si>
  <si>
    <t>fialová</t>
  </si>
  <si>
    <t>bordová</t>
  </si>
  <si>
    <t>okrová</t>
  </si>
  <si>
    <t>béžová</t>
  </si>
  <si>
    <t>olivová</t>
  </si>
  <si>
    <t>sivá</t>
  </si>
  <si>
    <t>žltá</t>
  </si>
  <si>
    <t>oranžová</t>
  </si>
  <si>
    <t>Jozef</t>
  </si>
  <si>
    <t>Miriam</t>
  </si>
  <si>
    <t>Katka</t>
  </si>
  <si>
    <t>január</t>
  </si>
  <si>
    <t>február</t>
  </si>
  <si>
    <t>marec</t>
  </si>
  <si>
    <t>apríl</t>
  </si>
  <si>
    <t>máj</t>
  </si>
  <si>
    <t>jún</t>
  </si>
  <si>
    <t>júl</t>
  </si>
  <si>
    <t>august</t>
  </si>
  <si>
    <t>september</t>
  </si>
  <si>
    <t>október</t>
  </si>
  <si>
    <t>november</t>
  </si>
  <si>
    <t>december</t>
  </si>
  <si>
    <t>obdobie</t>
  </si>
  <si>
    <t>predajca</t>
  </si>
  <si>
    <t>obrat:</t>
  </si>
  <si>
    <t>cena</t>
  </si>
  <si>
    <t>dĺžka</t>
  </si>
  <si>
    <t>šírka</t>
  </si>
  <si>
    <t>Krajina</t>
  </si>
  <si>
    <t>Predajca</t>
  </si>
  <si>
    <t>Čiastka objednávky</t>
  </si>
  <si>
    <t>ČísloObjednávky</t>
  </si>
  <si>
    <t>Rok</t>
  </si>
  <si>
    <t>Veľká Británia</t>
  </si>
  <si>
    <t>Buchanan</t>
  </si>
  <si>
    <t>Suyama</t>
  </si>
  <si>
    <t>USA</t>
  </si>
  <si>
    <t>Peacock</t>
  </si>
  <si>
    <t>Leverling</t>
  </si>
  <si>
    <t>Dodsworth</t>
  </si>
  <si>
    <t>Davolio</t>
  </si>
  <si>
    <t>Callahan</t>
  </si>
  <si>
    <t>Fuller</t>
  </si>
  <si>
    <t>King</t>
  </si>
  <si>
    <t>Hľadanie riešenia Príklad 4</t>
  </si>
  <si>
    <t>Produkt</t>
  </si>
  <si>
    <t>Notebook MSI</t>
  </si>
  <si>
    <t>Myška A4</t>
  </si>
  <si>
    <t>Tlačiareň HP</t>
  </si>
  <si>
    <t>&lt;-- 13000</t>
  </si>
  <si>
    <t>Môžeme si dovoliť 3 tlačiarne?</t>
  </si>
  <si>
    <t>Počet Projektov</t>
  </si>
  <si>
    <t>Alexandra</t>
  </si>
  <si>
    <t>Srdečná</t>
  </si>
  <si>
    <t>Sandra</t>
  </si>
  <si>
    <t>Tišková</t>
  </si>
  <si>
    <t>Gavala</t>
  </si>
  <si>
    <t>Milada</t>
  </si>
  <si>
    <t>1, Adam Šangala, Prvý</t>
  </si>
  <si>
    <t>2, Sandra Tišková, Druhý</t>
  </si>
  <si>
    <t>3, Tomáš Kabelár, Tretý</t>
  </si>
  <si>
    <t>4, Monika Ferechová, Štvrtý</t>
  </si>
  <si>
    <t>Osnova:</t>
  </si>
  <si>
    <t>Hromadné Vyplnenie konštánt a vzorcov</t>
  </si>
  <si>
    <t>Súbor/Nastavenie/Vzorce</t>
  </si>
  <si>
    <t>Pravé tlačidlo myši/Tabuľka/Vybrať</t>
  </si>
  <si>
    <t>Karta Domov/Skupina Štýly</t>
  </si>
  <si>
    <t>Pravé tlačidlo myši/Tabuľka</t>
  </si>
  <si>
    <t>Karta Domov/Skupina Bunky</t>
  </si>
  <si>
    <t>Karta Domov/Možnosti Štýlov/Riadok Súčtu</t>
  </si>
  <si>
    <t>Karta Domov/Vlastnosti/Názov tabuľky</t>
  </si>
  <si>
    <t>Gary Miller</t>
  </si>
  <si>
    <t>gary miller</t>
  </si>
  <si>
    <t>James Willard</t>
  </si>
  <si>
    <t>James willard</t>
  </si>
  <si>
    <t>Richard Elliot</t>
  </si>
  <si>
    <t>Richard elliot</t>
  </si>
  <si>
    <t>Robert Spear</t>
  </si>
  <si>
    <t>Robert Junior Spear</t>
  </si>
  <si>
    <t>Roger Mun</t>
  </si>
  <si>
    <t>Paul Garza</t>
  </si>
  <si>
    <t>paul Garza</t>
  </si>
  <si>
    <t>Robert Marquez</t>
  </si>
  <si>
    <t>Robert marquez</t>
  </si>
  <si>
    <t>Natalie Porter</t>
  </si>
  <si>
    <t>natalie porter</t>
  </si>
  <si>
    <t>Kim West</t>
  </si>
  <si>
    <t>Kim west</t>
  </si>
  <si>
    <t>Kim Sophie West</t>
  </si>
  <si>
    <t>Woman / Man</t>
  </si>
  <si>
    <t>Gary</t>
  </si>
  <si>
    <t>Watch-W</t>
  </si>
  <si>
    <t>James</t>
  </si>
  <si>
    <t>Scarf-M</t>
  </si>
  <si>
    <t>Richard</t>
  </si>
  <si>
    <t>Shirt-M</t>
  </si>
  <si>
    <t>Robert</t>
  </si>
  <si>
    <t>Roger</t>
  </si>
  <si>
    <t>Scarf-W</t>
  </si>
  <si>
    <t>Paul</t>
  </si>
  <si>
    <t>Watch-M</t>
  </si>
  <si>
    <t>Natalie</t>
  </si>
  <si>
    <t>Shirt-W</t>
  </si>
  <si>
    <t>Kim</t>
  </si>
  <si>
    <t>Karta Údaje/Nástroje pre údaje</t>
  </si>
  <si>
    <t>Funkcia istext(), boolean hodnota</t>
  </si>
  <si>
    <t>EXCEL 2007-2019</t>
  </si>
  <si>
    <t>2007-20196</t>
  </si>
  <si>
    <t>2007-201950</t>
  </si>
  <si>
    <r>
      <t xml:space="preserve">Vráti hodnotu pravdivý ak sú všetky </t>
    </r>
    <r>
      <rPr>
        <sz val="14"/>
        <color theme="1"/>
        <rFont val="Calibri"/>
        <family val="2"/>
        <charset val="238"/>
        <scheme val="minor"/>
      </rPr>
      <t>argumenty pravdivé</t>
    </r>
  </si>
  <si>
    <r>
      <t>Vráti hodnotu pravdivý ak je minimálne jeden</t>
    </r>
    <r>
      <rPr>
        <sz val="14"/>
        <color theme="1"/>
        <rFont val="Calibri"/>
        <family val="2"/>
        <charset val="238"/>
        <scheme val="minor"/>
      </rPr>
      <t xml:space="preserve"> z argumentov je pravdivý</t>
    </r>
  </si>
  <si>
    <r>
      <t>Suma x</t>
    </r>
    <r>
      <rPr>
        <vertAlign val="superscript"/>
        <sz val="14"/>
        <color indexed="55"/>
        <rFont val="Calibri"/>
        <family val="2"/>
        <charset val="238"/>
        <scheme val="minor"/>
      </rPr>
      <t>2</t>
    </r>
  </si>
  <si>
    <r>
      <t>Suma (x</t>
    </r>
    <r>
      <rPr>
        <vertAlign val="superscript"/>
        <sz val="14"/>
        <color indexed="55"/>
        <rFont val="Calibri"/>
        <family val="2"/>
        <charset val="238"/>
        <scheme val="minor"/>
      </rPr>
      <t>2</t>
    </r>
    <r>
      <rPr>
        <sz val="14"/>
        <color indexed="55"/>
        <rFont val="Calibri"/>
        <family val="2"/>
        <charset val="238"/>
        <scheme val="minor"/>
      </rPr>
      <t>-y</t>
    </r>
    <r>
      <rPr>
        <vertAlign val="superscript"/>
        <sz val="14"/>
        <color indexed="55"/>
        <rFont val="Calibri"/>
        <family val="2"/>
        <charset val="238"/>
        <scheme val="minor"/>
      </rPr>
      <t>2</t>
    </r>
    <r>
      <rPr>
        <sz val="14"/>
        <color indexed="55"/>
        <rFont val="Calibri"/>
        <family val="2"/>
        <charset val="238"/>
        <scheme val="minor"/>
      </rPr>
      <t>)</t>
    </r>
  </si>
  <si>
    <r>
      <t>Suma (x</t>
    </r>
    <r>
      <rPr>
        <vertAlign val="superscript"/>
        <sz val="14"/>
        <color indexed="55"/>
        <rFont val="Calibri"/>
        <family val="2"/>
        <charset val="238"/>
        <scheme val="minor"/>
      </rPr>
      <t>2</t>
    </r>
    <r>
      <rPr>
        <sz val="14"/>
        <color indexed="55"/>
        <rFont val="Calibri"/>
        <family val="2"/>
        <charset val="238"/>
        <scheme val="minor"/>
      </rPr>
      <t>+y</t>
    </r>
    <r>
      <rPr>
        <vertAlign val="superscript"/>
        <sz val="14"/>
        <color indexed="55"/>
        <rFont val="Calibri"/>
        <family val="2"/>
        <charset val="238"/>
        <scheme val="minor"/>
      </rPr>
      <t>2</t>
    </r>
    <r>
      <rPr>
        <sz val="14"/>
        <color indexed="55"/>
        <rFont val="Calibri"/>
        <family val="2"/>
        <charset val="238"/>
        <scheme val="minor"/>
      </rPr>
      <t>)</t>
    </r>
  </si>
  <si>
    <r>
      <t>Suma (x-y)</t>
    </r>
    <r>
      <rPr>
        <vertAlign val="superscript"/>
        <sz val="14"/>
        <color indexed="55"/>
        <rFont val="Calibri"/>
        <family val="2"/>
        <charset val="238"/>
        <scheme val="minor"/>
      </rPr>
      <t>2</t>
    </r>
  </si>
  <si>
    <r>
      <t>e</t>
    </r>
    <r>
      <rPr>
        <vertAlign val="superscript"/>
        <sz val="14"/>
        <color indexed="55"/>
        <rFont val="Calibri"/>
        <family val="2"/>
        <charset val="238"/>
        <scheme val="minor"/>
      </rPr>
      <t>x</t>
    </r>
    <r>
      <rPr>
        <sz val="14"/>
        <color indexed="55"/>
        <rFont val="Calibri"/>
        <family val="2"/>
        <charset val="238"/>
        <scheme val="minor"/>
      </rPr>
      <t xml:space="preserve"> (e na x-tú)</t>
    </r>
  </si>
  <si>
    <t>Celé meno</t>
  </si>
  <si>
    <t>Iniciály</t>
  </si>
  <si>
    <t>Správny tvar</t>
  </si>
  <si>
    <r>
      <t>Kolko je 34</t>
    </r>
    <r>
      <rPr>
        <b/>
        <vertAlign val="superscript"/>
        <sz val="14"/>
        <color rgb="FFFF0000"/>
        <rFont val="Calibri"/>
        <family val="2"/>
        <charset val="238"/>
        <scheme val="minor"/>
      </rPr>
      <t xml:space="preserve">2 </t>
    </r>
    <r>
      <rPr>
        <b/>
        <sz val="14"/>
        <color rgb="FFFF0000"/>
        <rFont val="Calibri"/>
        <family val="2"/>
        <charset val="238"/>
        <scheme val="minor"/>
      </rPr>
      <t>?</t>
    </r>
  </si>
  <si>
    <t>Práca s Choose</t>
  </si>
  <si>
    <t>Vyberte meno náhodne</t>
  </si>
  <si>
    <t>Použite VYBERTE pre výsledky prieskumu (celé čísla zaokrúhlite nadol)</t>
  </si>
  <si>
    <t>Použite ZVOLIŤ na výber Kvartály 
(vyber číslo) z dátumov</t>
  </si>
  <si>
    <t>Vzorec vyhľadávania, príklad 1:</t>
  </si>
  <si>
    <t>Vzorec vyhľadávania, príklad 2:</t>
  </si>
  <si>
    <t>Použite VYBERTE SI vzorec pre šablónu Match Teacher</t>
  </si>
  <si>
    <t>Použite choose s kombinovaným textovým poľom formulára na výber priemeru</t>
  </si>
  <si>
    <t>Použite Choose na výber funkcie</t>
  </si>
  <si>
    <t>Príklad funkcie vyhľadávania 1:</t>
  </si>
  <si>
    <r>
      <t xml:space="preserve">Karta Údaje / Overenie údajov / Overenie údajov ...                                                                do položky povoliť treba nastaviť </t>
    </r>
    <r>
      <rPr>
        <b/>
        <u/>
        <sz val="12"/>
        <color theme="0"/>
        <rFont val="Calibri"/>
        <family val="2"/>
        <charset val="238"/>
        <scheme val="minor"/>
      </rPr>
      <t>zoznam</t>
    </r>
  </si>
  <si>
    <t>MATCH s 1 alebo prázdna &amp; Zoradenie vzostupne (Približná zhoda - 1. najväčší a skok späť)</t>
  </si>
  <si>
    <t>MATCH s -1 &amp; Zoradenie zostupne (Približná zhoda - 1. najmenší a skok späť)</t>
  </si>
  <si>
    <t>EXCEL 2010-2019</t>
  </si>
  <si>
    <t>Sára</t>
  </si>
  <si>
    <t>Jozefína</t>
  </si>
  <si>
    <t>Ladislav</t>
  </si>
  <si>
    <t>Watch</t>
  </si>
  <si>
    <t>Scarf</t>
  </si>
  <si>
    <t>Shirt</t>
  </si>
  <si>
    <t>Maroš</t>
  </si>
  <si>
    <t>Bardejov</t>
  </si>
  <si>
    <t>Produkt 2</t>
  </si>
  <si>
    <t>Produkt 3</t>
  </si>
  <si>
    <t>Produkt 4</t>
  </si>
  <si>
    <t>Produkt 5</t>
  </si>
  <si>
    <t>Monika Dlhá</t>
  </si>
  <si>
    <t>Ivana Molnárová</t>
  </si>
  <si>
    <t>Peter Divoký</t>
  </si>
  <si>
    <t>NÁZOV</t>
  </si>
  <si>
    <t>TRŽBY</t>
  </si>
  <si>
    <t>ZISK</t>
  </si>
  <si>
    <t>AKTÍVA</t>
  </si>
  <si>
    <t>SPLATNÁ DAŇ</t>
  </si>
  <si>
    <t>ZVEREJNENÉ</t>
  </si>
  <si>
    <t>Slovak Telekom, a.s.</t>
  </si>
  <si>
    <t>730 775 000 € </t>
  </si>
  <si>
    <t>143 529 000 €</t>
  </si>
  <si>
    <t>1 633 442 000 €</t>
  </si>
  <si>
    <t>49 984 000 €</t>
  </si>
  <si>
    <t>Orange Slovensko, a.s.</t>
  </si>
  <si>
    <t>543 096 000 € </t>
  </si>
  <si>
    <t>70 695 000 €</t>
  </si>
  <si>
    <t>920 085 000 €</t>
  </si>
  <si>
    <t>21 964 000 €</t>
  </si>
  <si>
    <t>AT&amp;T Global Network Services Slovakia, s.r.o.</t>
  </si>
  <si>
    <t>178 793 668 € </t>
  </si>
  <si>
    <t>5 163 385 €</t>
  </si>
  <si>
    <t>114 644 565 €</t>
  </si>
  <si>
    <t>947 567 €</t>
  </si>
  <si>
    <t>SWAN, a.s.</t>
  </si>
  <si>
    <t>-</t>
  </si>
  <si>
    <t>46 726 618 € </t>
  </si>
  <si>
    <t>1 399 168 €</t>
  </si>
  <si>
    <t>158 548 045 €</t>
  </si>
  <si>
    <t>Towercom, a. s.</t>
  </si>
  <si>
    <t>46 027 572 € </t>
  </si>
  <si>
    <t>-2 280 779 €</t>
  </si>
  <si>
    <t>159 692 637 €</t>
  </si>
  <si>
    <t>UPC BROADBAND SLOVAKIA, s.r.o.</t>
  </si>
  <si>
    <t>44 536 725 € </t>
  </si>
  <si>
    <t>-12 488 432 €</t>
  </si>
  <si>
    <t>43 787 711 €</t>
  </si>
  <si>
    <t>Ericsson Slovakia spol. s r.o.</t>
  </si>
  <si>
    <t>41 424 200 € </t>
  </si>
  <si>
    <t>711 625 €</t>
  </si>
  <si>
    <t>20 551 124 €</t>
  </si>
  <si>
    <t>133 198 €</t>
  </si>
  <si>
    <t>Slovanet, a. s.</t>
  </si>
  <si>
    <t>38 259 767 € </t>
  </si>
  <si>
    <t>584 925 €</t>
  </si>
  <si>
    <t>38 618 770 €</t>
  </si>
  <si>
    <t>146 031 €</t>
  </si>
  <si>
    <t>DIGI SLOVAKIA, s.r.o.</t>
  </si>
  <si>
    <t>37 338 907 € </t>
  </si>
  <si>
    <t>5 337 179 €</t>
  </si>
  <si>
    <t>34 967 338 €</t>
  </si>
  <si>
    <t>1 990 994 €</t>
  </si>
  <si>
    <t>Orange Business Services Slovakia s.r.o.</t>
  </si>
  <si>
    <t>32 919 927 € </t>
  </si>
  <si>
    <t>2 710 247 €</t>
  </si>
  <si>
    <t>10 700 666 €</t>
  </si>
  <si>
    <t>692 577 €</t>
  </si>
  <si>
    <t>ANTIK Telecom s.r.o.</t>
  </si>
  <si>
    <t>18 993 858 € </t>
  </si>
  <si>
    <t>581 822 €</t>
  </si>
  <si>
    <t>17 125 045 €</t>
  </si>
  <si>
    <t>21 443 €</t>
  </si>
  <si>
    <t>NTT Slovakia s. r. o.</t>
  </si>
  <si>
    <t>18 737 749 € </t>
  </si>
  <si>
    <t>312 858 €</t>
  </si>
  <si>
    <t>12 141 408 €</t>
  </si>
  <si>
    <t>61 251 €</t>
  </si>
  <si>
    <t>O2 Business Services, a. s.</t>
  </si>
  <si>
    <t>13 029 373 € </t>
  </si>
  <si>
    <t>2 578 036 €</t>
  </si>
  <si>
    <t>6 188 082 €</t>
  </si>
  <si>
    <t>638 406 €</t>
  </si>
  <si>
    <t>Energotel,a.s.</t>
  </si>
  <si>
    <t>11 512 193 € </t>
  </si>
  <si>
    <t>801 353 €</t>
  </si>
  <si>
    <t>11 230 158 €</t>
  </si>
  <si>
    <t>263 727 €</t>
  </si>
  <si>
    <t>GlobalTel, a.s.</t>
  </si>
  <si>
    <t>8 607 879 € </t>
  </si>
  <si>
    <t>592 125 €</t>
  </si>
  <si>
    <t>3 683 548 €</t>
  </si>
  <si>
    <t>MOVYS, a.s.</t>
  </si>
  <si>
    <t>7 919 114 € </t>
  </si>
  <si>
    <t>1 440 797 €</t>
  </si>
  <si>
    <t>11 234 358 €</t>
  </si>
  <si>
    <t>834 296 €</t>
  </si>
  <si>
    <t>VNET a.s.</t>
  </si>
  <si>
    <t>7 435 033 € </t>
  </si>
  <si>
    <t>506 583 €</t>
  </si>
  <si>
    <t>14 069 970 €</t>
  </si>
  <si>
    <t>ESC sk s.r.o.</t>
  </si>
  <si>
    <t>6 975 163 € </t>
  </si>
  <si>
    <t>2 595 €</t>
  </si>
  <si>
    <t>1 620 014 €</t>
  </si>
  <si>
    <t>5 453 €</t>
  </si>
  <si>
    <t>Municipality</t>
  </si>
  <si>
    <t>STREETNAME</t>
  </si>
  <si>
    <t>STREETNUMBER</t>
  </si>
  <si>
    <t>TOSTREETNUMBER</t>
  </si>
  <si>
    <t>Červeňákova</t>
  </si>
  <si>
    <t>3</t>
  </si>
  <si>
    <t>1815</t>
  </si>
  <si>
    <t>Sázavského</t>
  </si>
  <si>
    <t>13</t>
  </si>
  <si>
    <t>597</t>
  </si>
  <si>
    <t>Bezručova</t>
  </si>
  <si>
    <t>12</t>
  </si>
  <si>
    <t>545</t>
  </si>
  <si>
    <t>Komenského</t>
  </si>
  <si>
    <t>32</t>
  </si>
  <si>
    <t>567</t>
  </si>
  <si>
    <t>Saratovská</t>
  </si>
  <si>
    <t>2137</t>
  </si>
  <si>
    <t>Púpavová</t>
  </si>
  <si>
    <t>7</t>
  </si>
  <si>
    <t>692</t>
  </si>
  <si>
    <t>Novackého</t>
  </si>
  <si>
    <t>2</t>
  </si>
  <si>
    <t>564</t>
  </si>
  <si>
    <t>Studenohorská</t>
  </si>
  <si>
    <t>15</t>
  </si>
  <si>
    <t>2060</t>
  </si>
  <si>
    <t>Heyrovského</t>
  </si>
  <si>
    <t>6</t>
  </si>
  <si>
    <t>2048</t>
  </si>
  <si>
    <t>Bulíkova</t>
  </si>
  <si>
    <t>23</t>
  </si>
  <si>
    <t>2684</t>
  </si>
  <si>
    <t>Bzovícka</t>
  </si>
  <si>
    <t>3171</t>
  </si>
  <si>
    <t>Gercenova</t>
  </si>
  <si>
    <t>6/B</t>
  </si>
  <si>
    <t>3634</t>
  </si>
  <si>
    <t>Holíčska</t>
  </si>
  <si>
    <t>3105</t>
  </si>
  <si>
    <t>Pod Papierňou</t>
  </si>
  <si>
    <t>33</t>
  </si>
  <si>
    <t>1465</t>
  </si>
  <si>
    <t>42</t>
  </si>
  <si>
    <t>1496</t>
  </si>
  <si>
    <t>Lachova</t>
  </si>
  <si>
    <t>39</t>
  </si>
  <si>
    <t>1612</t>
  </si>
  <si>
    <t>Limbová</t>
  </si>
  <si>
    <t>9</t>
  </si>
  <si>
    <t>6466</t>
  </si>
  <si>
    <t>Vyšehradská</t>
  </si>
  <si>
    <t>3030</t>
  </si>
  <si>
    <t>Vígľašská</t>
  </si>
  <si>
    <t>3010</t>
  </si>
  <si>
    <t>Mánesovo námestie</t>
  </si>
  <si>
    <t>5</t>
  </si>
  <si>
    <t>1232</t>
  </si>
  <si>
    <t>Wolkrova</t>
  </si>
  <si>
    <t>41</t>
  </si>
  <si>
    <t>1126</t>
  </si>
  <si>
    <t>Ľubovnianska</t>
  </si>
  <si>
    <t>3154</t>
  </si>
  <si>
    <t>Rovniankova</t>
  </si>
  <si>
    <t>20</t>
  </si>
  <si>
    <t>1689</t>
  </si>
  <si>
    <t>Röntgenova</t>
  </si>
  <si>
    <t>8</t>
  </si>
  <si>
    <t>1177</t>
  </si>
  <si>
    <t>Baltská</t>
  </si>
  <si>
    <t>11869</t>
  </si>
  <si>
    <t>Bieloruská</t>
  </si>
  <si>
    <t>64</t>
  </si>
  <si>
    <t>5194</t>
  </si>
  <si>
    <t>5214</t>
  </si>
  <si>
    <t>Bodrocká</t>
  </si>
  <si>
    <t>5052</t>
  </si>
  <si>
    <t>Dudvážska</t>
  </si>
  <si>
    <t>14</t>
  </si>
  <si>
    <t>5102</t>
  </si>
  <si>
    <t>Latorická</t>
  </si>
  <si>
    <t>16</t>
  </si>
  <si>
    <t>5125</t>
  </si>
  <si>
    <t>19</t>
  </si>
  <si>
    <t>5129</t>
  </si>
  <si>
    <t>Solivarská</t>
  </si>
  <si>
    <t>125</t>
  </si>
  <si>
    <t>Sedmokrásková</t>
  </si>
  <si>
    <t>10</t>
  </si>
  <si>
    <t>1846</t>
  </si>
  <si>
    <t>Kurská</t>
  </si>
  <si>
    <t>22</t>
  </si>
  <si>
    <t>852</t>
  </si>
  <si>
    <t>Toryská</t>
  </si>
  <si>
    <t>5060</t>
  </si>
  <si>
    <t>Dvorkinova</t>
  </si>
  <si>
    <t>762</t>
  </si>
  <si>
    <t>Čiližská</t>
  </si>
  <si>
    <t>5003</t>
  </si>
  <si>
    <t>24</t>
  </si>
  <si>
    <t>5006</t>
  </si>
  <si>
    <t>Cyklistická</t>
  </si>
  <si>
    <t>1</t>
  </si>
  <si>
    <t>Bocatiova</t>
  </si>
  <si>
    <t>4</t>
  </si>
  <si>
    <t>1098</t>
  </si>
  <si>
    <t>Tolstého</t>
  </si>
  <si>
    <t>173</t>
  </si>
  <si>
    <t>Srbská</t>
  </si>
  <si>
    <t>538</t>
  </si>
  <si>
    <t>Užhorodská</t>
  </si>
  <si>
    <t>1036</t>
  </si>
  <si>
    <t>Skautská</t>
  </si>
  <si>
    <t>259</t>
  </si>
  <si>
    <t>Slovenskej jednoty</t>
  </si>
  <si>
    <t>82</t>
  </si>
  <si>
    <t>Park Angelinum</t>
  </si>
  <si>
    <t>17</t>
  </si>
  <si>
    <t>1117</t>
  </si>
  <si>
    <t>1130</t>
  </si>
  <si>
    <t>Jarná</t>
  </si>
  <si>
    <t>21</t>
  </si>
  <si>
    <t>1166</t>
  </si>
  <si>
    <t>Tyršovo nábrežie</t>
  </si>
  <si>
    <t>1679</t>
  </si>
  <si>
    <t>Hlinkova</t>
  </si>
  <si>
    <t>28</t>
  </si>
  <si>
    <t>613</t>
  </si>
  <si>
    <t>Obrancov mieru</t>
  </si>
  <si>
    <t>191</t>
  </si>
  <si>
    <t>Chalupkova</t>
  </si>
  <si>
    <t>76</t>
  </si>
  <si>
    <t>Ľudová</t>
  </si>
  <si>
    <t>240</t>
  </si>
  <si>
    <t>Dunajská Streda</t>
  </si>
  <si>
    <t>Nová Ves</t>
  </si>
  <si>
    <t>2221</t>
  </si>
  <si>
    <t>2227</t>
  </si>
  <si>
    <t>Levice</t>
  </si>
  <si>
    <t>Dopravná</t>
  </si>
  <si>
    <t>2441</t>
  </si>
  <si>
    <t>Kežmarok</t>
  </si>
  <si>
    <t>Košická</t>
  </si>
  <si>
    <t>2005</t>
  </si>
  <si>
    <t>Bardejovská</t>
  </si>
  <si>
    <t>1719</t>
  </si>
  <si>
    <t>Komárno</t>
  </si>
  <si>
    <t>Damjanichova</t>
  </si>
  <si>
    <t>221</t>
  </si>
  <si>
    <t>Biskupa Királya</t>
  </si>
  <si>
    <t>26</t>
  </si>
  <si>
    <t>2963</t>
  </si>
  <si>
    <t>Mederčská</t>
  </si>
  <si>
    <t>45</t>
  </si>
  <si>
    <t>744</t>
  </si>
  <si>
    <t>265</t>
  </si>
  <si>
    <t>Červenej armády</t>
  </si>
  <si>
    <t>367</t>
  </si>
  <si>
    <t>Š. Furdeka</t>
  </si>
  <si>
    <t>18</t>
  </si>
  <si>
    <t>5016</t>
  </si>
  <si>
    <t>Štvrť Čajkovského</t>
  </si>
  <si>
    <t>3733</t>
  </si>
  <si>
    <t>Charkovská</t>
  </si>
  <si>
    <t>3900</t>
  </si>
  <si>
    <t>A. Medňanského</t>
  </si>
  <si>
    <t>2363</t>
  </si>
  <si>
    <t>J. Martáka</t>
  </si>
  <si>
    <t>3795</t>
  </si>
  <si>
    <t>Kratinova</t>
  </si>
  <si>
    <t>53</t>
  </si>
  <si>
    <t>2350</t>
  </si>
  <si>
    <t>J. Š. Šikuru</t>
  </si>
  <si>
    <t>11</t>
  </si>
  <si>
    <t>4761</t>
  </si>
  <si>
    <t>J. Alexyho</t>
  </si>
  <si>
    <t>4606</t>
  </si>
  <si>
    <t>4052</t>
  </si>
  <si>
    <t>Michalovce</t>
  </si>
  <si>
    <t>J. Murgaša</t>
  </si>
  <si>
    <t>1316</t>
  </si>
  <si>
    <t>Štefánikova</t>
  </si>
  <si>
    <t>70</t>
  </si>
  <si>
    <t>1413</t>
  </si>
  <si>
    <t>Južná</t>
  </si>
  <si>
    <t>282</t>
  </si>
  <si>
    <t>Karola Kuzmányho</t>
  </si>
  <si>
    <t>1891</t>
  </si>
  <si>
    <t>Moskovská</t>
  </si>
  <si>
    <t>3880</t>
  </si>
  <si>
    <t>Masarykova</t>
  </si>
  <si>
    <t>1339</t>
  </si>
  <si>
    <t>A. Hlinku</t>
  </si>
  <si>
    <t>83</t>
  </si>
  <si>
    <t>59</t>
  </si>
  <si>
    <t>Lipová</t>
  </si>
  <si>
    <t>69</t>
  </si>
  <si>
    <t>Partizánske</t>
  </si>
  <si>
    <t>Makarenkova</t>
  </si>
  <si>
    <t>146</t>
  </si>
  <si>
    <t>Veľká Okružná</t>
  </si>
  <si>
    <t>1022</t>
  </si>
  <si>
    <t>Banícka</t>
  </si>
  <si>
    <t>798</t>
  </si>
  <si>
    <t>Prostějovská</t>
  </si>
  <si>
    <t>103</t>
  </si>
  <si>
    <t>6970</t>
  </si>
  <si>
    <t>Bajkalská</t>
  </si>
  <si>
    <t>4869</t>
  </si>
  <si>
    <t>Senica</t>
  </si>
  <si>
    <t>Železničná</t>
  </si>
  <si>
    <t>326</t>
  </si>
  <si>
    <t>Veľký Krtíš</t>
  </si>
  <si>
    <t>Venevská</t>
  </si>
  <si>
    <t>763</t>
  </si>
  <si>
    <t>844</t>
  </si>
  <si>
    <t>772</t>
  </si>
  <si>
    <t>Trenčín</t>
  </si>
  <si>
    <t>Dlhé Hony</t>
  </si>
  <si>
    <t>54</t>
  </si>
  <si>
    <t>1165</t>
  </si>
  <si>
    <t>64/D</t>
  </si>
  <si>
    <t>6794</t>
  </si>
  <si>
    <t>Inovecká</t>
  </si>
  <si>
    <t>30</t>
  </si>
  <si>
    <t>1142</t>
  </si>
  <si>
    <t>Strojárenská</t>
  </si>
  <si>
    <t>1182</t>
  </si>
  <si>
    <t>Západná</t>
  </si>
  <si>
    <t>2501</t>
  </si>
  <si>
    <t>Bošániho</t>
  </si>
  <si>
    <t>3140</t>
  </si>
  <si>
    <t>Nejedlého</t>
  </si>
  <si>
    <t>49</t>
  </si>
  <si>
    <t>1908</t>
  </si>
  <si>
    <t>1817</t>
  </si>
  <si>
    <t>Bakošova</t>
  </si>
  <si>
    <t>2094</t>
  </si>
  <si>
    <t>56</t>
  </si>
  <si>
    <t>2082</t>
  </si>
  <si>
    <t>Budatínska</t>
  </si>
  <si>
    <t>35</t>
  </si>
  <si>
    <t>3084</t>
  </si>
  <si>
    <t>Belinského</t>
  </si>
  <si>
    <t>1037</t>
  </si>
  <si>
    <t>Blagoevova</t>
  </si>
  <si>
    <t>2676</t>
  </si>
  <si>
    <t>Zvolen</t>
  </si>
  <si>
    <t>A. Nográdyho</t>
  </si>
  <si>
    <t>561</t>
  </si>
  <si>
    <t>31</t>
  </si>
  <si>
    <t>716</t>
  </si>
  <si>
    <t>2448</t>
  </si>
  <si>
    <t>5128</t>
  </si>
  <si>
    <t>Furdekova</t>
  </si>
  <si>
    <t>1615</t>
  </si>
  <si>
    <t>8/A</t>
  </si>
  <si>
    <t>3522</t>
  </si>
  <si>
    <t>Novozámocká</t>
  </si>
  <si>
    <t>57</t>
  </si>
  <si>
    <t>1346</t>
  </si>
  <si>
    <t>Jašíkova</t>
  </si>
  <si>
    <t>3151</t>
  </si>
  <si>
    <t>E. P. Voljanského</t>
  </si>
  <si>
    <t>1368</t>
  </si>
  <si>
    <t>Papraďová</t>
  </si>
  <si>
    <t>5721</t>
  </si>
  <si>
    <t>Hnilecká</t>
  </si>
  <si>
    <t>5026</t>
  </si>
  <si>
    <t>Gaštanová</t>
  </si>
  <si>
    <t>3078</t>
  </si>
  <si>
    <t>Tomáša Ružičku</t>
  </si>
  <si>
    <t>2184</t>
  </si>
  <si>
    <t>2185</t>
  </si>
  <si>
    <t>84</t>
  </si>
  <si>
    <t>2131</t>
  </si>
  <si>
    <t>3055</t>
  </si>
  <si>
    <t>Mateja Bela</t>
  </si>
  <si>
    <t>87</t>
  </si>
  <si>
    <t>3465</t>
  </si>
  <si>
    <t>Nám. Ľ. Štúra</t>
  </si>
  <si>
    <t>5947</t>
  </si>
  <si>
    <t>Mlynská</t>
  </si>
  <si>
    <t>308</t>
  </si>
  <si>
    <t>Spojová</t>
  </si>
  <si>
    <t>3851</t>
  </si>
  <si>
    <t>Krivánska</t>
  </si>
  <si>
    <t>6613</t>
  </si>
  <si>
    <t>Gorkého</t>
  </si>
  <si>
    <t>574</t>
  </si>
  <si>
    <t>578</t>
  </si>
  <si>
    <t>Gorlická</t>
  </si>
  <si>
    <t>583</t>
  </si>
  <si>
    <t>607</t>
  </si>
  <si>
    <t>558</t>
  </si>
  <si>
    <t>568</t>
  </si>
  <si>
    <t>Partizánska</t>
  </si>
  <si>
    <t>1261</t>
  </si>
  <si>
    <t>Jiráskova</t>
  </si>
  <si>
    <t>177</t>
  </si>
  <si>
    <t>Martina Lányiho</t>
  </si>
  <si>
    <t>1363</t>
  </si>
  <si>
    <t>I. Madácha</t>
  </si>
  <si>
    <t>2792</t>
  </si>
  <si>
    <t>Stavbárov</t>
  </si>
  <si>
    <t>2749</t>
  </si>
  <si>
    <t>Konečná</t>
  </si>
  <si>
    <t>3563</t>
  </si>
  <si>
    <t>27</t>
  </si>
  <si>
    <t>184</t>
  </si>
  <si>
    <t>Zborovská</t>
  </si>
  <si>
    <t>2281</t>
  </si>
  <si>
    <t>Gen. Svobodu</t>
  </si>
  <si>
    <t>46</t>
  </si>
  <si>
    <t>977</t>
  </si>
  <si>
    <t>Tokajícka</t>
  </si>
  <si>
    <t>871</t>
  </si>
  <si>
    <t>Adlerova</t>
  </si>
  <si>
    <t>1011</t>
  </si>
  <si>
    <t>Buzulucká</t>
  </si>
  <si>
    <t>680</t>
  </si>
  <si>
    <t>Clementisova</t>
  </si>
  <si>
    <t>722</t>
  </si>
  <si>
    <t>Panelová</t>
  </si>
  <si>
    <t>533</t>
  </si>
  <si>
    <t>537</t>
  </si>
  <si>
    <t>Rastislavova</t>
  </si>
  <si>
    <t>748</t>
  </si>
  <si>
    <t>150</t>
  </si>
  <si>
    <t>Kisdyho</t>
  </si>
  <si>
    <t>183</t>
  </si>
  <si>
    <t>Tomášikova</t>
  </si>
  <si>
    <t>135</t>
  </si>
  <si>
    <t>Czambelova</t>
  </si>
  <si>
    <t>1107</t>
  </si>
  <si>
    <t>245</t>
  </si>
  <si>
    <t>Jilemnického</t>
  </si>
  <si>
    <t>1137</t>
  </si>
  <si>
    <t>1143</t>
  </si>
  <si>
    <t>1678</t>
  </si>
  <si>
    <t>Haviarska</t>
  </si>
  <si>
    <t>1695</t>
  </si>
  <si>
    <t>Zombova</t>
  </si>
  <si>
    <t>1299</t>
  </si>
  <si>
    <t>Národná trieda</t>
  </si>
  <si>
    <t>80</t>
  </si>
  <si>
    <t>638</t>
  </si>
  <si>
    <t>Malacky</t>
  </si>
  <si>
    <t>Malé námestie</t>
  </si>
  <si>
    <t>2874</t>
  </si>
  <si>
    <t>Gándhího</t>
  </si>
  <si>
    <t>5085</t>
  </si>
  <si>
    <t>B. Bullu</t>
  </si>
  <si>
    <t>4103</t>
  </si>
  <si>
    <t>2360</t>
  </si>
  <si>
    <t>3797</t>
  </si>
  <si>
    <t>3739</t>
  </si>
  <si>
    <t>4999</t>
  </si>
  <si>
    <t>Nálepkova</t>
  </si>
  <si>
    <t>4045</t>
  </si>
  <si>
    <t>Ľudovíta Okánika</t>
  </si>
  <si>
    <t>594</t>
  </si>
  <si>
    <t>4663</t>
  </si>
  <si>
    <t>Zavretý kút</t>
  </si>
  <si>
    <t>65</t>
  </si>
  <si>
    <t>697</t>
  </si>
  <si>
    <t>4864</t>
  </si>
  <si>
    <t>Lesnícka</t>
  </si>
  <si>
    <t>1306</t>
  </si>
  <si>
    <t>Matice Slovenskej</t>
  </si>
  <si>
    <t>4770</t>
  </si>
  <si>
    <t>Antona Prídavka</t>
  </si>
  <si>
    <t>4848</t>
  </si>
  <si>
    <t>25</t>
  </si>
  <si>
    <t>Volgogradská</t>
  </si>
  <si>
    <t>58</t>
  </si>
  <si>
    <t>4793</t>
  </si>
  <si>
    <t>Karola Adlera</t>
  </si>
  <si>
    <t>1938</t>
  </si>
  <si>
    <t>Janka Alexyho</t>
  </si>
  <si>
    <t>2949</t>
  </si>
  <si>
    <t>4834</t>
  </si>
  <si>
    <t>4855</t>
  </si>
  <si>
    <t>Žatevná</t>
  </si>
  <si>
    <t>3279</t>
  </si>
  <si>
    <t>Kuklovská</t>
  </si>
  <si>
    <t>496</t>
  </si>
  <si>
    <t>Mamateyova</t>
  </si>
  <si>
    <t>1580</t>
  </si>
  <si>
    <t>Medveďovej</t>
  </si>
  <si>
    <t>1570</t>
  </si>
  <si>
    <t>2475</t>
  </si>
  <si>
    <t>Geologická</t>
  </si>
  <si>
    <t>1/F</t>
  </si>
  <si>
    <t>11883</t>
  </si>
  <si>
    <t>2081</t>
  </si>
  <si>
    <t>Farského</t>
  </si>
  <si>
    <t>1270</t>
  </si>
  <si>
    <t>Komárnická</t>
  </si>
  <si>
    <t>114</t>
  </si>
  <si>
    <t>J. Kráľa</t>
  </si>
  <si>
    <t>738</t>
  </si>
  <si>
    <t>Nezábudková</t>
  </si>
  <si>
    <t>811</t>
  </si>
  <si>
    <t>Šándorova</t>
  </si>
  <si>
    <t>3200</t>
  </si>
  <si>
    <t>Rybný Trh</t>
  </si>
  <si>
    <t>335</t>
  </si>
  <si>
    <t>2502</t>
  </si>
  <si>
    <t>1162</t>
  </si>
  <si>
    <t>66</t>
  </si>
  <si>
    <t>28. októbra</t>
  </si>
  <si>
    <t>1172</t>
  </si>
  <si>
    <t>Dolný Šianec</t>
  </si>
  <si>
    <t>18/A</t>
  </si>
  <si>
    <t>3497</t>
  </si>
  <si>
    <t>Kúpeľná</t>
  </si>
  <si>
    <t>2805</t>
  </si>
  <si>
    <t>61</t>
  </si>
  <si>
    <t>1347</t>
  </si>
  <si>
    <t>67</t>
  </si>
  <si>
    <t>D. Ertla</t>
  </si>
  <si>
    <t>1450</t>
  </si>
  <si>
    <t>Kpt. Nálepku</t>
  </si>
  <si>
    <t>1065</t>
  </si>
  <si>
    <t>Borová</t>
  </si>
  <si>
    <t>36</t>
  </si>
  <si>
    <t>3295</t>
  </si>
  <si>
    <t>Suvorovova</t>
  </si>
  <si>
    <t>2796</t>
  </si>
  <si>
    <t>Horská</t>
  </si>
  <si>
    <t>1298</t>
  </si>
  <si>
    <t>81</t>
  </si>
  <si>
    <t>1106</t>
  </si>
  <si>
    <t>573</t>
  </si>
  <si>
    <t>575</t>
  </si>
  <si>
    <t>552</t>
  </si>
  <si>
    <t>595</t>
  </si>
  <si>
    <t>Ťačevská</t>
  </si>
  <si>
    <t>604</t>
  </si>
  <si>
    <t>554</t>
  </si>
  <si>
    <t>560</t>
  </si>
  <si>
    <t>43</t>
  </si>
  <si>
    <t>175</t>
  </si>
  <si>
    <t>Moyzesova</t>
  </si>
  <si>
    <t>582</t>
  </si>
  <si>
    <t>Nemocničná</t>
  </si>
  <si>
    <t>750</t>
  </si>
  <si>
    <t>Okružná</t>
  </si>
  <si>
    <t>483</t>
  </si>
  <si>
    <t>770</t>
  </si>
  <si>
    <t>690</t>
  </si>
  <si>
    <t>726</t>
  </si>
  <si>
    <t>Krakovská</t>
  </si>
  <si>
    <t>1029</t>
  </si>
  <si>
    <t>Krivá</t>
  </si>
  <si>
    <t>1042</t>
  </si>
  <si>
    <t>628</t>
  </si>
  <si>
    <t>Hroncova</t>
  </si>
  <si>
    <t>Park obrancov mieru</t>
  </si>
  <si>
    <t>196</t>
  </si>
  <si>
    <t>179</t>
  </si>
  <si>
    <t>1102</t>
  </si>
  <si>
    <t>1108</t>
  </si>
  <si>
    <t>Ďumbierska</t>
  </si>
  <si>
    <t>942</t>
  </si>
  <si>
    <t>1038</t>
  </si>
  <si>
    <t>Kalinovská</t>
  </si>
  <si>
    <t>860</t>
  </si>
  <si>
    <t>Cottbuská</t>
  </si>
  <si>
    <t>1372</t>
  </si>
  <si>
    <t>Ružínska</t>
  </si>
  <si>
    <t>222</t>
  </si>
  <si>
    <t>Slobody</t>
  </si>
  <si>
    <t>34</t>
  </si>
  <si>
    <t>227</t>
  </si>
  <si>
    <t>1164</t>
  </si>
  <si>
    <t>Jesenná</t>
  </si>
  <si>
    <t>1133</t>
  </si>
  <si>
    <t>242</t>
  </si>
  <si>
    <t>Valachovej</t>
  </si>
  <si>
    <t>1821</t>
  </si>
  <si>
    <t>Janotova</t>
  </si>
  <si>
    <t>3405</t>
  </si>
  <si>
    <t>52</t>
  </si>
  <si>
    <t>73</t>
  </si>
  <si>
    <t>2089</t>
  </si>
  <si>
    <t>4638</t>
  </si>
  <si>
    <t>1233</t>
  </si>
  <si>
    <t>Ševčenkova</t>
  </si>
  <si>
    <t>1078</t>
  </si>
  <si>
    <t>Vavilovova</t>
  </si>
  <si>
    <t>1180</t>
  </si>
  <si>
    <t>1181</t>
  </si>
  <si>
    <t>1667</t>
  </si>
  <si>
    <t>60</t>
  </si>
  <si>
    <t>1/E</t>
  </si>
  <si>
    <t>3633</t>
  </si>
  <si>
    <t>Ambroseho</t>
  </si>
  <si>
    <t>2455</t>
  </si>
  <si>
    <t>5724</t>
  </si>
  <si>
    <t>363</t>
  </si>
  <si>
    <t>Uzlovská</t>
  </si>
  <si>
    <t>3791</t>
  </si>
  <si>
    <t>Hurbanova</t>
  </si>
  <si>
    <t>3803</t>
  </si>
  <si>
    <t>A. Stodolu</t>
  </si>
  <si>
    <t>5015</t>
  </si>
  <si>
    <t>3994</t>
  </si>
  <si>
    <t>306</t>
  </si>
  <si>
    <t>Krajinská</t>
  </si>
  <si>
    <t>4392</t>
  </si>
  <si>
    <t>Bratislavská</t>
  </si>
  <si>
    <t>137</t>
  </si>
  <si>
    <t>2861</t>
  </si>
  <si>
    <t>3040</t>
  </si>
  <si>
    <t>Levočská</t>
  </si>
  <si>
    <t>212</t>
  </si>
  <si>
    <t>86</t>
  </si>
  <si>
    <t>4794</t>
  </si>
  <si>
    <t>4863</t>
  </si>
  <si>
    <t>Mirka Nešpora</t>
  </si>
  <si>
    <t>4888</t>
  </si>
  <si>
    <t>Mukačevská</t>
  </si>
  <si>
    <t>4817</t>
  </si>
  <si>
    <t>Gen. L. Svobodu</t>
  </si>
  <si>
    <t>1361</t>
  </si>
  <si>
    <t>40</t>
  </si>
  <si>
    <t>1980</t>
  </si>
  <si>
    <t>Jána A. Komenského</t>
  </si>
  <si>
    <t>1332</t>
  </si>
  <si>
    <t>29</t>
  </si>
  <si>
    <t>48</t>
  </si>
  <si>
    <t>Opatovská</t>
  </si>
  <si>
    <t>651</t>
  </si>
  <si>
    <t>652</t>
  </si>
  <si>
    <t>K. Šmidkeho</t>
  </si>
  <si>
    <t>2939</t>
  </si>
  <si>
    <t>1144</t>
  </si>
  <si>
    <t>Vrútky</t>
  </si>
  <si>
    <t>Sv. Cyrila a Metoda</t>
  </si>
  <si>
    <t>72</t>
  </si>
  <si>
    <t>5595</t>
  </si>
  <si>
    <t>563</t>
  </si>
  <si>
    <t>Baničova</t>
  </si>
  <si>
    <t>3393</t>
  </si>
  <si>
    <t>Smreková</t>
  </si>
  <si>
    <t>3090</t>
  </si>
  <si>
    <t>771</t>
  </si>
  <si>
    <t>2233</t>
  </si>
  <si>
    <t>Jedlíkova</t>
  </si>
  <si>
    <t>3429</t>
  </si>
  <si>
    <t>596</t>
  </si>
  <si>
    <t>569</t>
  </si>
  <si>
    <t>1272</t>
  </si>
  <si>
    <t>1569</t>
  </si>
  <si>
    <t>1086</t>
  </si>
  <si>
    <t>Nám. Hraničiarov</t>
  </si>
  <si>
    <t>2997</t>
  </si>
  <si>
    <t>2/A</t>
  </si>
  <si>
    <t>Poloreckého</t>
  </si>
  <si>
    <t>2701</t>
  </si>
  <si>
    <t>Romanova</t>
  </si>
  <si>
    <t>1680</t>
  </si>
  <si>
    <t>Švabinského</t>
  </si>
  <si>
    <t>905</t>
  </si>
  <si>
    <t>2102</t>
  </si>
  <si>
    <t>8/H</t>
  </si>
  <si>
    <t>Ondrejovova</t>
  </si>
  <si>
    <t>886</t>
  </si>
  <si>
    <t>Astrová</t>
  </si>
  <si>
    <t>761</t>
  </si>
  <si>
    <t>5027</t>
  </si>
  <si>
    <t>Arménska</t>
  </si>
  <si>
    <t>13864</t>
  </si>
  <si>
    <t>8964</t>
  </si>
  <si>
    <t>Bodvianska</t>
  </si>
  <si>
    <t>5080</t>
  </si>
  <si>
    <t>Mudroňova</t>
  </si>
  <si>
    <t>623</t>
  </si>
  <si>
    <t>37</t>
  </si>
  <si>
    <t>2225</t>
  </si>
  <si>
    <t>887</t>
  </si>
  <si>
    <t>Park duklianskych obetí</t>
  </si>
  <si>
    <t>195</t>
  </si>
  <si>
    <t>51</t>
  </si>
  <si>
    <t>202</t>
  </si>
  <si>
    <t>Čapajevova</t>
  </si>
  <si>
    <t>166</t>
  </si>
  <si>
    <t>856</t>
  </si>
  <si>
    <t>Sokolovská</t>
  </si>
  <si>
    <t>1123</t>
  </si>
  <si>
    <t>1128</t>
  </si>
  <si>
    <t>1163</t>
  </si>
  <si>
    <t>1365</t>
  </si>
  <si>
    <t>55</t>
  </si>
  <si>
    <t>745</t>
  </si>
  <si>
    <t>1978</t>
  </si>
  <si>
    <t>Bernolákova</t>
  </si>
  <si>
    <t>2418</t>
  </si>
  <si>
    <t>10616</t>
  </si>
  <si>
    <t>Zvolenská</t>
  </si>
  <si>
    <t>4000</t>
  </si>
  <si>
    <t>4020</t>
  </si>
  <si>
    <t>3993</t>
  </si>
  <si>
    <t>Februárová</t>
  </si>
  <si>
    <t>639</t>
  </si>
  <si>
    <t>145</t>
  </si>
  <si>
    <t>4394</t>
  </si>
  <si>
    <t>Francisciho</t>
  </si>
  <si>
    <t>901</t>
  </si>
  <si>
    <t>Priemyselná</t>
  </si>
  <si>
    <t>286</t>
  </si>
  <si>
    <t>768</t>
  </si>
  <si>
    <t>776</t>
  </si>
  <si>
    <t>Stupava</t>
  </si>
  <si>
    <t>992</t>
  </si>
  <si>
    <t>Pavla Horova</t>
  </si>
  <si>
    <t>6141</t>
  </si>
  <si>
    <t>47</t>
  </si>
  <si>
    <t>2442</t>
  </si>
  <si>
    <t>1178</t>
  </si>
  <si>
    <t>3119</t>
  </si>
  <si>
    <t>Andrusovova</t>
  </si>
  <si>
    <t>909</t>
  </si>
  <si>
    <t>Pifflova</t>
  </si>
  <si>
    <t>1136</t>
  </si>
  <si>
    <t>Jasovská</t>
  </si>
  <si>
    <t>3366</t>
  </si>
  <si>
    <t>Kapicova</t>
  </si>
  <si>
    <t>1207</t>
  </si>
  <si>
    <t>1659</t>
  </si>
  <si>
    <t>11868</t>
  </si>
  <si>
    <t>5720</t>
  </si>
  <si>
    <t>Planét</t>
  </si>
  <si>
    <t>3244</t>
  </si>
  <si>
    <t>Martinčekova</t>
  </si>
  <si>
    <t>782</t>
  </si>
  <si>
    <t>Švermova</t>
  </si>
  <si>
    <t>3473</t>
  </si>
  <si>
    <t>13062</t>
  </si>
  <si>
    <t>71</t>
  </si>
  <si>
    <t>936</t>
  </si>
  <si>
    <t>Tatranská</t>
  </si>
  <si>
    <t>3110</t>
  </si>
  <si>
    <t>260</t>
  </si>
  <si>
    <t>585</t>
  </si>
  <si>
    <t>1276</t>
  </si>
  <si>
    <t>689</t>
  </si>
  <si>
    <t>723</t>
  </si>
  <si>
    <t>1027</t>
  </si>
  <si>
    <t>1101</t>
  </si>
  <si>
    <t>Turgenevova</t>
  </si>
  <si>
    <t>1706</t>
  </si>
  <si>
    <t>Študentská</t>
  </si>
  <si>
    <t>269</t>
  </si>
  <si>
    <t>1237</t>
  </si>
  <si>
    <t>835</t>
  </si>
  <si>
    <t>Alešovo nábrežie</t>
  </si>
  <si>
    <t>101</t>
  </si>
  <si>
    <t>Uralská</t>
  </si>
  <si>
    <t>1405</t>
  </si>
  <si>
    <t>Výstavby</t>
  </si>
  <si>
    <t>194</t>
  </si>
  <si>
    <t>Zimná</t>
  </si>
  <si>
    <t>1149</t>
  </si>
  <si>
    <t>Floriánska</t>
  </si>
  <si>
    <t>1366</t>
  </si>
  <si>
    <t>Poľná</t>
  </si>
  <si>
    <t>1918</t>
  </si>
  <si>
    <t>2417</t>
  </si>
  <si>
    <t>2873</t>
  </si>
  <si>
    <t>Veľkomoravská</t>
  </si>
  <si>
    <t>2413</t>
  </si>
  <si>
    <t>Budovateľov</t>
  </si>
  <si>
    <t>3972</t>
  </si>
  <si>
    <t>M. Jankolu</t>
  </si>
  <si>
    <t>5993</t>
  </si>
  <si>
    <t>Štúrova</t>
  </si>
  <si>
    <t>1438</t>
  </si>
  <si>
    <t>Bagarova</t>
  </si>
  <si>
    <t>1175</t>
  </si>
  <si>
    <t>Vodárenská</t>
  </si>
  <si>
    <t>94</t>
  </si>
  <si>
    <t>4607</t>
  </si>
  <si>
    <t>Vajanského</t>
  </si>
  <si>
    <t>1951</t>
  </si>
  <si>
    <t>4637</t>
  </si>
  <si>
    <t>Haanova</t>
  </si>
  <si>
    <t>2605</t>
  </si>
  <si>
    <t>Jankolova</t>
  </si>
  <si>
    <t>1549</t>
  </si>
  <si>
    <t>Smolenická</t>
  </si>
  <si>
    <t>3134</t>
  </si>
  <si>
    <t>1611</t>
  </si>
  <si>
    <t>Topoľčianska</t>
  </si>
  <si>
    <t>3202</t>
  </si>
  <si>
    <t>1581</t>
  </si>
  <si>
    <t>807</t>
  </si>
  <si>
    <t>Hornádska</t>
  </si>
  <si>
    <t>5116</t>
  </si>
  <si>
    <t>Herlianska</t>
  </si>
  <si>
    <t>130</t>
  </si>
  <si>
    <t>6415</t>
  </si>
  <si>
    <t>1310</t>
  </si>
  <si>
    <t>4861</t>
  </si>
  <si>
    <t>Ľanová</t>
  </si>
  <si>
    <t>5722</t>
  </si>
  <si>
    <t>5723</t>
  </si>
  <si>
    <t>3162</t>
  </si>
  <si>
    <t>325</t>
  </si>
  <si>
    <t>226</t>
  </si>
  <si>
    <t>1002</t>
  </si>
  <si>
    <t>1148</t>
  </si>
  <si>
    <t>1056</t>
  </si>
  <si>
    <t>1350</t>
  </si>
  <si>
    <t>Janka Kráľa</t>
  </si>
  <si>
    <t>Ľ. Štúra</t>
  </si>
  <si>
    <t>5150</t>
  </si>
  <si>
    <t>Pezinok</t>
  </si>
  <si>
    <t>Svätoplukova</t>
  </si>
  <si>
    <t>2634</t>
  </si>
  <si>
    <t>Puškinova</t>
  </si>
  <si>
    <t>2188</t>
  </si>
  <si>
    <t>3179</t>
  </si>
  <si>
    <t>Vojtecha Spanyola</t>
  </si>
  <si>
    <t>2124</t>
  </si>
  <si>
    <t>Jaseňová</t>
  </si>
  <si>
    <t>3216</t>
  </si>
  <si>
    <t>605</t>
  </si>
  <si>
    <t>576</t>
  </si>
  <si>
    <t>556</t>
  </si>
  <si>
    <t>557</t>
  </si>
  <si>
    <t>1267</t>
  </si>
  <si>
    <t>1271</t>
  </si>
  <si>
    <t>Nám. A. H. Škultétyho</t>
  </si>
  <si>
    <t>736</t>
  </si>
  <si>
    <t>769</t>
  </si>
  <si>
    <t>Mlynárska</t>
  </si>
  <si>
    <t>1531</t>
  </si>
  <si>
    <t>Šoltésovej</t>
  </si>
  <si>
    <t>506</t>
  </si>
  <si>
    <t>721</t>
  </si>
  <si>
    <t>534</t>
  </si>
  <si>
    <t>Hradištná</t>
  </si>
  <si>
    <t>5290</t>
  </si>
  <si>
    <t>Pasteurova</t>
  </si>
  <si>
    <t>523</t>
  </si>
  <si>
    <t>747</t>
  </si>
  <si>
    <t>784</t>
  </si>
  <si>
    <t>254</t>
  </si>
  <si>
    <t>3608</t>
  </si>
  <si>
    <t>Pokroku</t>
  </si>
  <si>
    <t>187</t>
  </si>
  <si>
    <t>Lipského</t>
  </si>
  <si>
    <t>1159</t>
  </si>
  <si>
    <t>176</t>
  </si>
  <si>
    <t>Pod záhradami</t>
  </si>
  <si>
    <t>64/A</t>
  </si>
  <si>
    <t>3201</t>
  </si>
  <si>
    <t>Sputniková</t>
  </si>
  <si>
    <t>1469</t>
  </si>
  <si>
    <t>Uherova</t>
  </si>
  <si>
    <t>262</t>
  </si>
  <si>
    <t>193</t>
  </si>
  <si>
    <t>1160</t>
  </si>
  <si>
    <t>3130</t>
  </si>
  <si>
    <t>38</t>
  </si>
  <si>
    <t>5130</t>
  </si>
  <si>
    <t>3642</t>
  </si>
  <si>
    <t>3168</t>
  </si>
  <si>
    <t>Pažítková</t>
  </si>
  <si>
    <t>15820</t>
  </si>
  <si>
    <t>Borodáčova</t>
  </si>
  <si>
    <t>3117</t>
  </si>
  <si>
    <t>2439</t>
  </si>
  <si>
    <t>5079</t>
  </si>
  <si>
    <t>2410</t>
  </si>
  <si>
    <t>2412</t>
  </si>
  <si>
    <t>4935</t>
  </si>
  <si>
    <t>Š. B. Romana</t>
  </si>
  <si>
    <t>5033</t>
  </si>
  <si>
    <t>3794</t>
  </si>
  <si>
    <t>Na Hôrke</t>
  </si>
  <si>
    <t>1716</t>
  </si>
  <si>
    <t>Petöfiho</t>
  </si>
  <si>
    <t>100</t>
  </si>
  <si>
    <t>4608</t>
  </si>
  <si>
    <t>121</t>
  </si>
  <si>
    <t>2860</t>
  </si>
  <si>
    <t>796</t>
  </si>
  <si>
    <t>Oravská</t>
  </si>
  <si>
    <t>7597</t>
  </si>
  <si>
    <t>758</t>
  </si>
  <si>
    <t>4789</t>
  </si>
  <si>
    <t>Šmeralova</t>
  </si>
  <si>
    <t>4872</t>
  </si>
  <si>
    <t>111</t>
  </si>
  <si>
    <t>7025</t>
  </si>
  <si>
    <t>739</t>
  </si>
  <si>
    <t>1550</t>
  </si>
  <si>
    <t>2495</t>
  </si>
  <si>
    <t>Beckovská</t>
  </si>
  <si>
    <t>2318</t>
  </si>
  <si>
    <t>1147</t>
  </si>
  <si>
    <t>484</t>
  </si>
  <si>
    <t>Nábrežná</t>
  </si>
  <si>
    <t>S. H. Vajanského</t>
  </si>
  <si>
    <t>3268</t>
  </si>
  <si>
    <t>Strážska Cesta</t>
  </si>
  <si>
    <t>8467</t>
  </si>
  <si>
    <t>Fatranská</t>
  </si>
  <si>
    <t>3103</t>
  </si>
  <si>
    <t>Karpatská</t>
  </si>
  <si>
    <t>Kempelenova</t>
  </si>
  <si>
    <t>3412</t>
  </si>
  <si>
    <t>Čadca</t>
  </si>
  <si>
    <t>Mierová</t>
  </si>
  <si>
    <t>2120</t>
  </si>
  <si>
    <t>1266</t>
  </si>
  <si>
    <t>1273</t>
  </si>
  <si>
    <t>587</t>
  </si>
  <si>
    <t>210</t>
  </si>
  <si>
    <t>189</t>
  </si>
  <si>
    <t>760</t>
  </si>
  <si>
    <t>Pajorova</t>
  </si>
  <si>
    <t>1134</t>
  </si>
  <si>
    <t>1677</t>
  </si>
  <si>
    <t>1153</t>
  </si>
  <si>
    <t>198</t>
  </si>
  <si>
    <t>Kustrova</t>
  </si>
  <si>
    <t>256</t>
  </si>
  <si>
    <t>Popradská</t>
  </si>
  <si>
    <t>231</t>
  </si>
  <si>
    <t>2415</t>
  </si>
  <si>
    <t>3971</t>
  </si>
  <si>
    <t>3804</t>
  </si>
  <si>
    <t>3806</t>
  </si>
  <si>
    <t>3992</t>
  </si>
  <si>
    <t>224</t>
  </si>
  <si>
    <t>Vikárska</t>
  </si>
  <si>
    <t>1074</t>
  </si>
  <si>
    <t>4604</t>
  </si>
  <si>
    <t>88</t>
  </si>
  <si>
    <t>E. F. Scherera</t>
  </si>
  <si>
    <t>4801</t>
  </si>
  <si>
    <t>63</t>
  </si>
  <si>
    <t>Alexandra Matušku</t>
  </si>
  <si>
    <t>6410</t>
  </si>
  <si>
    <t>4873</t>
  </si>
  <si>
    <t>287</t>
  </si>
  <si>
    <t>Smižany</t>
  </si>
  <si>
    <t>Za kaštieľom</t>
  </si>
  <si>
    <t>1307</t>
  </si>
  <si>
    <t>Kpt. Rašu</t>
  </si>
  <si>
    <t>5191</t>
  </si>
  <si>
    <t>1193</t>
  </si>
  <si>
    <t>3116</t>
  </si>
  <si>
    <t>2230</t>
  </si>
  <si>
    <t>Čajakova</t>
  </si>
  <si>
    <t>2171</t>
  </si>
  <si>
    <t>2190</t>
  </si>
  <si>
    <t>586</t>
  </si>
  <si>
    <t>1269</t>
  </si>
  <si>
    <t>1573</t>
  </si>
  <si>
    <t>3147</t>
  </si>
  <si>
    <t>77</t>
  </si>
  <si>
    <t>207</t>
  </si>
  <si>
    <t>182</t>
  </si>
  <si>
    <t>Milosrdenstva</t>
  </si>
  <si>
    <t>438</t>
  </si>
  <si>
    <t>1129</t>
  </si>
  <si>
    <t>1135</t>
  </si>
  <si>
    <t>Kuzmányho</t>
  </si>
  <si>
    <t>Obrody</t>
  </si>
  <si>
    <t>206</t>
  </si>
  <si>
    <t>171</t>
  </si>
  <si>
    <t>Lomená</t>
  </si>
  <si>
    <t>1661</t>
  </si>
  <si>
    <t>2922</t>
  </si>
  <si>
    <t>5780</t>
  </si>
  <si>
    <t>Minská</t>
  </si>
  <si>
    <t>4133</t>
  </si>
  <si>
    <t>Sasinkova</t>
  </si>
  <si>
    <t>1/B</t>
  </si>
  <si>
    <t>5177</t>
  </si>
  <si>
    <t>3796</t>
  </si>
  <si>
    <t>3798</t>
  </si>
  <si>
    <t>521</t>
  </si>
  <si>
    <t>4799</t>
  </si>
  <si>
    <t>3355</t>
  </si>
  <si>
    <t>96</t>
  </si>
  <si>
    <t>1313</t>
  </si>
  <si>
    <t>4886</t>
  </si>
  <si>
    <t>5555</t>
  </si>
  <si>
    <t>1373</t>
  </si>
  <si>
    <t>Šaľa</t>
  </si>
  <si>
    <t>P. J. Šafárika</t>
  </si>
  <si>
    <t>376</t>
  </si>
  <si>
    <t>Polomská</t>
  </si>
  <si>
    <t>1781</t>
  </si>
  <si>
    <t>2232</t>
  </si>
  <si>
    <t>A. Trajana</t>
  </si>
  <si>
    <t>1305</t>
  </si>
  <si>
    <t>Záporožská</t>
  </si>
  <si>
    <t>3660</t>
  </si>
  <si>
    <t>Petrova Ves</t>
  </si>
  <si>
    <t>332</t>
  </si>
  <si>
    <t>Južná trieda</t>
  </si>
  <si>
    <t>2299</t>
  </si>
  <si>
    <t>Budapeštianska</t>
  </si>
  <si>
    <t>2438</t>
  </si>
  <si>
    <t>Chotárna</t>
  </si>
  <si>
    <t>3401</t>
  </si>
  <si>
    <t>Vrakunská cesta</t>
  </si>
  <si>
    <t>5916</t>
  </si>
  <si>
    <t>Námestie Ľudovíta Fullu</t>
  </si>
  <si>
    <t>1665</t>
  </si>
  <si>
    <t>3107</t>
  </si>
  <si>
    <t>Pasteurovo nám.</t>
  </si>
  <si>
    <t>532</t>
  </si>
  <si>
    <t>Čárskeho</t>
  </si>
  <si>
    <t>3466</t>
  </si>
  <si>
    <t>3403</t>
  </si>
  <si>
    <t>1. čsl. brigády</t>
  </si>
  <si>
    <t>3250</t>
  </si>
  <si>
    <t>5263</t>
  </si>
  <si>
    <t>Lackova</t>
  </si>
  <si>
    <t>3467</t>
  </si>
  <si>
    <t>1879</t>
  </si>
  <si>
    <t>D. Makovického</t>
  </si>
  <si>
    <t>5100</t>
  </si>
  <si>
    <t>A. Dubčeka</t>
  </si>
  <si>
    <t>3544</t>
  </si>
  <si>
    <t>1196</t>
  </si>
  <si>
    <t>3543</t>
  </si>
  <si>
    <t>Senec</t>
  </si>
  <si>
    <t>Turnianska</t>
  </si>
  <si>
    <t>4689</t>
  </si>
  <si>
    <t>3215</t>
  </si>
  <si>
    <t>Pod Rovnicami</t>
  </si>
  <si>
    <t>3474</t>
  </si>
  <si>
    <t>4830</t>
  </si>
  <si>
    <t>526</t>
  </si>
  <si>
    <t>Juraja Fándlyho</t>
  </si>
  <si>
    <t>2139</t>
  </si>
  <si>
    <t>Antona Bernoláka</t>
  </si>
  <si>
    <t>Vladimíra Clementisa</t>
  </si>
  <si>
    <t>4773</t>
  </si>
  <si>
    <t>2752</t>
  </si>
  <si>
    <t>I. Krasku</t>
  </si>
  <si>
    <t>668</t>
  </si>
  <si>
    <t>2200</t>
  </si>
  <si>
    <t>667</t>
  </si>
  <si>
    <t>3241</t>
  </si>
  <si>
    <t>911</t>
  </si>
  <si>
    <t>Československej armády</t>
  </si>
  <si>
    <t>1169</t>
  </si>
  <si>
    <t>Aténska</t>
  </si>
  <si>
    <t>2619</t>
  </si>
  <si>
    <t>44</t>
  </si>
  <si>
    <t>11693</t>
  </si>
  <si>
    <t>5050</t>
  </si>
  <si>
    <t>5157</t>
  </si>
  <si>
    <t>5216</t>
  </si>
  <si>
    <t>12235</t>
  </si>
  <si>
    <t>4/A</t>
  </si>
  <si>
    <t>17594</t>
  </si>
  <si>
    <t>Beňadická</t>
  </si>
  <si>
    <t>2931</t>
  </si>
  <si>
    <t>Bílikova</t>
  </si>
  <si>
    <t>3414</t>
  </si>
  <si>
    <t>333</t>
  </si>
  <si>
    <t>2163</t>
  </si>
  <si>
    <t>5108</t>
  </si>
  <si>
    <t>4636</t>
  </si>
  <si>
    <t>Gessayova</t>
  </si>
  <si>
    <t>2494</t>
  </si>
  <si>
    <t>1/D</t>
  </si>
  <si>
    <t>1161</t>
  </si>
  <si>
    <t>6/A</t>
  </si>
  <si>
    <t>2138</t>
  </si>
  <si>
    <t>Boženy Němcovej</t>
  </si>
  <si>
    <t>1710</t>
  </si>
  <si>
    <t>1314</t>
  </si>
  <si>
    <t>1295</t>
  </si>
  <si>
    <t>Haniska</t>
  </si>
  <si>
    <t>118</t>
  </si>
  <si>
    <t>Halalovka</t>
  </si>
  <si>
    <t>2881</t>
  </si>
  <si>
    <t>1317</t>
  </si>
  <si>
    <t>2876</t>
  </si>
  <si>
    <t>270</t>
  </si>
  <si>
    <t>1893</t>
  </si>
  <si>
    <t>1894</t>
  </si>
  <si>
    <t>1610</t>
  </si>
  <si>
    <t>3345</t>
  </si>
  <si>
    <t>Lietavská</t>
  </si>
  <si>
    <t>3094</t>
  </si>
  <si>
    <t>Gagarinovo námestie</t>
  </si>
  <si>
    <t>1464</t>
  </si>
  <si>
    <t>1983</t>
  </si>
  <si>
    <t>1167</t>
  </si>
  <si>
    <t>1370</t>
  </si>
  <si>
    <t>2700</t>
  </si>
  <si>
    <t>Markova</t>
  </si>
  <si>
    <t>1021</t>
  </si>
  <si>
    <t>116</t>
  </si>
  <si>
    <t>C. Majerníka</t>
  </si>
  <si>
    <t>4614</t>
  </si>
  <si>
    <t>Nobelova</t>
  </si>
  <si>
    <t>1291</t>
  </si>
  <si>
    <t>1498</t>
  </si>
  <si>
    <t>8388</t>
  </si>
  <si>
    <t>749</t>
  </si>
  <si>
    <t>1231</t>
  </si>
  <si>
    <t>485</t>
  </si>
  <si>
    <t>487</t>
  </si>
  <si>
    <t>Nám. sv. Františka</t>
  </si>
  <si>
    <t>3406</t>
  </si>
  <si>
    <t>3550</t>
  </si>
  <si>
    <t>Polárna</t>
  </si>
  <si>
    <t>3245</t>
  </si>
  <si>
    <t>6414</t>
  </si>
  <si>
    <t>2135</t>
  </si>
  <si>
    <t>1376</t>
  </si>
  <si>
    <t>1179</t>
  </si>
  <si>
    <t>2422</t>
  </si>
  <si>
    <t>2423</t>
  </si>
  <si>
    <t>2424</t>
  </si>
  <si>
    <t>3475</t>
  </si>
  <si>
    <t>Cimborkova</t>
  </si>
  <si>
    <t>102</t>
  </si>
  <si>
    <t>Pečnianska</t>
  </si>
  <si>
    <t>1213</t>
  </si>
  <si>
    <t>3402</t>
  </si>
  <si>
    <t>Bielocerkevská</t>
  </si>
  <si>
    <t>1103</t>
  </si>
  <si>
    <t>1104</t>
  </si>
  <si>
    <t>Bukovecká</t>
  </si>
  <si>
    <t>Bulharská</t>
  </si>
  <si>
    <t>559</t>
  </si>
  <si>
    <t>127</t>
  </si>
  <si>
    <t>Sereďská</t>
  </si>
  <si>
    <t>4496</t>
  </si>
  <si>
    <t>1845</t>
  </si>
  <si>
    <t>1674</t>
  </si>
  <si>
    <t>5149</t>
  </si>
  <si>
    <t>854</t>
  </si>
  <si>
    <t>1105</t>
  </si>
  <si>
    <t>1371</t>
  </si>
  <si>
    <t>18/C</t>
  </si>
  <si>
    <t>7159</t>
  </si>
  <si>
    <t>Rusovská cesta</t>
  </si>
  <si>
    <t>3662</t>
  </si>
  <si>
    <t>1658</t>
  </si>
  <si>
    <t>1666</t>
  </si>
  <si>
    <t>1668</t>
  </si>
  <si>
    <t>Dobšinského</t>
  </si>
  <si>
    <t>1605</t>
  </si>
  <si>
    <t>1696</t>
  </si>
  <si>
    <t>117</t>
  </si>
  <si>
    <t>7060</t>
  </si>
  <si>
    <t>Svidnícka</t>
  </si>
  <si>
    <t>107</t>
  </si>
  <si>
    <t>2635</t>
  </si>
  <si>
    <t>5056</t>
  </si>
  <si>
    <t>Tilgnerova</t>
  </si>
  <si>
    <t>714</t>
  </si>
  <si>
    <t>903</t>
  </si>
  <si>
    <t>Vlastenecké námestie</t>
  </si>
  <si>
    <t>1185</t>
  </si>
  <si>
    <t>1186</t>
  </si>
  <si>
    <t>764</t>
  </si>
  <si>
    <t>767</t>
  </si>
  <si>
    <t>Hlinská</t>
  </si>
  <si>
    <t>2580</t>
  </si>
  <si>
    <t>2586</t>
  </si>
  <si>
    <t>2588</t>
  </si>
  <si>
    <t>627</t>
  </si>
  <si>
    <t>3427</t>
  </si>
  <si>
    <t>3013</t>
  </si>
  <si>
    <t>Javorová</t>
  </si>
  <si>
    <t>2877</t>
  </si>
  <si>
    <t>2878</t>
  </si>
  <si>
    <t>2598</t>
  </si>
  <si>
    <t>3807</t>
  </si>
  <si>
    <t>Humenská</t>
  </si>
  <si>
    <t>Janigova</t>
  </si>
  <si>
    <t>1324</t>
  </si>
  <si>
    <t>Vážska</t>
  </si>
  <si>
    <t>1146</t>
  </si>
  <si>
    <t>dona Sandtnera</t>
  </si>
  <si>
    <t>Špieszova</t>
  </si>
  <si>
    <t>3362</t>
  </si>
  <si>
    <t>553</t>
  </si>
  <si>
    <t>565</t>
  </si>
  <si>
    <t>1578</t>
  </si>
  <si>
    <t>Joliota Curie</t>
  </si>
  <si>
    <t>751</t>
  </si>
  <si>
    <t>1579</t>
  </si>
  <si>
    <t>Jura Hronca</t>
  </si>
  <si>
    <t>3415</t>
  </si>
  <si>
    <t>2161</t>
  </si>
  <si>
    <t>2166</t>
  </si>
  <si>
    <t>2193</t>
  </si>
  <si>
    <t>2197</t>
  </si>
  <si>
    <t>1633</t>
  </si>
  <si>
    <t>846</t>
  </si>
  <si>
    <t>3163</t>
  </si>
  <si>
    <t>3410</t>
  </si>
  <si>
    <t>3413</t>
  </si>
  <si>
    <t>3416</t>
  </si>
  <si>
    <t>Černyševského</t>
  </si>
  <si>
    <t>1280</t>
  </si>
  <si>
    <t>4/B</t>
  </si>
  <si>
    <t>3709</t>
  </si>
  <si>
    <t>Estónska</t>
  </si>
  <si>
    <t>5205</t>
  </si>
  <si>
    <t>5222</t>
  </si>
  <si>
    <t>8618</t>
  </si>
  <si>
    <t>8620</t>
  </si>
  <si>
    <t>8621</t>
  </si>
  <si>
    <t>8622</t>
  </si>
  <si>
    <t>8624</t>
  </si>
  <si>
    <t>8626</t>
  </si>
  <si>
    <t>Dolná</t>
  </si>
  <si>
    <t>4732</t>
  </si>
  <si>
    <t>4748</t>
  </si>
  <si>
    <t>1041</t>
  </si>
  <si>
    <t>Bernolákovo</t>
  </si>
  <si>
    <t>Buková</t>
  </si>
  <si>
    <t>326/PC1</t>
  </si>
  <si>
    <t>4899</t>
  </si>
  <si>
    <t>334/PC1</t>
  </si>
  <si>
    <t>336/PC1</t>
  </si>
  <si>
    <t>340/PC1</t>
  </si>
  <si>
    <t>806/PC1</t>
  </si>
  <si>
    <t>5119</t>
  </si>
  <si>
    <t>5121</t>
  </si>
  <si>
    <t>123/PC1</t>
  </si>
  <si>
    <t>5800</t>
  </si>
  <si>
    <t>6614</t>
  </si>
  <si>
    <t>2958</t>
  </si>
  <si>
    <t>4393</t>
  </si>
  <si>
    <t>Kozmonautov</t>
  </si>
  <si>
    <t>3953</t>
  </si>
  <si>
    <t>Chorvátsky Grob</t>
  </si>
  <si>
    <t>Konopná</t>
  </si>
  <si>
    <t>74</t>
  </si>
  <si>
    <t>3515</t>
  </si>
  <si>
    <t>M. R. Štefánika</t>
  </si>
  <si>
    <t>4407</t>
  </si>
  <si>
    <t>Kazanská</t>
  </si>
  <si>
    <t>9827</t>
  </si>
  <si>
    <t>11299</t>
  </si>
  <si>
    <t>12024</t>
  </si>
  <si>
    <t>12061</t>
  </si>
  <si>
    <t>12062</t>
  </si>
  <si>
    <t>12223</t>
  </si>
  <si>
    <t>Javorová alej</t>
  </si>
  <si>
    <t>97/PC1</t>
  </si>
  <si>
    <t>1600</t>
  </si>
  <si>
    <t>98/PC1</t>
  </si>
  <si>
    <t>Jazmínová</t>
  </si>
  <si>
    <t>583/PC1</t>
  </si>
  <si>
    <t>Ludvíka Svobodu</t>
  </si>
  <si>
    <t>2689</t>
  </si>
  <si>
    <t>100/PC1</t>
  </si>
  <si>
    <t>102/PC1</t>
  </si>
  <si>
    <t>103/PC1</t>
  </si>
  <si>
    <t>104/PC1</t>
  </si>
  <si>
    <t>106/PC1</t>
  </si>
  <si>
    <t>107/PC1</t>
  </si>
  <si>
    <t>108/PC1</t>
  </si>
  <si>
    <t>109/PC1</t>
  </si>
  <si>
    <t>145/PC1</t>
  </si>
  <si>
    <t>146/PC1</t>
  </si>
  <si>
    <t>147/PC1</t>
  </si>
  <si>
    <t>153/PC1</t>
  </si>
  <si>
    <t>154/PC1</t>
  </si>
  <si>
    <t>155/PC1</t>
  </si>
  <si>
    <t>158/PC1</t>
  </si>
  <si>
    <t>159/PC1</t>
  </si>
  <si>
    <t>160/PC1</t>
  </si>
  <si>
    <t>162/PC1</t>
  </si>
  <si>
    <t>163/PC1</t>
  </si>
  <si>
    <t>164/PC1</t>
  </si>
  <si>
    <t>165/PC1</t>
  </si>
  <si>
    <t>74/PC1</t>
  </si>
  <si>
    <t>79/PC1</t>
  </si>
  <si>
    <t>83/PC1</t>
  </si>
  <si>
    <t>Lomnická</t>
  </si>
  <si>
    <t>834</t>
  </si>
  <si>
    <t>Lichardova</t>
  </si>
  <si>
    <t>2801</t>
  </si>
  <si>
    <t>Nevädzová</t>
  </si>
  <si>
    <t>12/PC1</t>
  </si>
  <si>
    <t>734</t>
  </si>
  <si>
    <t>141/PC1</t>
  </si>
  <si>
    <t>142/PC1</t>
  </si>
  <si>
    <t>143/PC1</t>
  </si>
  <si>
    <t>149/PC1</t>
  </si>
  <si>
    <t>14/PC1</t>
  </si>
  <si>
    <t>36/PC1</t>
  </si>
  <si>
    <t>37/PC1</t>
  </si>
  <si>
    <t>38/PC1</t>
  </si>
  <si>
    <t>39/PC1</t>
  </si>
  <si>
    <t>41/PC1</t>
  </si>
  <si>
    <t>42/PC1</t>
  </si>
  <si>
    <t>43/PC1</t>
  </si>
  <si>
    <t>46/PC1</t>
  </si>
  <si>
    <t>47/PC1</t>
  </si>
  <si>
    <t>50/PC1</t>
  </si>
  <si>
    <t>51/PC1</t>
  </si>
  <si>
    <t>52/PC1</t>
  </si>
  <si>
    <t>53/PC1</t>
  </si>
  <si>
    <t>54/PC1</t>
  </si>
  <si>
    <t>55/PC1</t>
  </si>
  <si>
    <t>56/PC1</t>
  </si>
  <si>
    <t>57/PC1</t>
  </si>
  <si>
    <t>58/PC1</t>
  </si>
  <si>
    <t>59/PC1</t>
  </si>
  <si>
    <t>60/PC1</t>
  </si>
  <si>
    <t>61/PC1</t>
  </si>
  <si>
    <t>62/PC1</t>
  </si>
  <si>
    <t>63/PC1</t>
  </si>
  <si>
    <t>64/PC1</t>
  </si>
  <si>
    <t>65/PC1</t>
  </si>
  <si>
    <t>66/PC1</t>
  </si>
  <si>
    <t>67/PC1</t>
  </si>
  <si>
    <t>70/PC1</t>
  </si>
  <si>
    <t>72/PC1</t>
  </si>
  <si>
    <t>73/PC1</t>
  </si>
  <si>
    <t>75/PC1</t>
  </si>
  <si>
    <t>7/PC1</t>
  </si>
  <si>
    <t>81/PC1</t>
  </si>
  <si>
    <t>8/PC1</t>
  </si>
  <si>
    <t>Muškátová</t>
  </si>
  <si>
    <t>13/A</t>
  </si>
  <si>
    <t>4862</t>
  </si>
  <si>
    <t>Michalovská</t>
  </si>
  <si>
    <t>351</t>
  </si>
  <si>
    <t>4174</t>
  </si>
  <si>
    <t>440</t>
  </si>
  <si>
    <t>4885</t>
  </si>
  <si>
    <t>3448</t>
  </si>
  <si>
    <t>101/PC1</t>
  </si>
  <si>
    <t>110/PC1</t>
  </si>
  <si>
    <t>112/PC1</t>
  </si>
  <si>
    <t>114/PC1</t>
  </si>
  <si>
    <t>115/PC1</t>
  </si>
  <si>
    <t>116/PC1</t>
  </si>
  <si>
    <t>117/PC1</t>
  </si>
  <si>
    <t>119/PC1</t>
  </si>
  <si>
    <t>120/PC1</t>
  </si>
  <si>
    <t>121/PC1</t>
  </si>
  <si>
    <t>122/PC1</t>
  </si>
  <si>
    <t>124/PC1</t>
  </si>
  <si>
    <t>126/PC1</t>
  </si>
  <si>
    <t>128/PC1</t>
  </si>
  <si>
    <t>130/PC1</t>
  </si>
  <si>
    <t>134/PC1</t>
  </si>
  <si>
    <t>135/PC1</t>
  </si>
  <si>
    <t>136/PC1</t>
  </si>
  <si>
    <t>137/PC1</t>
  </si>
  <si>
    <t>138/PC1</t>
  </si>
  <si>
    <t>139/PC1</t>
  </si>
  <si>
    <t>140/PC1</t>
  </si>
  <si>
    <t>156/PC1</t>
  </si>
  <si>
    <t>167/PC1</t>
  </si>
  <si>
    <t>168/PC1</t>
  </si>
  <si>
    <t>169/PC1</t>
  </si>
  <si>
    <t>172/PC1</t>
  </si>
  <si>
    <t>173/PC1</t>
  </si>
  <si>
    <t>174/PC1</t>
  </si>
  <si>
    <t>26/PC1</t>
  </si>
  <si>
    <t>27/PC1</t>
  </si>
  <si>
    <t>35/PC1</t>
  </si>
  <si>
    <t>3/PC1</t>
  </si>
  <si>
    <t>84/PC1</t>
  </si>
  <si>
    <t>85/PC1</t>
  </si>
  <si>
    <t>86/PC1</t>
  </si>
  <si>
    <t>87/PC1</t>
  </si>
  <si>
    <t>88/PC1</t>
  </si>
  <si>
    <t>89/PC1</t>
  </si>
  <si>
    <t>90/PC1</t>
  </si>
  <si>
    <t>91/PC1</t>
  </si>
  <si>
    <t>93/PC1</t>
  </si>
  <si>
    <t>95/PC1</t>
  </si>
  <si>
    <t>99/PC1</t>
  </si>
  <si>
    <t>1443</t>
  </si>
  <si>
    <t>1447</t>
  </si>
  <si>
    <t>Podunajská</t>
  </si>
  <si>
    <t>13529</t>
  </si>
  <si>
    <t>8744</t>
  </si>
  <si>
    <t>8918</t>
  </si>
  <si>
    <t>8475</t>
  </si>
  <si>
    <t>4803</t>
  </si>
  <si>
    <t>7920</t>
  </si>
  <si>
    <t>581</t>
  </si>
  <si>
    <t>Zadunajská cesta</t>
  </si>
  <si>
    <t>3685</t>
  </si>
  <si>
    <t>Slnečná</t>
  </si>
  <si>
    <t>190/PC1</t>
  </si>
  <si>
    <t>191/PC1</t>
  </si>
  <si>
    <t>192/PC1</t>
  </si>
  <si>
    <t>193/PC1</t>
  </si>
  <si>
    <t>194/PC1</t>
  </si>
  <si>
    <t>195/PC1</t>
  </si>
  <si>
    <t>196/PC1</t>
  </si>
  <si>
    <t>197/PC1</t>
  </si>
  <si>
    <t>199/PC1</t>
  </si>
  <si>
    <t>201/PC1</t>
  </si>
  <si>
    <t>204/PC1</t>
  </si>
  <si>
    <t>209/PC1</t>
  </si>
  <si>
    <t>211/PC1</t>
  </si>
  <si>
    <t>212/PC1</t>
  </si>
  <si>
    <t>218/PC1</t>
  </si>
  <si>
    <t>219/PC1</t>
  </si>
  <si>
    <t>222/PC1</t>
  </si>
  <si>
    <t>223/PC1</t>
  </si>
  <si>
    <t>227/PC1</t>
  </si>
  <si>
    <t>229/PC1</t>
  </si>
  <si>
    <t>230/PC1</t>
  </si>
  <si>
    <t>231/PC1</t>
  </si>
  <si>
    <t>232/PC1</t>
  </si>
  <si>
    <t>233/PC1</t>
  </si>
  <si>
    <t>234/PC1</t>
  </si>
  <si>
    <t>235/PC1</t>
  </si>
  <si>
    <t>237/PC1</t>
  </si>
  <si>
    <t>238/PC1</t>
  </si>
  <si>
    <t>239/PC1</t>
  </si>
  <si>
    <t>240/PC1</t>
  </si>
  <si>
    <t>241/PC1</t>
  </si>
  <si>
    <t>242/PC1</t>
  </si>
  <si>
    <t>243/PC1</t>
  </si>
  <si>
    <t>245/PC1</t>
  </si>
  <si>
    <t>249/PC1</t>
  </si>
  <si>
    <t>251/PC1</t>
  </si>
  <si>
    <t>Narcisová</t>
  </si>
  <si>
    <t>423</t>
  </si>
  <si>
    <t>Na Lúkach</t>
  </si>
  <si>
    <t>1344</t>
  </si>
  <si>
    <t>4647</t>
  </si>
  <si>
    <t>4651</t>
  </si>
  <si>
    <t>4900</t>
  </si>
  <si>
    <t>5496</t>
  </si>
  <si>
    <t>94/PC1</t>
  </si>
  <si>
    <t>3464</t>
  </si>
  <si>
    <t>3469</t>
  </si>
  <si>
    <t>3470</t>
  </si>
  <si>
    <t>4042</t>
  </si>
  <si>
    <t>4047</t>
  </si>
  <si>
    <t>Žitná</t>
  </si>
  <si>
    <t>3518</t>
  </si>
  <si>
    <t>3566</t>
  </si>
  <si>
    <t>Odborárska</t>
  </si>
  <si>
    <t>266</t>
  </si>
  <si>
    <t>Námestie sv. Egídia</t>
  </si>
  <si>
    <t>190</t>
  </si>
  <si>
    <t>268</t>
  </si>
  <si>
    <t>Čierna Voda</t>
  </si>
  <si>
    <t>96/PC1</t>
  </si>
  <si>
    <t>1560</t>
  </si>
  <si>
    <t>205</t>
  </si>
  <si>
    <t>78</t>
  </si>
  <si>
    <t>186</t>
  </si>
  <si>
    <t>188</t>
  </si>
  <si>
    <t>527</t>
  </si>
  <si>
    <t>531</t>
  </si>
  <si>
    <t>1249</t>
  </si>
  <si>
    <t>1255</t>
  </si>
  <si>
    <t>1265</t>
  </si>
  <si>
    <t>6320</t>
  </si>
  <si>
    <t>746</t>
  </si>
  <si>
    <t>105</t>
  </si>
  <si>
    <t>Predmestská</t>
  </si>
  <si>
    <t>1707</t>
  </si>
  <si>
    <t>1708</t>
  </si>
  <si>
    <t>1709</t>
  </si>
  <si>
    <t>2926</t>
  </si>
  <si>
    <t>214</t>
  </si>
  <si>
    <t>223</t>
  </si>
  <si>
    <t>Stromová</t>
  </si>
  <si>
    <t>1367</t>
  </si>
  <si>
    <t>Slavkovská</t>
  </si>
  <si>
    <t>882</t>
  </si>
  <si>
    <t>3099</t>
  </si>
  <si>
    <t>1713</t>
  </si>
  <si>
    <t>Sv. Jakuba</t>
  </si>
  <si>
    <t>520</t>
  </si>
  <si>
    <t>2685</t>
  </si>
  <si>
    <t>Trieda SNP</t>
  </si>
  <si>
    <t>2481</t>
  </si>
  <si>
    <t>Vojvodská</t>
  </si>
  <si>
    <t>2274</t>
  </si>
  <si>
    <t>2123</t>
  </si>
  <si>
    <t>2128</t>
  </si>
  <si>
    <t>4601</t>
  </si>
  <si>
    <t>4605</t>
  </si>
  <si>
    <t>90</t>
  </si>
  <si>
    <t>1948</t>
  </si>
  <si>
    <t>1034</t>
  </si>
  <si>
    <t>1493</t>
  </si>
  <si>
    <t>V. Šrobára</t>
  </si>
  <si>
    <t>572</t>
  </si>
  <si>
    <t>2134</t>
  </si>
  <si>
    <t>2411</t>
  </si>
  <si>
    <t>2498</t>
  </si>
  <si>
    <t>1777</t>
  </si>
  <si>
    <t>1145</t>
  </si>
  <si>
    <t>1152</t>
  </si>
  <si>
    <t>Zupkova</t>
  </si>
  <si>
    <t>Výstavná</t>
  </si>
  <si>
    <t>646</t>
  </si>
  <si>
    <t>3561</t>
  </si>
  <si>
    <t>3568</t>
  </si>
  <si>
    <t>241</t>
  </si>
  <si>
    <t>491</t>
  </si>
  <si>
    <t>3732</t>
  </si>
  <si>
    <t>3735</t>
  </si>
  <si>
    <t>273</t>
  </si>
  <si>
    <t>6518</t>
  </si>
  <si>
    <t>14/A</t>
  </si>
  <si>
    <t>10428</t>
  </si>
  <si>
    <t>14/B</t>
  </si>
  <si>
    <t>14/C</t>
  </si>
  <si>
    <t>Alvinczyho</t>
  </si>
  <si>
    <t>Černovská</t>
  </si>
  <si>
    <t>365</t>
  </si>
  <si>
    <t>1168</t>
  </si>
  <si>
    <t>167</t>
  </si>
  <si>
    <t>172</t>
  </si>
  <si>
    <t>Harmincova</t>
  </si>
  <si>
    <t>1693</t>
  </si>
  <si>
    <t>Benediktínska</t>
  </si>
  <si>
    <t>5139</t>
  </si>
  <si>
    <t>17/PC1</t>
  </si>
  <si>
    <t>18/PC1</t>
  </si>
  <si>
    <t>6/PC1</t>
  </si>
  <si>
    <t>Beskydská</t>
  </si>
  <si>
    <t>264</t>
  </si>
  <si>
    <t>151/PC1</t>
  </si>
  <si>
    <t>157/PC1</t>
  </si>
  <si>
    <t>Spišské Bystré</t>
  </si>
  <si>
    <t>Družstevná</t>
  </si>
  <si>
    <t>820</t>
  </si>
  <si>
    <t>1215</t>
  </si>
  <si>
    <t>105/PC1</t>
  </si>
  <si>
    <t>111/PC1</t>
  </si>
  <si>
    <t>125/PC1</t>
  </si>
  <si>
    <t>131/PC1</t>
  </si>
  <si>
    <t>133/PC1</t>
  </si>
  <si>
    <t>207/PC1</t>
  </si>
  <si>
    <t>Krátka</t>
  </si>
  <si>
    <t>778</t>
  </si>
  <si>
    <t>780</t>
  </si>
  <si>
    <t>785</t>
  </si>
  <si>
    <t>786</t>
  </si>
  <si>
    <t>3679</t>
  </si>
  <si>
    <t>1094</t>
  </si>
  <si>
    <t>1112</t>
  </si>
  <si>
    <t>1118</t>
  </si>
  <si>
    <t>1119</t>
  </si>
  <si>
    <t>K lesu</t>
  </si>
  <si>
    <t>295/PC1</t>
  </si>
  <si>
    <t>299/PC1</t>
  </si>
  <si>
    <t>303/PC1</t>
  </si>
  <si>
    <t>305/PC1</t>
  </si>
  <si>
    <t>307/PC1</t>
  </si>
  <si>
    <t>309/PC1</t>
  </si>
  <si>
    <t>311/PC1</t>
  </si>
  <si>
    <t>313/PC1</t>
  </si>
  <si>
    <t>317/PC1</t>
  </si>
  <si>
    <t>575/PC1</t>
  </si>
  <si>
    <t>Kamenec</t>
  </si>
  <si>
    <t>788</t>
  </si>
  <si>
    <t>Letná</t>
  </si>
  <si>
    <t>Macákova</t>
  </si>
  <si>
    <t>10/PC1</t>
  </si>
  <si>
    <t>16/PC1</t>
  </si>
  <si>
    <t>24/PC1</t>
  </si>
  <si>
    <t>30/PC1</t>
  </si>
  <si>
    <t>323/PC1</t>
  </si>
  <si>
    <t>325/PC1</t>
  </si>
  <si>
    <t>331/PC1</t>
  </si>
  <si>
    <t>335/PC1</t>
  </si>
  <si>
    <t>337/PC1</t>
  </si>
  <si>
    <t>347/PC1</t>
  </si>
  <si>
    <t>349/PC1</t>
  </si>
  <si>
    <t>34/PC1</t>
  </si>
  <si>
    <t>351/PC1</t>
  </si>
  <si>
    <t>69/PC1</t>
  </si>
  <si>
    <t>71/PC1</t>
  </si>
  <si>
    <t>77/PC1</t>
  </si>
  <si>
    <t>1131</t>
  </si>
  <si>
    <t>1154</t>
  </si>
  <si>
    <t>1155</t>
  </si>
  <si>
    <t>1157</t>
  </si>
  <si>
    <t>4049</t>
  </si>
  <si>
    <t>Lutila</t>
  </si>
  <si>
    <t>Nová</t>
  </si>
  <si>
    <t>927</t>
  </si>
  <si>
    <t>68/PC1</t>
  </si>
  <si>
    <t>76/PC1</t>
  </si>
  <si>
    <t>631</t>
  </si>
  <si>
    <t>650</t>
  </si>
  <si>
    <t>Nad Belogradom</t>
  </si>
  <si>
    <t>1/PC1</t>
  </si>
  <si>
    <t>5203</t>
  </si>
  <si>
    <t>Novomeského</t>
  </si>
  <si>
    <t>4740</t>
  </si>
  <si>
    <t>44/PC1</t>
  </si>
  <si>
    <t>49/PC1</t>
  </si>
  <si>
    <t>Na Zongorke</t>
  </si>
  <si>
    <t>7549</t>
  </si>
  <si>
    <t>Na Brehu</t>
  </si>
  <si>
    <t>213/PC1</t>
  </si>
  <si>
    <t>225/PC1</t>
  </si>
  <si>
    <t>255/PC1</t>
  </si>
  <si>
    <t>257/PC1</t>
  </si>
  <si>
    <t>263/PC1</t>
  </si>
  <si>
    <t>265/PC1</t>
  </si>
  <si>
    <t>Modranská</t>
  </si>
  <si>
    <t>778/PC1</t>
  </si>
  <si>
    <t>780/PC1</t>
  </si>
  <si>
    <t>782/PC1</t>
  </si>
  <si>
    <t>785/PC1</t>
  </si>
  <si>
    <t>788/PC1</t>
  </si>
  <si>
    <t>790/PC1</t>
  </si>
  <si>
    <t>795/PC1</t>
  </si>
  <si>
    <t>1675</t>
  </si>
  <si>
    <t>244/PC1</t>
  </si>
  <si>
    <t>Meškova</t>
  </si>
  <si>
    <t>80/PC1</t>
  </si>
  <si>
    <t>4/PC1</t>
  </si>
  <si>
    <t>5206</t>
  </si>
  <si>
    <t>Rulandská</t>
  </si>
  <si>
    <t>184/PC1</t>
  </si>
  <si>
    <t>639/PC1</t>
  </si>
  <si>
    <t>641/PC1</t>
  </si>
  <si>
    <t>643/PC1</t>
  </si>
  <si>
    <t>649/PC1</t>
  </si>
  <si>
    <t>708/PC1</t>
  </si>
  <si>
    <t>726/PC1</t>
  </si>
  <si>
    <t>732/PC1</t>
  </si>
  <si>
    <t>733/PC1</t>
  </si>
  <si>
    <t>734/PC1</t>
  </si>
  <si>
    <t>748/PC1</t>
  </si>
  <si>
    <t>1/A</t>
  </si>
  <si>
    <t>Pieninská</t>
  </si>
  <si>
    <t>267/PC1</t>
  </si>
  <si>
    <t>364</t>
  </si>
  <si>
    <t>369</t>
  </si>
  <si>
    <t>374</t>
  </si>
  <si>
    <t>377</t>
  </si>
  <si>
    <t>380</t>
  </si>
  <si>
    <t>382</t>
  </si>
  <si>
    <t>275/PC1</t>
  </si>
  <si>
    <t>277/PC1</t>
  </si>
  <si>
    <t>279/PC1</t>
  </si>
  <si>
    <t>283/PC1</t>
  </si>
  <si>
    <t>287/PC1</t>
  </si>
  <si>
    <t>297/PC1</t>
  </si>
  <si>
    <t>384</t>
  </si>
  <si>
    <t>385</t>
  </si>
  <si>
    <t>387</t>
  </si>
  <si>
    <t>389</t>
  </si>
  <si>
    <t>392</t>
  </si>
  <si>
    <t>397</t>
  </si>
  <si>
    <t>407</t>
  </si>
  <si>
    <t>21/PC1</t>
  </si>
  <si>
    <t>22/PC1</t>
  </si>
  <si>
    <t>25/PC1</t>
  </si>
  <si>
    <t>537/PC1</t>
  </si>
  <si>
    <t>33/PC1</t>
  </si>
  <si>
    <t>40/PC1</t>
  </si>
  <si>
    <t>45/PC1</t>
  </si>
  <si>
    <t>405</t>
  </si>
  <si>
    <t>9/PC1</t>
  </si>
  <si>
    <t>Račianska</t>
  </si>
  <si>
    <t>757/PC1</t>
  </si>
  <si>
    <t>4500</t>
  </si>
  <si>
    <t>745/PC1</t>
  </si>
  <si>
    <t>746/PC1</t>
  </si>
  <si>
    <t>747/PC1</t>
  </si>
  <si>
    <t>750/PC1</t>
  </si>
  <si>
    <t>Pytliacka</t>
  </si>
  <si>
    <t>Pri teleku</t>
  </si>
  <si>
    <t>150/PC1</t>
  </si>
  <si>
    <t>187/PC1</t>
  </si>
  <si>
    <t>319/PC1</t>
  </si>
  <si>
    <t>423/PC1</t>
  </si>
  <si>
    <t>481/PC1</t>
  </si>
  <si>
    <t>485/PC1</t>
  </si>
  <si>
    <t>489/PC1</t>
  </si>
  <si>
    <t>503/PC1</t>
  </si>
  <si>
    <t>799/PC1</t>
  </si>
  <si>
    <t>800/PC1</t>
  </si>
  <si>
    <t>Podbeľová</t>
  </si>
  <si>
    <t>Poloninská</t>
  </si>
  <si>
    <t>175/PC1</t>
  </si>
  <si>
    <t>177/PC1</t>
  </si>
  <si>
    <t>179/PC1</t>
  </si>
  <si>
    <t>203/PC1</t>
  </si>
  <si>
    <t>Polesná</t>
  </si>
  <si>
    <t>Václava Honzu</t>
  </si>
  <si>
    <t>471/PC1</t>
  </si>
  <si>
    <t>472/PC1</t>
  </si>
  <si>
    <t>474/PC1</t>
  </si>
  <si>
    <t>Vínna</t>
  </si>
  <si>
    <t>1331</t>
  </si>
  <si>
    <t>148/PC1</t>
  </si>
  <si>
    <t>188/PC1</t>
  </si>
  <si>
    <t>435/PC1</t>
  </si>
  <si>
    <t>437/PC1</t>
  </si>
  <si>
    <t>439/PC1</t>
  </si>
  <si>
    <t>455/PC1</t>
  </si>
  <si>
    <t>461/PC1</t>
  </si>
  <si>
    <t>465/PC1</t>
  </si>
  <si>
    <t>473/PC1</t>
  </si>
  <si>
    <t>476/PC1</t>
  </si>
  <si>
    <t>534/PC1</t>
  </si>
  <si>
    <t>672/PC1</t>
  </si>
  <si>
    <t>824/PC1</t>
  </si>
  <si>
    <t>828/PC1</t>
  </si>
  <si>
    <t>830/PC1</t>
  </si>
  <si>
    <t>836/PC1</t>
  </si>
  <si>
    <t>752</t>
  </si>
  <si>
    <t>754</t>
  </si>
  <si>
    <t>755</t>
  </si>
  <si>
    <t>756</t>
  </si>
  <si>
    <t>766</t>
  </si>
  <si>
    <t>774</t>
  </si>
  <si>
    <t>775</t>
  </si>
  <si>
    <t>Sluková</t>
  </si>
  <si>
    <t>156</t>
  </si>
  <si>
    <t>158</t>
  </si>
  <si>
    <t>160</t>
  </si>
  <si>
    <t>161</t>
  </si>
  <si>
    <t>164</t>
  </si>
  <si>
    <t>129/PC1</t>
  </si>
  <si>
    <t>Sládkovičova</t>
  </si>
  <si>
    <t>14159</t>
  </si>
  <si>
    <t>Snežienková</t>
  </si>
  <si>
    <t>Staroslovanská</t>
  </si>
  <si>
    <t>285/PC1</t>
  </si>
  <si>
    <t>Tibavská</t>
  </si>
  <si>
    <t>370/PC1</t>
  </si>
  <si>
    <t>375/PC1</t>
  </si>
  <si>
    <t>377/PC1</t>
  </si>
  <si>
    <t>381/PC1</t>
  </si>
  <si>
    <t>387/PC1</t>
  </si>
  <si>
    <t>389/PC1</t>
  </si>
  <si>
    <t>405/PC1</t>
  </si>
  <si>
    <t>409/PC1</t>
  </si>
  <si>
    <t>411/PC1</t>
  </si>
  <si>
    <t>413/PC1</t>
  </si>
  <si>
    <t>415/PC1</t>
  </si>
  <si>
    <t>658/PC1</t>
  </si>
  <si>
    <t>673/PC1</t>
  </si>
  <si>
    <t>821/PC1</t>
  </si>
  <si>
    <t>Tokajská</t>
  </si>
  <si>
    <t>327/PC1</t>
  </si>
  <si>
    <t>353/PC1</t>
  </si>
  <si>
    <t>355/PC1</t>
  </si>
  <si>
    <t>825/PC1</t>
  </si>
  <si>
    <t>827/PC1</t>
  </si>
  <si>
    <t>829/PC1</t>
  </si>
  <si>
    <t>831/PC1</t>
  </si>
  <si>
    <t>834/PC1</t>
  </si>
  <si>
    <t>837/PC1</t>
  </si>
  <si>
    <t>841/PC1</t>
  </si>
  <si>
    <t>847/PC1</t>
  </si>
  <si>
    <t>851/PC1</t>
  </si>
  <si>
    <t>855/PC1</t>
  </si>
  <si>
    <t>367/PC1</t>
  </si>
  <si>
    <t>Tramínová</t>
  </si>
  <si>
    <t>1461</t>
  </si>
  <si>
    <t>664/PC1</t>
  </si>
  <si>
    <t>665/PC1</t>
  </si>
  <si>
    <t>738/PC1</t>
  </si>
  <si>
    <t>741/PC1</t>
  </si>
  <si>
    <t>804/PC1</t>
  </si>
  <si>
    <t>807/PC1</t>
  </si>
  <si>
    <t>809/PC1</t>
  </si>
  <si>
    <t>810/PC1</t>
  </si>
  <si>
    <t>811/PC1</t>
  </si>
  <si>
    <t>812/PC1</t>
  </si>
  <si>
    <t>817/PC1</t>
  </si>
  <si>
    <t>818/PC1</t>
  </si>
  <si>
    <t>819/PC1</t>
  </si>
  <si>
    <t>845/PC1</t>
  </si>
  <si>
    <t>Čergovská</t>
  </si>
  <si>
    <t>215/PC1</t>
  </si>
  <si>
    <t>217/PC1</t>
  </si>
  <si>
    <t>247/PC1</t>
  </si>
  <si>
    <t>396</t>
  </si>
  <si>
    <t>511/PC1</t>
  </si>
  <si>
    <t>261/PC1</t>
  </si>
  <si>
    <t>407/PC1</t>
  </si>
  <si>
    <t>1300</t>
  </si>
  <si>
    <t>200/PC1</t>
  </si>
  <si>
    <t>842/PC1</t>
  </si>
  <si>
    <t>808/PC1</t>
  </si>
  <si>
    <t>490</t>
  </si>
  <si>
    <t>330/PC1</t>
  </si>
  <si>
    <t>327</t>
  </si>
  <si>
    <t>2201</t>
  </si>
  <si>
    <t>A.H.Škultétyho</t>
  </si>
  <si>
    <t>373</t>
  </si>
  <si>
    <t>388</t>
  </si>
  <si>
    <t>214/PC1</t>
  </si>
  <si>
    <t>K. Šmidkého</t>
  </si>
  <si>
    <t>1380</t>
  </si>
  <si>
    <t>Trenčianske Teplice</t>
  </si>
  <si>
    <t>Gogoľova</t>
  </si>
  <si>
    <t>99</t>
  </si>
  <si>
    <t>999</t>
  </si>
  <si>
    <t>Kvetoslavov</t>
  </si>
  <si>
    <t>348</t>
  </si>
  <si>
    <t>417/PC1</t>
  </si>
  <si>
    <t>S. Chalupku</t>
  </si>
  <si>
    <t>11.III</t>
  </si>
  <si>
    <t>995</t>
  </si>
  <si>
    <t>372</t>
  </si>
  <si>
    <t>Jána Kostku</t>
  </si>
  <si>
    <t>2429</t>
  </si>
  <si>
    <t>259/PC1</t>
  </si>
  <si>
    <t>337</t>
  </si>
  <si>
    <t>1445</t>
  </si>
  <si>
    <t>315/PC1</t>
  </si>
  <si>
    <t>371</t>
  </si>
  <si>
    <t>891</t>
  </si>
  <si>
    <t>739/PC1</t>
  </si>
  <si>
    <t>108</t>
  </si>
  <si>
    <t>874</t>
  </si>
  <si>
    <t>Kríková</t>
  </si>
  <si>
    <t>12/A</t>
  </si>
  <si>
    <t>878</t>
  </si>
  <si>
    <t>Uhrovecká</t>
  </si>
  <si>
    <t>Soblahovská</t>
  </si>
  <si>
    <t>514</t>
  </si>
  <si>
    <t>2640</t>
  </si>
  <si>
    <t>323</t>
  </si>
  <si>
    <t>736/PC1</t>
  </si>
  <si>
    <t>1/X</t>
  </si>
  <si>
    <t>358</t>
  </si>
  <si>
    <t>366</t>
  </si>
  <si>
    <t>345</t>
  </si>
  <si>
    <t>404</t>
  </si>
  <si>
    <t>362</t>
  </si>
  <si>
    <t>8119/PC1</t>
  </si>
  <si>
    <t>Pezinská</t>
  </si>
  <si>
    <t>Ľ. Kraskovej</t>
  </si>
  <si>
    <t>486</t>
  </si>
  <si>
    <t>346</t>
  </si>
  <si>
    <t>Rudohorská</t>
  </si>
  <si>
    <t>109</t>
  </si>
  <si>
    <t>787/PC1</t>
  </si>
  <si>
    <t>Pražská</t>
  </si>
  <si>
    <t>370</t>
  </si>
  <si>
    <t>205/PC1</t>
  </si>
  <si>
    <t>403</t>
  </si>
  <si>
    <t>727/PC1</t>
  </si>
  <si>
    <t>Rezidencia KIA</t>
  </si>
  <si>
    <t>3021/A5</t>
  </si>
  <si>
    <t>36/A 74</t>
  </si>
  <si>
    <t>876</t>
  </si>
  <si>
    <t>15/PC1</t>
  </si>
  <si>
    <t>2192</t>
  </si>
  <si>
    <t>273/PC1</t>
  </si>
  <si>
    <t>864</t>
  </si>
  <si>
    <t>Šalgotarjánska</t>
  </si>
  <si>
    <t>1428</t>
  </si>
  <si>
    <t>328</t>
  </si>
  <si>
    <t>166/PC1</t>
  </si>
  <si>
    <t>357</t>
  </si>
  <si>
    <t>Sekulská</t>
  </si>
  <si>
    <t>675</t>
  </si>
  <si>
    <t>347</t>
  </si>
  <si>
    <t>1/C</t>
  </si>
  <si>
    <t>467/PC1</t>
  </si>
  <si>
    <t>15307</t>
  </si>
  <si>
    <t>206/PC1</t>
  </si>
  <si>
    <t>Pankúchova</t>
  </si>
  <si>
    <t>Sereď</t>
  </si>
  <si>
    <t>Novomestská</t>
  </si>
  <si>
    <t>863</t>
  </si>
  <si>
    <t>Jurigovo námestie</t>
  </si>
  <si>
    <t>9/A</t>
  </si>
  <si>
    <t>861/PC1</t>
  </si>
  <si>
    <t>894</t>
  </si>
  <si>
    <t>352</t>
  </si>
  <si>
    <t>Rajecká</t>
  </si>
  <si>
    <t>22/A</t>
  </si>
  <si>
    <t>8685</t>
  </si>
  <si>
    <t>29/B</t>
  </si>
  <si>
    <t>106</t>
  </si>
  <si>
    <t>363/PC1</t>
  </si>
  <si>
    <t>92/PC1</t>
  </si>
  <si>
    <t>Horná</t>
  </si>
  <si>
    <t>Hollého</t>
  </si>
  <si>
    <t>740</t>
  </si>
  <si>
    <t>144/PC1</t>
  </si>
  <si>
    <t>349</t>
  </si>
  <si>
    <t>4936</t>
  </si>
  <si>
    <t>888</t>
  </si>
  <si>
    <t>338</t>
  </si>
  <si>
    <t>112</t>
  </si>
  <si>
    <t>2527</t>
  </si>
  <si>
    <t>340</t>
  </si>
  <si>
    <t>342</t>
  </si>
  <si>
    <t>Seberíniho</t>
  </si>
  <si>
    <t>21/A</t>
  </si>
  <si>
    <t>118/PC1</t>
  </si>
  <si>
    <t>391/PC1</t>
  </si>
  <si>
    <t>840/PC1</t>
  </si>
  <si>
    <t>759</t>
  </si>
  <si>
    <t>21/B</t>
  </si>
  <si>
    <t>386</t>
  </si>
  <si>
    <t>341</t>
  </si>
  <si>
    <t>865</t>
  </si>
  <si>
    <t>356</t>
  </si>
  <si>
    <t>339</t>
  </si>
  <si>
    <t>11.II</t>
  </si>
  <si>
    <t>Tačevská</t>
  </si>
  <si>
    <t>610</t>
  </si>
  <si>
    <t>329</t>
  </si>
  <si>
    <t>4810</t>
  </si>
  <si>
    <t>897</t>
  </si>
  <si>
    <t>406</t>
  </si>
  <si>
    <t>728/PC1</t>
  </si>
  <si>
    <t>48/PC1</t>
  </si>
  <si>
    <t>2428</t>
  </si>
  <si>
    <t>110</t>
  </si>
  <si>
    <t>Sabinovská</t>
  </si>
  <si>
    <t>507/PC1</t>
  </si>
  <si>
    <t>127/PC1</t>
  </si>
  <si>
    <t>731/PC1</t>
  </si>
  <si>
    <t>Neratovické nám.</t>
  </si>
  <si>
    <t>2145</t>
  </si>
  <si>
    <t>Azalková</t>
  </si>
  <si>
    <t>Vysokoškolákov</t>
  </si>
  <si>
    <t>802/PC1</t>
  </si>
  <si>
    <t>291/PC1</t>
  </si>
  <si>
    <t>1720</t>
  </si>
  <si>
    <t>289/PC1</t>
  </si>
  <si>
    <t>18/B</t>
  </si>
  <si>
    <t>202/PC1</t>
  </si>
  <si>
    <t>29/A</t>
  </si>
  <si>
    <t>5200</t>
  </si>
  <si>
    <t>Trebišovská</t>
  </si>
  <si>
    <t>92</t>
  </si>
  <si>
    <t>399/PC1</t>
  </si>
  <si>
    <t>170/PC1</t>
  </si>
  <si>
    <t>359</t>
  </si>
  <si>
    <t>253/PC1</t>
  </si>
  <si>
    <t>773</t>
  </si>
  <si>
    <t>331</t>
  </si>
  <si>
    <t>379</t>
  </si>
  <si>
    <t>/PC1</t>
  </si>
  <si>
    <t>Dostojevského</t>
  </si>
  <si>
    <t>98</t>
  </si>
  <si>
    <t>345/PC1</t>
  </si>
  <si>
    <t>378</t>
  </si>
  <si>
    <t>419/PC1</t>
  </si>
  <si>
    <t>501/PC1</t>
  </si>
  <si>
    <t>615</t>
  </si>
  <si>
    <t>34/A</t>
  </si>
  <si>
    <t>3242</t>
  </si>
  <si>
    <t>401</t>
  </si>
  <si>
    <t>208/PC1</t>
  </si>
  <si>
    <t>390</t>
  </si>
  <si>
    <t>Ivana Bukovčana</t>
  </si>
  <si>
    <t>427/PC1</t>
  </si>
  <si>
    <t>611</t>
  </si>
  <si>
    <t>3444</t>
  </si>
  <si>
    <t>880</t>
  </si>
  <si>
    <t>645</t>
  </si>
  <si>
    <t>375</t>
  </si>
  <si>
    <t>399</t>
  </si>
  <si>
    <t>783</t>
  </si>
  <si>
    <t>68</t>
  </si>
  <si>
    <t>3021/A1</t>
  </si>
  <si>
    <t>2957</t>
  </si>
  <si>
    <t>228/PC1</t>
  </si>
  <si>
    <t>354</t>
  </si>
  <si>
    <t>813</t>
  </si>
  <si>
    <t>-/PC1</t>
  </si>
  <si>
    <t>8126</t>
  </si>
  <si>
    <t>9/B</t>
  </si>
  <si>
    <t>368</t>
  </si>
  <si>
    <t>324</t>
  </si>
  <si>
    <t>892</t>
  </si>
  <si>
    <t>884</t>
  </si>
  <si>
    <t>321</t>
  </si>
  <si>
    <t>393</t>
  </si>
  <si>
    <t>Špitálska</t>
  </si>
  <si>
    <t>1259</t>
  </si>
  <si>
    <t>824</t>
  </si>
  <si>
    <t>3021/A2</t>
  </si>
  <si>
    <t>104</t>
  </si>
  <si>
    <t>Kapušianska</t>
  </si>
  <si>
    <t>4612</t>
  </si>
  <si>
    <t>361</t>
  </si>
  <si>
    <t>334</t>
  </si>
  <si>
    <t>Východná</t>
  </si>
  <si>
    <t>547/PC1</t>
  </si>
  <si>
    <t>330</t>
  </si>
  <si>
    <t>353</t>
  </si>
  <si>
    <t>4883</t>
  </si>
  <si>
    <t>11/PC1</t>
  </si>
  <si>
    <t>791/PC1</t>
  </si>
  <si>
    <t>395</t>
  </si>
  <si>
    <t>301/PC1</t>
  </si>
  <si>
    <t>29/C</t>
  </si>
  <si>
    <t>2362</t>
  </si>
  <si>
    <t>113/PC1</t>
  </si>
  <si>
    <t>336</t>
  </si>
  <si>
    <t>355</t>
  </si>
  <si>
    <t>322</t>
  </si>
  <si>
    <t>8/B</t>
  </si>
  <si>
    <t>344</t>
  </si>
  <si>
    <t>350</t>
  </si>
  <si>
    <t>Brusnicová</t>
  </si>
  <si>
    <t>3287</t>
  </si>
  <si>
    <t>3460</t>
  </si>
  <si>
    <t>221/PC1</t>
  </si>
  <si>
    <t>609</t>
  </si>
  <si>
    <t>343</t>
  </si>
  <si>
    <t>493/PC1</t>
  </si>
  <si>
    <t>Schurmannova</t>
  </si>
  <si>
    <t>360</t>
  </si>
  <si>
    <t>132/PC1</t>
  </si>
  <si>
    <t>765</t>
  </si>
  <si>
    <t>833</t>
  </si>
  <si>
    <t>753</t>
  </si>
  <si>
    <t>Lučenec</t>
  </si>
  <si>
    <t>Pivničný rad</t>
  </si>
  <si>
    <t>5188</t>
  </si>
  <si>
    <t>75</t>
  </si>
  <si>
    <t>846/PC1</t>
  </si>
  <si>
    <t>398</t>
  </si>
  <si>
    <t>1379</t>
  </si>
  <si>
    <t>147</t>
  </si>
  <si>
    <t>621</t>
  </si>
  <si>
    <t>4041</t>
  </si>
  <si>
    <t>1031</t>
  </si>
  <si>
    <t>Galbavého</t>
  </si>
  <si>
    <t>1860</t>
  </si>
  <si>
    <t>2519</t>
  </si>
  <si>
    <t>4825</t>
  </si>
  <si>
    <t>333/PC1</t>
  </si>
  <si>
    <t>1934</t>
  </si>
  <si>
    <t>3785</t>
  </si>
  <si>
    <t>2194</t>
  </si>
  <si>
    <t>232</t>
  </si>
  <si>
    <t>5072</t>
  </si>
  <si>
    <t>707/PC1</t>
  </si>
  <si>
    <t>269/PC1</t>
  </si>
  <si>
    <t>487/PC1</t>
  </si>
  <si>
    <t>400</t>
  </si>
  <si>
    <t>2416</t>
  </si>
  <si>
    <t>779</t>
  </si>
  <si>
    <t>Krosnianska</t>
  </si>
  <si>
    <t>693</t>
  </si>
  <si>
    <t>6/C</t>
  </si>
  <si>
    <t>Ostravská</t>
  </si>
  <si>
    <t>1014</t>
  </si>
  <si>
    <t>1016</t>
  </si>
  <si>
    <t>1714</t>
  </si>
  <si>
    <t>2468</t>
  </si>
  <si>
    <t>F. Štefunku</t>
  </si>
  <si>
    <t>4615</t>
  </si>
  <si>
    <t>23/PC1</t>
  </si>
  <si>
    <t>2301</t>
  </si>
  <si>
    <t>429/PC1</t>
  </si>
  <si>
    <t>224/PC1</t>
  </si>
  <si>
    <t>183/PC1</t>
  </si>
  <si>
    <t>1140</t>
  </si>
  <si>
    <t>1962</t>
  </si>
  <si>
    <t>Petzvalova</t>
  </si>
  <si>
    <t>3369</t>
  </si>
  <si>
    <t>28/PC1</t>
  </si>
  <si>
    <t>Lomonosovova</t>
  </si>
  <si>
    <t>2263</t>
  </si>
  <si>
    <t>912</t>
  </si>
  <si>
    <t>124</t>
  </si>
  <si>
    <t>5262</t>
  </si>
  <si>
    <t>742/PC1</t>
  </si>
  <si>
    <t>134</t>
  </si>
  <si>
    <t>181/PC1</t>
  </si>
  <si>
    <t>Benadova</t>
  </si>
  <si>
    <t>913</t>
  </si>
  <si>
    <t>293/PC1</t>
  </si>
  <si>
    <t>2872</t>
  </si>
  <si>
    <t>3068</t>
  </si>
  <si>
    <t>29. augusta</t>
  </si>
  <si>
    <t>2/PC1</t>
  </si>
  <si>
    <t>5186</t>
  </si>
  <si>
    <t>820/PC1</t>
  </si>
  <si>
    <t>499/PC1</t>
  </si>
  <si>
    <t>115</t>
  </si>
  <si>
    <t>709</t>
  </si>
  <si>
    <t>7301</t>
  </si>
  <si>
    <t>4795</t>
  </si>
  <si>
    <t>Jungmannova</t>
  </si>
  <si>
    <t>787</t>
  </si>
  <si>
    <t>189/PC1</t>
  </si>
  <si>
    <t>20/PC1</t>
  </si>
  <si>
    <t>3461</t>
  </si>
  <si>
    <t>4040</t>
  </si>
  <si>
    <t>161/PC1</t>
  </si>
  <si>
    <t>Šustekova</t>
  </si>
  <si>
    <t>2341</t>
  </si>
  <si>
    <t>Lanškrounská</t>
  </si>
  <si>
    <t>777</t>
  </si>
  <si>
    <t>546</t>
  </si>
  <si>
    <t>8928</t>
  </si>
  <si>
    <t>2186</t>
  </si>
  <si>
    <t>2633</t>
  </si>
  <si>
    <t>826/PC1</t>
  </si>
  <si>
    <t>Jaltská</t>
  </si>
  <si>
    <t>497/PC1</t>
  </si>
  <si>
    <t>329/PC1</t>
  </si>
  <si>
    <t>236/PC1</t>
  </si>
  <si>
    <t>Maurerova</t>
  </si>
  <si>
    <t>Popradskej brigády</t>
  </si>
  <si>
    <t>1028</t>
  </si>
  <si>
    <t>82/PC1</t>
  </si>
  <si>
    <t>Česká</t>
  </si>
  <si>
    <t>2779</t>
  </si>
  <si>
    <t>3342</t>
  </si>
  <si>
    <t>32/PC1</t>
  </si>
  <si>
    <t>Molecova</t>
  </si>
  <si>
    <t>2158</t>
  </si>
  <si>
    <t>1315</t>
  </si>
  <si>
    <t>13541</t>
  </si>
  <si>
    <t>4788</t>
  </si>
  <si>
    <t>2164</t>
  </si>
  <si>
    <t>Alexandra Markuša</t>
  </si>
  <si>
    <t>1880</t>
  </si>
  <si>
    <t>383</t>
  </si>
  <si>
    <t>Dadanova</t>
  </si>
  <si>
    <t>3387</t>
  </si>
  <si>
    <t>3248</t>
  </si>
  <si>
    <t>1486</t>
  </si>
  <si>
    <t>4019</t>
  </si>
  <si>
    <t>198/PC1</t>
  </si>
  <si>
    <t>629</t>
  </si>
  <si>
    <t>3370</t>
  </si>
  <si>
    <t>373/PC1</t>
  </si>
  <si>
    <t>Ľubotice</t>
  </si>
  <si>
    <t>Tekeľova</t>
  </si>
  <si>
    <t>2272</t>
  </si>
  <si>
    <t>910</t>
  </si>
  <si>
    <t>Korytnická</t>
  </si>
  <si>
    <t>5164</t>
  </si>
  <si>
    <t>271/PC1</t>
  </si>
  <si>
    <t>4832</t>
  </si>
  <si>
    <t>1171</t>
  </si>
  <si>
    <t>1534</t>
  </si>
  <si>
    <t>3253</t>
  </si>
  <si>
    <t>4633</t>
  </si>
  <si>
    <t>488</t>
  </si>
  <si>
    <t>566</t>
  </si>
  <si>
    <t>3513</t>
  </si>
  <si>
    <t>Sibírska</t>
  </si>
  <si>
    <t>7429</t>
  </si>
  <si>
    <t>85</t>
  </si>
  <si>
    <t>383/PC1</t>
  </si>
  <si>
    <t>267</t>
  </si>
  <si>
    <t>1779</t>
  </si>
  <si>
    <t>1952</t>
  </si>
  <si>
    <t>8769</t>
  </si>
  <si>
    <t>1881</t>
  </si>
  <si>
    <t>470/PC1</t>
  </si>
  <si>
    <t>Meštianska</t>
  </si>
  <si>
    <t>2725</t>
  </si>
  <si>
    <t>2080</t>
  </si>
  <si>
    <t>8741</t>
  </si>
  <si>
    <t>342/PC1</t>
  </si>
  <si>
    <t>3512</t>
  </si>
  <si>
    <t>2426</t>
  </si>
  <si>
    <t>Rúbanisko II.</t>
  </si>
  <si>
    <t>2871</t>
  </si>
  <si>
    <t>11960</t>
  </si>
  <si>
    <t>5/PC1</t>
  </si>
  <si>
    <t>8747</t>
  </si>
  <si>
    <t>823/PC1</t>
  </si>
  <si>
    <t>2176</t>
  </si>
  <si>
    <t>2133</t>
  </si>
  <si>
    <t>152/PC1</t>
  </si>
  <si>
    <t>1883</t>
  </si>
  <si>
    <t>292/PC1</t>
  </si>
  <si>
    <t>822/PC1</t>
  </si>
  <si>
    <t>Mikovíniho</t>
  </si>
  <si>
    <t>2248</t>
  </si>
  <si>
    <t>Žilinská</t>
  </si>
  <si>
    <t>3347</t>
  </si>
  <si>
    <t>Aktualizované: 9. 4. 2015</t>
  </si>
  <si>
    <t xml:space="preserve">Služby SMS a prijímanie hovorov sú dostupné pre všetkých zákazníkov v každej sieti.
Odchádzajúce hovory môže zákazník s paušálom uskutočňovať v každej sieti.
Zákazník s predplatenou kartou môže odchádzajúce hovory uskutočňovať vo vyznačených sietiach.
Dáta v roamingu a MMS sú dostupné vo vyznačených sietiach.
</t>
  </si>
  <si>
    <t>KRAJINA</t>
  </si>
  <si>
    <t>Názov operátora v zahraničí</t>
  </si>
  <si>
    <t>Typ siete</t>
  </si>
  <si>
    <t>Dáta/MMS</t>
  </si>
  <si>
    <t>Odchádzajúce hovory pre predplatené karty</t>
  </si>
  <si>
    <t>Afganistan</t>
  </si>
  <si>
    <t>Roshan</t>
  </si>
  <si>
    <t>GSM 1900</t>
  </si>
  <si>
    <t/>
  </si>
  <si>
    <t>Etisalat</t>
  </si>
  <si>
    <t>GSM 1800, GSM 900</t>
  </si>
  <si>
    <t>Afghan Wireless</t>
  </si>
  <si>
    <t>GSM 900</t>
  </si>
  <si>
    <t>Albansko</t>
  </si>
  <si>
    <t>Eagle Mobile</t>
  </si>
  <si>
    <t>Vodafone</t>
  </si>
  <si>
    <t>AMC MOBIL</t>
  </si>
  <si>
    <t>GSM 900, UMTS</t>
  </si>
  <si>
    <t>Plus</t>
  </si>
  <si>
    <t>Alzirsko</t>
  </si>
  <si>
    <t>Wataniya Algerie</t>
  </si>
  <si>
    <t>Djezzy</t>
  </si>
  <si>
    <t xml:space="preserve">Americke Panenske ostrovy </t>
  </si>
  <si>
    <t>T-Mobile</t>
  </si>
  <si>
    <t>GSM 1900, GSM 850, UMTS</t>
  </si>
  <si>
    <t>Andora</t>
  </si>
  <si>
    <t>MOBILAND</t>
  </si>
  <si>
    <t>UNITEL</t>
  </si>
  <si>
    <t>Digicel</t>
  </si>
  <si>
    <t>Cable &amp; Wireless</t>
  </si>
  <si>
    <t>Antigua a Barbuda</t>
  </si>
  <si>
    <t>APUA</t>
  </si>
  <si>
    <t>CLARO Argentina</t>
  </si>
  <si>
    <t>GSM 1900, GSM 850</t>
  </si>
  <si>
    <t>NII Holdings</t>
  </si>
  <si>
    <t>iDEN</t>
  </si>
  <si>
    <t>Personal</t>
  </si>
  <si>
    <t>GSM 1900, GSM 850, iDEN</t>
  </si>
  <si>
    <t>Armensko</t>
  </si>
  <si>
    <t>Karabakh Telecom</t>
  </si>
  <si>
    <t>ArmenTel</t>
  </si>
  <si>
    <t>VivaCell</t>
  </si>
  <si>
    <t>Vodafone AU</t>
  </si>
  <si>
    <t>Telstra</t>
  </si>
  <si>
    <t>GSM 1800, GSM 900, UMTS</t>
  </si>
  <si>
    <t>Optus</t>
  </si>
  <si>
    <t>Azerbajdzan</t>
  </si>
  <si>
    <t>AZEAF</t>
  </si>
  <si>
    <t>GSM 1800, UMTS</t>
  </si>
  <si>
    <t>AZERCELL</t>
  </si>
  <si>
    <t>Bakcell</t>
  </si>
  <si>
    <t>Azorske ostrovy</t>
  </si>
  <si>
    <t>OPTIMUS</t>
  </si>
  <si>
    <t>Vodafone P</t>
  </si>
  <si>
    <t>TMN</t>
  </si>
  <si>
    <t>Bahamy</t>
  </si>
  <si>
    <t>BTC</t>
  </si>
  <si>
    <t>GSM 1900, UMTS</t>
  </si>
  <si>
    <t>Bahrajn</t>
  </si>
  <si>
    <t>VIVA</t>
  </si>
  <si>
    <t>GSM 1800</t>
  </si>
  <si>
    <t>Batelco</t>
  </si>
  <si>
    <t>Banglades</t>
  </si>
  <si>
    <t>Robi</t>
  </si>
  <si>
    <t>GrameenPhone</t>
  </si>
  <si>
    <t>Belgicko</t>
  </si>
  <si>
    <t>Base</t>
  </si>
  <si>
    <t>Mobistar</t>
  </si>
  <si>
    <t>PROXIMUS</t>
  </si>
  <si>
    <t>BTL Belize</t>
  </si>
  <si>
    <t>Bermudy</t>
  </si>
  <si>
    <t>CellOne</t>
  </si>
  <si>
    <t>Bielorusko</t>
  </si>
  <si>
    <t>MTS</t>
  </si>
  <si>
    <t>Velcom</t>
  </si>
  <si>
    <t>life:)</t>
  </si>
  <si>
    <t>Bosna a Hercegovina</t>
  </si>
  <si>
    <t>HT ERONET</t>
  </si>
  <si>
    <t>BH Mobile</t>
  </si>
  <si>
    <t>m:tel</t>
  </si>
  <si>
    <t>Brazilia</t>
  </si>
  <si>
    <t>Claro</t>
  </si>
  <si>
    <t>Oi</t>
  </si>
  <si>
    <t>TIM</t>
  </si>
  <si>
    <t>Vivo</t>
  </si>
  <si>
    <t>GSM 850</t>
  </si>
  <si>
    <t>Britske Panenske Ostrovy</t>
  </si>
  <si>
    <t>Bulharsko</t>
  </si>
  <si>
    <t>Telenor</t>
  </si>
  <si>
    <t>MTel</t>
  </si>
  <si>
    <t>vivacom</t>
  </si>
  <si>
    <t>Telecel</t>
  </si>
  <si>
    <t>U-COM BURUNDI</t>
  </si>
  <si>
    <t>Butan</t>
  </si>
  <si>
    <t>Thuraya</t>
  </si>
  <si>
    <t>satellite</t>
  </si>
  <si>
    <t>Cad</t>
  </si>
  <si>
    <t>Millicom Chad</t>
  </si>
  <si>
    <t>Ceska republika</t>
  </si>
  <si>
    <t>T-Mobile CZ</t>
  </si>
  <si>
    <t>O2 CZE</t>
  </si>
  <si>
    <t>Vodafone CZ</t>
  </si>
  <si>
    <t>ENTEL</t>
  </si>
  <si>
    <t>Chorvatsko</t>
  </si>
  <si>
    <t>T-Mobile HR</t>
  </si>
  <si>
    <t>VIP-NET</t>
  </si>
  <si>
    <t>Tele2</t>
  </si>
  <si>
    <t>Cierna Hora</t>
  </si>
  <si>
    <t>MTEL</t>
  </si>
  <si>
    <t>Telekom.me</t>
  </si>
  <si>
    <t>Cina</t>
  </si>
  <si>
    <t>CHINA UNICOM</t>
  </si>
  <si>
    <t>China mobile</t>
  </si>
  <si>
    <t>MTN</t>
  </si>
  <si>
    <t>Dansko</t>
  </si>
  <si>
    <t>TDC</t>
  </si>
  <si>
    <t>3 DK</t>
  </si>
  <si>
    <t>UMTS</t>
  </si>
  <si>
    <t>Telia DK</t>
  </si>
  <si>
    <t>Dem. Rep. Kongo</t>
  </si>
  <si>
    <t>Celtel</t>
  </si>
  <si>
    <t>Vodacom</t>
  </si>
  <si>
    <t>Desirade</t>
  </si>
  <si>
    <t>Dominika</t>
  </si>
  <si>
    <t>Dominikanska Republika</t>
  </si>
  <si>
    <t>Orange</t>
  </si>
  <si>
    <t>Dzibuty</t>
  </si>
  <si>
    <t>EVATIS</t>
  </si>
  <si>
    <t>Vodafone EG</t>
  </si>
  <si>
    <t>MobiNil</t>
  </si>
  <si>
    <t>etisalat</t>
  </si>
  <si>
    <t>Ekvador</t>
  </si>
  <si>
    <t>PORTA</t>
  </si>
  <si>
    <t>Estonsko</t>
  </si>
  <si>
    <t>Elisa</t>
  </si>
  <si>
    <t>EMT</t>
  </si>
  <si>
    <t>Etiopia</t>
  </si>
  <si>
    <t>Ethio Telecom</t>
  </si>
  <si>
    <t>Faerske Ostrovy</t>
  </si>
  <si>
    <t>Faroese Telecom</t>
  </si>
  <si>
    <t>Fidzi</t>
  </si>
  <si>
    <t>Vodafone Fiji</t>
  </si>
  <si>
    <t>Digicel Fiji</t>
  </si>
  <si>
    <t>Filipiny</t>
  </si>
  <si>
    <t>Globe Telecom</t>
  </si>
  <si>
    <t>Finsko</t>
  </si>
  <si>
    <t>DNA</t>
  </si>
  <si>
    <t>elisa</t>
  </si>
  <si>
    <t>Sonera</t>
  </si>
  <si>
    <t>Francuzska Guyana</t>
  </si>
  <si>
    <t>Francuzska Polynezia</t>
  </si>
  <si>
    <t>VINI</t>
  </si>
  <si>
    <t>Francuzsko</t>
  </si>
  <si>
    <t>Bouygues</t>
  </si>
  <si>
    <t>Free Mobile</t>
  </si>
  <si>
    <t>SFR</t>
  </si>
  <si>
    <t>Orange F</t>
  </si>
  <si>
    <t>Galapagy</t>
  </si>
  <si>
    <t>Africell</t>
  </si>
  <si>
    <t>GIBTEL</t>
  </si>
  <si>
    <t>Grecko</t>
  </si>
  <si>
    <t>WIND (QT)</t>
  </si>
  <si>
    <t>WIND</t>
  </si>
  <si>
    <t>Cosmote</t>
  </si>
  <si>
    <t>Vodafone GR</t>
  </si>
  <si>
    <t>Grenadines</t>
  </si>
  <si>
    <t>Gruzinsko</t>
  </si>
  <si>
    <t>MagtiCom</t>
  </si>
  <si>
    <t>Geocell</t>
  </si>
  <si>
    <t>Telefonica Moviles</t>
  </si>
  <si>
    <t>Sure</t>
  </si>
  <si>
    <t>Guinea Bissau</t>
  </si>
  <si>
    <t>U Mobile</t>
  </si>
  <si>
    <t>Havajske ostrovy</t>
  </si>
  <si>
    <t>Holandske Antily</t>
  </si>
  <si>
    <t>Telcell</t>
  </si>
  <si>
    <t>Holandsko</t>
  </si>
  <si>
    <t>Vodafone NL</t>
  </si>
  <si>
    <t>T-Mobile NL</t>
  </si>
  <si>
    <t>KPN Mobile</t>
  </si>
  <si>
    <t>CLARO Honduras</t>
  </si>
  <si>
    <t>Hutchison</t>
  </si>
  <si>
    <t>CSL</t>
  </si>
  <si>
    <t>GSM 1800, GSM 1900, GSM 900, UMTS</t>
  </si>
  <si>
    <t>SmarTone</t>
  </si>
  <si>
    <t>Loop Mobile</t>
  </si>
  <si>
    <t>Idea</t>
  </si>
  <si>
    <t>Aircel</t>
  </si>
  <si>
    <t>AirTel</t>
  </si>
  <si>
    <t>Indonezia</t>
  </si>
  <si>
    <t>INDOSAT</t>
  </si>
  <si>
    <t>TELKOMSEL</t>
  </si>
  <si>
    <t>EXCELCOM</t>
  </si>
  <si>
    <t>Irak</t>
  </si>
  <si>
    <t>Zain</t>
  </si>
  <si>
    <t>Asia Cell</t>
  </si>
  <si>
    <t>MCI</t>
  </si>
  <si>
    <t>Irsko</t>
  </si>
  <si>
    <t>Meteor</t>
  </si>
  <si>
    <t>3 IRL</t>
  </si>
  <si>
    <t>Vodafone IRL</t>
  </si>
  <si>
    <t>O2 IRL</t>
  </si>
  <si>
    <t>Island</t>
  </si>
  <si>
    <t>Vodafone IS</t>
  </si>
  <si>
    <t>Siminn</t>
  </si>
  <si>
    <t>Viking Wirelss</t>
  </si>
  <si>
    <t>Isle of Man</t>
  </si>
  <si>
    <t>Pronto GSM</t>
  </si>
  <si>
    <t>GSM 1900, GSM 850, GSM 900</t>
  </si>
  <si>
    <t>Izrael</t>
  </si>
  <si>
    <t>Orange ISR</t>
  </si>
  <si>
    <t>IL Pelephone</t>
  </si>
  <si>
    <t>Cellcom</t>
  </si>
  <si>
    <t>Jamajka</t>
  </si>
  <si>
    <t>Japonsko</t>
  </si>
  <si>
    <t>Softbank</t>
  </si>
  <si>
    <t>NTT DoCoMo</t>
  </si>
  <si>
    <t>Jemen</t>
  </si>
  <si>
    <t>SabaFon</t>
  </si>
  <si>
    <t>Jersey Telecom</t>
  </si>
  <si>
    <t>Jordansko</t>
  </si>
  <si>
    <t>Orange JOR</t>
  </si>
  <si>
    <t>zain</t>
  </si>
  <si>
    <t>Juhoafricka Republika</t>
  </si>
  <si>
    <t>Juzna Korea</t>
  </si>
  <si>
    <t>KT</t>
  </si>
  <si>
    <t>SK Telecom</t>
  </si>
  <si>
    <t>Kajmanske ostrovy</t>
  </si>
  <si>
    <t>Kambodza</t>
  </si>
  <si>
    <t>CADCOMMS</t>
  </si>
  <si>
    <t>MobiTel</t>
  </si>
  <si>
    <t>Viettel</t>
  </si>
  <si>
    <t>Kanada</t>
  </si>
  <si>
    <t>Videotron</t>
  </si>
  <si>
    <t>TELUS</t>
  </si>
  <si>
    <t>Bell Mobility</t>
  </si>
  <si>
    <t>Rogers</t>
  </si>
  <si>
    <t>Kanarske ostrovy</t>
  </si>
  <si>
    <t>MOVISTAR</t>
  </si>
  <si>
    <t>Xfera</t>
  </si>
  <si>
    <t>Vodafone ES</t>
  </si>
  <si>
    <t>Orange ES</t>
  </si>
  <si>
    <t>Kapverdy</t>
  </si>
  <si>
    <t>T+</t>
  </si>
  <si>
    <t>CVMovel</t>
  </si>
  <si>
    <t>Katar</t>
  </si>
  <si>
    <t>Vodafone Qatar</t>
  </si>
  <si>
    <t>QATARNET</t>
  </si>
  <si>
    <t>Kazachstan</t>
  </si>
  <si>
    <t>K- Mobile</t>
  </si>
  <si>
    <t>K-cell</t>
  </si>
  <si>
    <t>NEO</t>
  </si>
  <si>
    <t>Kena</t>
  </si>
  <si>
    <t>Safaricom</t>
  </si>
  <si>
    <t>Telkom Kenya</t>
  </si>
  <si>
    <t>Airtel</t>
  </si>
  <si>
    <t>Kirgizska republika</t>
  </si>
  <si>
    <t>Beeline KG</t>
  </si>
  <si>
    <t>Nurtelecom</t>
  </si>
  <si>
    <t>MegaCom</t>
  </si>
  <si>
    <t>Kolumbia</t>
  </si>
  <si>
    <t>TIGO</t>
  </si>
  <si>
    <t>COMCEL</t>
  </si>
  <si>
    <t>Kosovo</t>
  </si>
  <si>
    <t>Vala 900 Kosovo</t>
  </si>
  <si>
    <t>Kostarika</t>
  </si>
  <si>
    <t>I.C.E.</t>
  </si>
  <si>
    <t>Cubacel</t>
  </si>
  <si>
    <t>Kuvajt</t>
  </si>
  <si>
    <t>Wataniya Telecom</t>
  </si>
  <si>
    <t>Libanon</t>
  </si>
  <si>
    <t>alfa</t>
  </si>
  <si>
    <t>touch</t>
  </si>
  <si>
    <t>LBR COMIUM</t>
  </si>
  <si>
    <t>AL MADAR</t>
  </si>
  <si>
    <t>Lichtenstajnsko</t>
  </si>
  <si>
    <t>SWISS GSM</t>
  </si>
  <si>
    <t>mobilkom LIE</t>
  </si>
  <si>
    <t>Orange FL</t>
  </si>
  <si>
    <t>Litva</t>
  </si>
  <si>
    <t>OMNITEL</t>
  </si>
  <si>
    <t>BITE GSM</t>
  </si>
  <si>
    <t>Lotyssko</t>
  </si>
  <si>
    <t>TELE2</t>
  </si>
  <si>
    <t>LMT GSM</t>
  </si>
  <si>
    <t>Bite</t>
  </si>
  <si>
    <t>Luxembursko</t>
  </si>
  <si>
    <t>POST</t>
  </si>
  <si>
    <t>TANGO</t>
  </si>
  <si>
    <t>Macao</t>
  </si>
  <si>
    <t>TELEMOVEL+</t>
  </si>
  <si>
    <t>Macedonsko</t>
  </si>
  <si>
    <t>Vip operator</t>
  </si>
  <si>
    <t>ONE</t>
  </si>
  <si>
    <t>T-Mobile MK</t>
  </si>
  <si>
    <t>Madagaskar</t>
  </si>
  <si>
    <t>ZAIN</t>
  </si>
  <si>
    <t>Madarsko</t>
  </si>
  <si>
    <t>T-Mobile HU</t>
  </si>
  <si>
    <t>Vodafone HU</t>
  </si>
  <si>
    <t>Madeira</t>
  </si>
  <si>
    <t>Malajzia</t>
  </si>
  <si>
    <t>Maxis</t>
  </si>
  <si>
    <t>Celcom</t>
  </si>
  <si>
    <t>DiGi</t>
  </si>
  <si>
    <t>Telekom Malawi</t>
  </si>
  <si>
    <t>Maledivy</t>
  </si>
  <si>
    <t>Dhiraagu</t>
  </si>
  <si>
    <t>Wataniya</t>
  </si>
  <si>
    <t>Melita Mobile</t>
  </si>
  <si>
    <t>Vodafone ML</t>
  </si>
  <si>
    <t>go mobile</t>
  </si>
  <si>
    <t>Marie-Galante</t>
  </si>
  <si>
    <t>Maroko</t>
  </si>
  <si>
    <t>Medi Telecom</t>
  </si>
  <si>
    <t>Wana</t>
  </si>
  <si>
    <t>IAM</t>
  </si>
  <si>
    <t>Martinik</t>
  </si>
  <si>
    <t>Mauricius</t>
  </si>
  <si>
    <t>Cellplus</t>
  </si>
  <si>
    <t>MTML</t>
  </si>
  <si>
    <t>Mexiko</t>
  </si>
  <si>
    <t>Iusacell</t>
  </si>
  <si>
    <t>Telcel</t>
  </si>
  <si>
    <t>Telefonica</t>
  </si>
  <si>
    <t>Moldava</t>
  </si>
  <si>
    <t>Orange MDA</t>
  </si>
  <si>
    <t>MOLDCELL</t>
  </si>
  <si>
    <t>Monako</t>
  </si>
  <si>
    <t>Mongolsko</t>
  </si>
  <si>
    <t>MobiCom</t>
  </si>
  <si>
    <t>Mozambik</t>
  </si>
  <si>
    <t>mCel</t>
  </si>
  <si>
    <t>Leo TM</t>
  </si>
  <si>
    <t>MTC</t>
  </si>
  <si>
    <t>Nemecko</t>
  </si>
  <si>
    <t>telekom.de</t>
  </si>
  <si>
    <t>Vodafone D</t>
  </si>
  <si>
    <t>O2 Germany</t>
  </si>
  <si>
    <t>E-PLUS</t>
  </si>
  <si>
    <t>Ncell</t>
  </si>
  <si>
    <t>Atlantique Telecom</t>
  </si>
  <si>
    <t>Etisalat Nigeria</t>
  </si>
  <si>
    <t>Nikaragua</t>
  </si>
  <si>
    <t>movistarNI</t>
  </si>
  <si>
    <t>GSM 850, UMTS</t>
  </si>
  <si>
    <t>Norsko</t>
  </si>
  <si>
    <t>Network Norway</t>
  </si>
  <si>
    <t>NetCom</t>
  </si>
  <si>
    <t>Novy Zeland</t>
  </si>
  <si>
    <t>Telecom</t>
  </si>
  <si>
    <t>Vodafone NZ</t>
  </si>
  <si>
    <t>Two Degrees</t>
  </si>
  <si>
    <t>Oman Mobile</t>
  </si>
  <si>
    <t>NAWRAS</t>
  </si>
  <si>
    <t>Warid Telecom</t>
  </si>
  <si>
    <t>Telenor Pakistan</t>
  </si>
  <si>
    <t>ufone</t>
  </si>
  <si>
    <t>Palestina</t>
  </si>
  <si>
    <t>JAWWAL</t>
  </si>
  <si>
    <t>Cable and Wireless</t>
  </si>
  <si>
    <t>Digicel Panama</t>
  </si>
  <si>
    <t>Telefonica Panama</t>
  </si>
  <si>
    <t>Nucleo</t>
  </si>
  <si>
    <t>VOX</t>
  </si>
  <si>
    <t>CLARO</t>
  </si>
  <si>
    <t>Pobrezie Slonoviny</t>
  </si>
  <si>
    <t>Ivoiris</t>
  </si>
  <si>
    <t>Polsko</t>
  </si>
  <si>
    <t>Plus GSM</t>
  </si>
  <si>
    <t>Play</t>
  </si>
  <si>
    <t>Orange PL</t>
  </si>
  <si>
    <t>Portoriko</t>
  </si>
  <si>
    <t>Portugalsko</t>
  </si>
  <si>
    <t>Rakusko</t>
  </si>
  <si>
    <t>Orange A</t>
  </si>
  <si>
    <t>T-Mobile A</t>
  </si>
  <si>
    <t>A 1</t>
  </si>
  <si>
    <t>SRR</t>
  </si>
  <si>
    <t>Roaming na lodi</t>
  </si>
  <si>
    <t>MCP (lode)</t>
  </si>
  <si>
    <t>On-Waves (lode)</t>
  </si>
  <si>
    <t>Vodafone (lode)</t>
  </si>
  <si>
    <t>TIM (lode)</t>
  </si>
  <si>
    <t>AT&amp;T (lode)</t>
  </si>
  <si>
    <t>Roaming v lietadle</t>
  </si>
  <si>
    <t>OnAir</t>
  </si>
  <si>
    <t>AeroMobile</t>
  </si>
  <si>
    <t>Rovnikova Guinea</t>
  </si>
  <si>
    <t>Rumunsko</t>
  </si>
  <si>
    <t>Vodafone RO</t>
  </si>
  <si>
    <t>Telekom Romania</t>
  </si>
  <si>
    <t>Orange RO</t>
  </si>
  <si>
    <t>Rusko</t>
  </si>
  <si>
    <t>Utel ( Ermak)</t>
  </si>
  <si>
    <t>Utel ( Uraltel)</t>
  </si>
  <si>
    <t>MegaFon</t>
  </si>
  <si>
    <t>ETK</t>
  </si>
  <si>
    <t>PJSC SMARTS</t>
  </si>
  <si>
    <t>BaykalWestCom</t>
  </si>
  <si>
    <t>Beeline</t>
  </si>
  <si>
    <t>MOTIV</t>
  </si>
  <si>
    <t>Saintes</t>
  </si>
  <si>
    <t>Samoa</t>
  </si>
  <si>
    <t>Saudska Arabia</t>
  </si>
  <si>
    <t>mobily</t>
  </si>
  <si>
    <t>ALJAWAL</t>
  </si>
  <si>
    <t>Sentel</t>
  </si>
  <si>
    <t>AIRTEL</t>
  </si>
  <si>
    <t>CableWireless</t>
  </si>
  <si>
    <t>Airtel SL</t>
  </si>
  <si>
    <t>Singapur</t>
  </si>
  <si>
    <t>M1</t>
  </si>
  <si>
    <t>StarHub</t>
  </si>
  <si>
    <t>SingTel Mobile</t>
  </si>
  <si>
    <t>Slovinsko</t>
  </si>
  <si>
    <t>Si.mobil-Vodafone</t>
  </si>
  <si>
    <t>Mobitel</t>
  </si>
  <si>
    <t>Tusmobil</t>
  </si>
  <si>
    <t>Somalsko</t>
  </si>
  <si>
    <t>Spanielsko</t>
  </si>
  <si>
    <t>Spojene Arabske Emiraty</t>
  </si>
  <si>
    <t>ETISALAT</t>
  </si>
  <si>
    <t>du</t>
  </si>
  <si>
    <t>Srbsko</t>
  </si>
  <si>
    <t>Vip</t>
  </si>
  <si>
    <t>Telekom Srbija</t>
  </si>
  <si>
    <t>Dialog GSM</t>
  </si>
  <si>
    <t>Sv. Bartolomej</t>
  </si>
  <si>
    <t>Sv. Lucia</t>
  </si>
  <si>
    <t>Sv. Martin</t>
  </si>
  <si>
    <t>Svajciarsko</t>
  </si>
  <si>
    <t>sunrise</t>
  </si>
  <si>
    <t>Orange CHE</t>
  </si>
  <si>
    <t>Svaty Kristof</t>
  </si>
  <si>
    <t>Svaty Vincent</t>
  </si>
  <si>
    <t>Svedsko</t>
  </si>
  <si>
    <t>3 SWE</t>
  </si>
  <si>
    <t>Telia SE</t>
  </si>
  <si>
    <t>Spacetel</t>
  </si>
  <si>
    <t>Tadzikistan</t>
  </si>
  <si>
    <t>TCELL</t>
  </si>
  <si>
    <t>Babilon-Mobile</t>
  </si>
  <si>
    <t>Tajvan</t>
  </si>
  <si>
    <t>Chunghwa</t>
  </si>
  <si>
    <t>Far EasTone</t>
  </si>
  <si>
    <t>H3G</t>
  </si>
  <si>
    <t>Wind Italy</t>
  </si>
  <si>
    <t>Zantel</t>
  </si>
  <si>
    <t>Thajsko</t>
  </si>
  <si>
    <t>True</t>
  </si>
  <si>
    <t>DTAC</t>
  </si>
  <si>
    <t>Real Future</t>
  </si>
  <si>
    <t>AIS GSM</t>
  </si>
  <si>
    <t>Tibet</t>
  </si>
  <si>
    <t>Trinidad a Tobago</t>
  </si>
  <si>
    <t>TSTT</t>
  </si>
  <si>
    <t>Tunisko</t>
  </si>
  <si>
    <t>TUNTEL</t>
  </si>
  <si>
    <t>Ooredoo Tunisie</t>
  </si>
  <si>
    <t>Turecko</t>
  </si>
  <si>
    <t>Turkcell</t>
  </si>
  <si>
    <t>Turkmensko</t>
  </si>
  <si>
    <t>MTS Turkmenistan</t>
  </si>
  <si>
    <t>Turks a Caicos</t>
  </si>
  <si>
    <t>Cincinnati Bell</t>
  </si>
  <si>
    <t>Union</t>
  </si>
  <si>
    <t>AT&amp;T</t>
  </si>
  <si>
    <t>Mango</t>
  </si>
  <si>
    <t>Ukrajina</t>
  </si>
  <si>
    <t>MTS Ukraine</t>
  </si>
  <si>
    <t>Kyivstar GSM</t>
  </si>
  <si>
    <t>TriMob</t>
  </si>
  <si>
    <t>Uruguaj</t>
  </si>
  <si>
    <t>Movistar</t>
  </si>
  <si>
    <t>Coscom</t>
  </si>
  <si>
    <t>Vatikan</t>
  </si>
  <si>
    <t>Velka Britania</t>
  </si>
  <si>
    <t>Vodafone UK</t>
  </si>
  <si>
    <t>O2 UK</t>
  </si>
  <si>
    <t>T-Mobile UK</t>
  </si>
  <si>
    <t>Velkonocny ostrov</t>
  </si>
  <si>
    <t>Viettel Telecom</t>
  </si>
  <si>
    <t>MobiFone</t>
  </si>
  <si>
    <t>Vinaphone</t>
  </si>
  <si>
    <t>Vietnamobile</t>
  </si>
  <si>
    <t>MTN Zambia</t>
  </si>
  <si>
    <t>Econet Wireless</t>
  </si>
  <si>
    <r>
      <t>Telekom</t>
    </r>
    <r>
      <rPr>
        <sz val="16"/>
        <color rgb="FF666666"/>
        <rFont val="Tele-GroteskFet"/>
      </rPr>
      <t xml:space="preserve">Cloud </t>
    </r>
    <r>
      <rPr>
        <sz val="16"/>
        <color rgb="FF666666"/>
        <rFont val="Tele-GroteskNor"/>
      </rPr>
      <t>Backup</t>
    </r>
  </si>
  <si>
    <t>objem dát</t>
  </si>
  <si>
    <t>max. počet užívateľov</t>
  </si>
  <si>
    <t>centrálna správa užívateľov</t>
  </si>
  <si>
    <t>Basic 50</t>
  </si>
  <si>
    <t>4 EUR</t>
  </si>
  <si>
    <t>50 GB</t>
  </si>
  <si>
    <t>neobmedzene</t>
  </si>
  <si>
    <t>Basic 100</t>
  </si>
  <si>
    <t>7 EUR</t>
  </si>
  <si>
    <t>100 GB</t>
  </si>
  <si>
    <t>Basic 1000</t>
  </si>
  <si>
    <t>12 EUR</t>
  </si>
  <si>
    <t>1000 GB</t>
  </si>
  <si>
    <t>Pro 20</t>
  </si>
  <si>
    <t>20 GB</t>
  </si>
  <si>
    <t>Pro 50</t>
  </si>
  <si>
    <t>10 EUR</t>
  </si>
  <si>
    <t>Pro 100</t>
  </si>
  <si>
    <t>17 EUR</t>
  </si>
  <si>
    <t>Pro 200</t>
  </si>
  <si>
    <t>29 Eur</t>
  </si>
  <si>
    <t>200 GB</t>
  </si>
  <si>
    <t>Pro 500</t>
  </si>
  <si>
    <t>49 EUR</t>
  </si>
  <si>
    <t>500 GB</t>
  </si>
  <si>
    <t>Pro 1000</t>
  </si>
  <si>
    <t>99 EUR</t>
  </si>
  <si>
    <t>Pro 2000</t>
  </si>
  <si>
    <t>149 EUR</t>
  </si>
  <si>
    <t>2000 GB</t>
  </si>
  <si>
    <t>počet zariadení na 1 užívateľa</t>
  </si>
  <si>
    <t>mesačný poplatok bez DPH</t>
  </si>
  <si>
    <t>www.cloudbackup.sk</t>
  </si>
  <si>
    <r>
      <t xml:space="preserve">Špecifikácia elektronického zariadenia a jeho </t>
    </r>
    <r>
      <rPr>
        <b/>
        <sz val="10.5"/>
        <color rgb="FF000000"/>
        <rFont val="Arial Narrow"/>
        <family val="2"/>
        <charset val="238"/>
      </rPr>
      <t>príslušenstva</t>
    </r>
  </si>
  <si>
    <t>Výrobné číslo</t>
  </si>
  <si>
    <t>Rok predaja</t>
  </si>
  <si>
    <t>Poistná suma (Predajná cena) €</t>
  </si>
  <si>
    <t>Spoluúčasť</t>
  </si>
  <si>
    <t>Mesačná splátka poplatku za zaradenie EZ do poistenia €</t>
  </si>
  <si>
    <t>Poplatok spolu za jedno  poistné obdobie €</t>
  </si>
  <si>
    <t>Celková výška poplatku za celú poistnú dobu €</t>
  </si>
  <si>
    <t>Dlhodobý hmotný majetok</t>
  </si>
  <si>
    <t>Aktíva</t>
  </si>
  <si>
    <t>Dlhodobý nehmotný majetok</t>
  </si>
  <si>
    <t>Dlhodobý finančný majetok</t>
  </si>
  <si>
    <t>Dlhodobé pohľadávky</t>
  </si>
  <si>
    <t>Finančné účty</t>
  </si>
  <si>
    <t>Zásoby</t>
  </si>
  <si>
    <t>Krátkodobé pohľadávky</t>
  </si>
  <si>
    <t>Časové rozlíšenie</t>
  </si>
  <si>
    <t>Pasíva</t>
  </si>
  <si>
    <t>Základné imanie</t>
  </si>
  <si>
    <t>Kapitálové fondy</t>
  </si>
  <si>
    <t>Fondy zo zisku</t>
  </si>
  <si>
    <t>Rezervy</t>
  </si>
  <si>
    <t>Výsledok hospodárenia minulých rokov</t>
  </si>
  <si>
    <t>Krátkodobé záväzky</t>
  </si>
  <si>
    <t>Dlhodobé záväzky</t>
  </si>
  <si>
    <t>Daň z príjmu</t>
  </si>
  <si>
    <t>Splatná daň</t>
  </si>
  <si>
    <t>Farba:</t>
  </si>
  <si>
    <t>Zadaj stĺpec:</t>
  </si>
  <si>
    <t>Zadaj riadok:</t>
  </si>
  <si>
    <t>Ferdinand</t>
  </si>
  <si>
    <t>Mňačko</t>
  </si>
  <si>
    <t>Kotrmelec</t>
  </si>
  <si>
    <t>Majster</t>
  </si>
  <si>
    <t>Leňochod</t>
  </si>
  <si>
    <t>Pán predajca</t>
  </si>
  <si>
    <t>Nováčik</t>
  </si>
  <si>
    <t>Ladislav Silný</t>
  </si>
  <si>
    <t>Braňo Metlický</t>
  </si>
  <si>
    <t>Etela Pamätná</t>
  </si>
  <si>
    <t>Tabuľka Kurzov</t>
  </si>
  <si>
    <t>Tabuľka Zliav</t>
  </si>
  <si>
    <t>Počet Účastníkov</t>
  </si>
  <si>
    <t>Kurz</t>
  </si>
  <si>
    <t>Množstevná Zľava</t>
  </si>
  <si>
    <t>Cena Kurzu</t>
  </si>
  <si>
    <t>Základy PC</t>
  </si>
  <si>
    <t>VBA</t>
  </si>
  <si>
    <t>HTML/CSS</t>
  </si>
  <si>
    <t>Ladislav Fujara</t>
  </si>
  <si>
    <t>Braňo Metla</t>
  </si>
  <si>
    <t>Mário</t>
  </si>
  <si>
    <t>Zdroj:</t>
  </si>
  <si>
    <t>Hromadné Vkladanie, Generovanie Hodnôt</t>
  </si>
  <si>
    <t>Pracovný Hárok (Worksheet), Makro Hárok (Macro Sheet), Grafový Hárok (Graph Sheet)</t>
  </si>
  <si>
    <t>Okno Aktivovať (Activate)</t>
  </si>
  <si>
    <t>Hárky a Prostredie</t>
  </si>
  <si>
    <t>PhDr. Ing. Mgr. et Mgr. et Mgr. Miroslav Reiter DiS., MBA, MPA, MSC, DBA, ING-PAED-IGIP</t>
  </si>
  <si>
    <t>Kontingenčné Tab.</t>
  </si>
  <si>
    <t>Makrá a Prepojenia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</si>
</sst>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6" formatCode="#,##0\ &quot;€&quot;;[Red]\-#,##0\ &quot;€&quot;"/>
    <numFmt numFmtId="8" formatCode="#,##0.00\ &quot;€&quot;;[Red]\-#,##0.00\ &quot;€&quot;"/>
    <numFmt numFmtId="44" formatCode="_-* #,##0.00\ &quot;€&quot;_-;\-* #,##0.00\ &quot;€&quot;_-;_-* &quot;-&quot;??\ &quot;€&quot;_-;_-@_-"/>
    <numFmt numFmtId="43" formatCode="_-* #,##0.00_-;\-* #,##0.00_-;_-* &quot;-&quot;??_-;_-@_-"/>
    <numFmt numFmtId="164" formatCode="#,##0\ &quot;Sk&quot;"/>
    <numFmt numFmtId="165" formatCode="#,##0.00\ &quot;Sk&quot;"/>
    <numFmt numFmtId="166" formatCode="0.00000%"/>
    <numFmt numFmtId="167" formatCode="[$-F800]dddd\,\ mmmm\ dd\,\ yyyy"/>
    <numFmt numFmtId="168" formatCode="#####\ #####"/>
    <numFmt numFmtId="169" formatCode="yy&quot; rokov &quot;mm&quot; mesiacov &quot;dd&quot; dni&quot;"/>
    <numFmt numFmtId="170" formatCode="yy"/>
    <numFmt numFmtId="171" formatCode="d&quot; Den &quot;h:mm"/>
    <numFmt numFmtId="172" formatCode="[h]:mm:ss;@"/>
    <numFmt numFmtId="173" formatCode="_-* #,##0.00\ [$€-41B]_-;\-* #,##0.00\ [$€-41B]_-;_-* &quot;-&quot;??\ [$€-41B]_-;_-@_-"/>
    <numFmt numFmtId="174" formatCode="0.00000000"/>
    <numFmt numFmtId="175" formatCode="_-* #,##0\ [$€-1]_-;\-* #,##0\ [$€-1]_-;_-* &quot;-&quot;??\ [$€-1]_-;_-@_-"/>
    <numFmt numFmtId="176" formatCode="_-* #,##0\ [$€-41B]_-;\-* #,##0\ [$€-41B]_-;_-* &quot;-&quot;??\ [$€-41B]_-;_-@_-"/>
    <numFmt numFmtId="177" formatCode="[$-F400]h:mm:ss\ AM/PM"/>
    <numFmt numFmtId="178" formatCode="_-* #,##0.00\ [$€-1]_-;\-* #,##0.00\ [$€-1]_-;_-* &quot;-&quot;??\ [$€-1]_-;_-@_-"/>
    <numFmt numFmtId="179" formatCode="_-* #,##0_-;\-* #,##0_-;_-* &quot;-&quot;??_-;_-@_-"/>
  </numFmts>
  <fonts count="94">
    <font>
      <sz val="11"/>
      <color theme="1"/>
      <name val="Calibri"/>
      <family val="2"/>
      <charset val="238"/>
      <scheme val="minor"/>
    </font>
    <font>
      <b/>
      <sz val="11"/>
      <color theme="1"/>
      <name val="Calibri"/>
      <family val="2"/>
      <charset val="238"/>
      <scheme val="minor"/>
    </font>
    <font>
      <b/>
      <sz val="11"/>
      <color rgb="FFFF0000"/>
      <name val="Calibri"/>
      <family val="2"/>
      <charset val="238"/>
      <scheme val="minor"/>
    </font>
    <font>
      <sz val="9"/>
      <color indexed="81"/>
      <name val="Tahoma"/>
      <family val="2"/>
      <charset val="238"/>
    </font>
    <font>
      <b/>
      <sz val="9"/>
      <color indexed="81"/>
      <name val="Tahoma"/>
      <family val="2"/>
      <charset val="238"/>
    </font>
    <font>
      <b/>
      <sz val="12"/>
      <color theme="0"/>
      <name val="Calibri"/>
      <family val="2"/>
      <charset val="238"/>
      <scheme val="minor"/>
    </font>
    <font>
      <sz val="11"/>
      <color theme="1"/>
      <name val="Calibri"/>
      <family val="2"/>
      <charset val="238"/>
      <scheme val="minor"/>
    </font>
    <font>
      <sz val="11"/>
      <color rgb="FF006100"/>
      <name val="Calibri"/>
      <family val="2"/>
      <charset val="238"/>
      <scheme val="minor"/>
    </font>
    <font>
      <sz val="11"/>
      <color rgb="FF9C0006"/>
      <name val="Calibri"/>
      <family val="2"/>
      <charset val="238"/>
      <scheme val="minor"/>
    </font>
    <font>
      <sz val="11"/>
      <color rgb="FF9C6500"/>
      <name val="Calibri"/>
      <family val="2"/>
      <charset val="238"/>
      <scheme val="minor"/>
    </font>
    <font>
      <sz val="10"/>
      <name val="Arial"/>
      <family val="2"/>
      <charset val="238"/>
    </font>
    <font>
      <b/>
      <sz val="12"/>
      <name val="Arial"/>
      <family val="2"/>
      <charset val="238"/>
    </font>
    <font>
      <b/>
      <sz val="10"/>
      <name val="Arial CE"/>
      <charset val="238"/>
    </font>
    <font>
      <sz val="10"/>
      <name val="Arial CE"/>
      <charset val="238"/>
    </font>
    <font>
      <b/>
      <sz val="10"/>
      <name val="Arial CE"/>
      <family val="2"/>
      <charset val="238"/>
    </font>
    <font>
      <b/>
      <sz val="12"/>
      <name val="Arial CE"/>
      <family val="2"/>
      <charset val="238"/>
    </font>
    <font>
      <b/>
      <sz val="10"/>
      <name val="Arial Black"/>
      <family val="2"/>
      <charset val="238"/>
    </font>
    <font>
      <b/>
      <sz val="12"/>
      <color rgb="FFFF0000"/>
      <name val="Calibri"/>
      <family val="2"/>
      <charset val="238"/>
      <scheme val="minor"/>
    </font>
    <font>
      <sz val="11"/>
      <name val="Calibri"/>
      <family val="2"/>
      <charset val="238"/>
      <scheme val="minor"/>
    </font>
    <font>
      <sz val="11"/>
      <color rgb="FFFF0000"/>
      <name val="Calibri"/>
      <family val="2"/>
      <charset val="238"/>
      <scheme val="minor"/>
    </font>
    <font>
      <b/>
      <sz val="10"/>
      <color rgb="FFFF0000"/>
      <name val="Arial CE"/>
      <charset val="238"/>
    </font>
    <font>
      <i/>
      <sz val="10"/>
      <name val="Arial CE"/>
      <charset val="238"/>
    </font>
    <font>
      <sz val="18"/>
      <color rgb="FF006100"/>
      <name val="Calibri"/>
      <family val="2"/>
      <charset val="238"/>
      <scheme val="minor"/>
    </font>
    <font>
      <sz val="18"/>
      <color rgb="FF9C0006"/>
      <name val="Calibri"/>
      <family val="2"/>
      <charset val="238"/>
      <scheme val="minor"/>
    </font>
    <font>
      <b/>
      <sz val="11"/>
      <color theme="0"/>
      <name val="Calibri"/>
      <family val="2"/>
      <charset val="238"/>
      <scheme val="minor"/>
    </font>
    <font>
      <b/>
      <sz val="14"/>
      <color theme="0"/>
      <name val="Calibri"/>
      <family val="2"/>
      <charset val="238"/>
      <scheme val="minor"/>
    </font>
    <font>
      <sz val="18"/>
      <color theme="1"/>
      <name val="Calibri"/>
      <family val="2"/>
      <charset val="238"/>
      <scheme val="minor"/>
    </font>
    <font>
      <b/>
      <sz val="12"/>
      <color theme="1"/>
      <name val="Calibri"/>
      <family val="2"/>
      <charset val="238"/>
      <scheme val="minor"/>
    </font>
    <font>
      <sz val="16"/>
      <color theme="1"/>
      <name val="Calibri"/>
      <family val="2"/>
      <charset val="238"/>
      <scheme val="minor"/>
    </font>
    <font>
      <b/>
      <sz val="18"/>
      <color theme="1"/>
      <name val="Calibri"/>
      <family val="2"/>
      <charset val="238"/>
      <scheme val="minor"/>
    </font>
    <font>
      <b/>
      <sz val="11"/>
      <color theme="1"/>
      <name val="Calibri"/>
      <family val="2"/>
      <scheme val="minor"/>
    </font>
    <font>
      <b/>
      <sz val="12"/>
      <name val="Times New Roman"/>
      <family val="1"/>
      <charset val="238"/>
    </font>
    <font>
      <b/>
      <sz val="10"/>
      <color theme="0"/>
      <name val="Arial CE"/>
      <family val="2"/>
      <charset val="238"/>
    </font>
    <font>
      <b/>
      <sz val="14"/>
      <color indexed="9"/>
      <name val="Calibri"/>
      <family val="2"/>
      <charset val="238"/>
      <scheme val="minor"/>
    </font>
    <font>
      <b/>
      <sz val="12"/>
      <name val="Calibri"/>
      <family val="2"/>
      <charset val="238"/>
      <scheme val="minor"/>
    </font>
    <font>
      <sz val="12"/>
      <name val="Calibri"/>
      <family val="2"/>
      <charset val="238"/>
      <scheme val="minor"/>
    </font>
    <font>
      <b/>
      <sz val="14"/>
      <color rgb="FFFF0000"/>
      <name val="Calibri"/>
      <family val="2"/>
      <charset val="238"/>
      <scheme val="minor"/>
    </font>
    <font>
      <b/>
      <sz val="11"/>
      <color theme="4"/>
      <name val="Calibri"/>
      <family val="2"/>
      <charset val="238"/>
      <scheme val="minor"/>
    </font>
    <font>
      <b/>
      <sz val="11"/>
      <color theme="5"/>
      <name val="Calibri"/>
      <family val="2"/>
      <charset val="238"/>
      <scheme val="minor"/>
    </font>
    <font>
      <b/>
      <sz val="11"/>
      <color rgb="FF00B050"/>
      <name val="Calibri"/>
      <family val="2"/>
      <charset val="238"/>
      <scheme val="minor"/>
    </font>
    <font>
      <u/>
      <sz val="11"/>
      <color theme="10"/>
      <name val="Calibri"/>
      <family val="2"/>
      <charset val="238"/>
      <scheme val="minor"/>
    </font>
    <font>
      <sz val="11"/>
      <color rgb="FF000000"/>
      <name val="Calibri"/>
      <family val="2"/>
      <charset val="238"/>
      <scheme val="minor"/>
    </font>
    <font>
      <b/>
      <sz val="16"/>
      <color theme="0"/>
      <name val="Calibri"/>
      <family val="2"/>
      <charset val="238"/>
      <scheme val="minor"/>
    </font>
    <font>
      <sz val="8"/>
      <name val="Calibri"/>
      <family val="2"/>
      <charset val="238"/>
      <scheme val="minor"/>
    </font>
    <font>
      <b/>
      <sz val="12"/>
      <color indexed="9"/>
      <name val="Calibri"/>
      <family val="2"/>
      <charset val="238"/>
      <scheme val="minor"/>
    </font>
    <font>
      <sz val="11"/>
      <color theme="1"/>
      <name val="Calibri"/>
      <family val="2"/>
      <scheme val="minor"/>
    </font>
    <font>
      <sz val="11"/>
      <color theme="0"/>
      <name val="Calibri"/>
      <family val="2"/>
      <charset val="238"/>
      <scheme val="minor"/>
    </font>
    <font>
      <b/>
      <sz val="12"/>
      <color rgb="FFFFFF00"/>
      <name val="Calibri"/>
      <family val="2"/>
      <charset val="238"/>
      <scheme val="minor"/>
    </font>
    <font>
      <sz val="12"/>
      <color theme="1"/>
      <name val="Calibri"/>
      <family val="2"/>
      <charset val="238"/>
      <scheme val="minor"/>
    </font>
    <font>
      <sz val="14"/>
      <name val="Calibri"/>
      <family val="2"/>
      <charset val="238"/>
      <scheme val="minor"/>
    </font>
    <font>
      <sz val="14"/>
      <color indexed="9"/>
      <name val="Calibri"/>
      <family val="2"/>
      <charset val="238"/>
      <scheme val="minor"/>
    </font>
    <font>
      <sz val="14"/>
      <color indexed="55"/>
      <name val="Calibri"/>
      <family val="2"/>
      <charset val="238"/>
      <scheme val="minor"/>
    </font>
    <font>
      <strike/>
      <sz val="14"/>
      <color rgb="FFFF0000"/>
      <name val="Calibri"/>
      <family val="2"/>
      <charset val="238"/>
      <scheme val="minor"/>
    </font>
    <font>
      <sz val="14"/>
      <color theme="1"/>
      <name val="Calibri"/>
      <family val="2"/>
      <charset val="238"/>
      <scheme val="minor"/>
    </font>
    <font>
      <sz val="14"/>
      <color indexed="22"/>
      <name val="Calibri"/>
      <family val="2"/>
      <charset val="238"/>
      <scheme val="minor"/>
    </font>
    <font>
      <vertAlign val="superscript"/>
      <sz val="14"/>
      <color indexed="55"/>
      <name val="Calibri"/>
      <family val="2"/>
      <charset val="238"/>
      <scheme val="minor"/>
    </font>
    <font>
      <sz val="14"/>
      <color rgb="FFFF0000"/>
      <name val="Calibri"/>
      <family val="2"/>
      <charset val="238"/>
      <scheme val="minor"/>
    </font>
    <font>
      <sz val="14"/>
      <color theme="0"/>
      <name val="Calibri"/>
      <family val="2"/>
      <charset val="238"/>
      <scheme val="minor"/>
    </font>
    <font>
      <sz val="14"/>
      <color theme="0" tint="-0.14999847407452621"/>
      <name val="Calibri"/>
      <family val="2"/>
      <charset val="238"/>
      <scheme val="minor"/>
    </font>
    <font>
      <b/>
      <sz val="14"/>
      <name val="Calibri"/>
      <family val="2"/>
      <charset val="238"/>
      <scheme val="minor"/>
    </font>
    <font>
      <sz val="12"/>
      <color rgb="FFFF0000"/>
      <name val="Calibri"/>
      <family val="2"/>
      <charset val="238"/>
      <scheme val="minor"/>
    </font>
    <font>
      <b/>
      <sz val="12"/>
      <color rgb="FF006100"/>
      <name val="Calibri"/>
      <family val="2"/>
      <charset val="238"/>
      <scheme val="minor"/>
    </font>
    <font>
      <b/>
      <sz val="12"/>
      <color rgb="FF9C6500"/>
      <name val="Calibri"/>
      <family val="2"/>
      <charset val="238"/>
      <scheme val="minor"/>
    </font>
    <font>
      <sz val="12"/>
      <color rgb="FF9C0006"/>
      <name val="Calibri"/>
      <family val="2"/>
      <charset val="238"/>
      <scheme val="minor"/>
    </font>
    <font>
      <sz val="12"/>
      <color rgb="FF006100"/>
      <name val="Calibri"/>
      <family val="2"/>
      <charset val="238"/>
      <scheme val="minor"/>
    </font>
    <font>
      <sz val="12"/>
      <color theme="0"/>
      <name val="Calibri"/>
      <family val="2"/>
      <charset val="238"/>
      <scheme val="minor"/>
    </font>
    <font>
      <b/>
      <vertAlign val="superscript"/>
      <sz val="14"/>
      <color rgb="FFFF0000"/>
      <name val="Calibri"/>
      <family val="2"/>
      <charset val="238"/>
      <scheme val="minor"/>
    </font>
    <font>
      <b/>
      <i/>
      <sz val="10"/>
      <name val="Arial CE"/>
      <charset val="238"/>
    </font>
    <font>
      <b/>
      <i/>
      <sz val="10"/>
      <name val="Arial CE"/>
      <family val="2"/>
      <charset val="238"/>
    </font>
    <font>
      <b/>
      <sz val="12"/>
      <color theme="4"/>
      <name val="Calibri"/>
      <family val="2"/>
      <charset val="238"/>
      <scheme val="minor"/>
    </font>
    <font>
      <b/>
      <sz val="12"/>
      <color theme="5"/>
      <name val="Calibri"/>
      <family val="2"/>
      <charset val="238"/>
      <scheme val="minor"/>
    </font>
    <font>
      <b/>
      <sz val="12"/>
      <color rgb="FF00B050"/>
      <name val="Calibri"/>
      <family val="2"/>
      <charset val="238"/>
      <scheme val="minor"/>
    </font>
    <font>
      <b/>
      <sz val="14"/>
      <color theme="1"/>
      <name val="Calibri"/>
      <family val="2"/>
      <charset val="238"/>
      <scheme val="minor"/>
    </font>
    <font>
      <b/>
      <u/>
      <sz val="12"/>
      <color theme="0"/>
      <name val="Calibri"/>
      <family val="2"/>
      <charset val="238"/>
      <scheme val="minor"/>
    </font>
    <font>
      <b/>
      <sz val="12"/>
      <color indexed="10"/>
      <name val="Calibri"/>
      <family val="2"/>
      <charset val="238"/>
      <scheme val="minor"/>
    </font>
    <font>
      <sz val="10"/>
      <name val="MS Sans Serif"/>
      <family val="2"/>
      <charset val="238"/>
    </font>
    <font>
      <b/>
      <sz val="10"/>
      <name val="Tahoma"/>
      <family val="2"/>
      <charset val="238"/>
    </font>
    <font>
      <sz val="10"/>
      <color theme="1"/>
      <name val="Tele-GroteskNor"/>
      <family val="2"/>
      <charset val="238"/>
    </font>
    <font>
      <sz val="10"/>
      <name val="Arial"/>
    </font>
    <font>
      <b/>
      <sz val="10"/>
      <name val="Arial"/>
      <family val="2"/>
      <charset val="238"/>
    </font>
    <font>
      <b/>
      <sz val="10"/>
      <color theme="0"/>
      <name val="Arial"/>
      <family val="2"/>
      <charset val="238"/>
    </font>
    <font>
      <sz val="16"/>
      <color rgb="FF666666"/>
      <name val="Tele-GroteskNor"/>
    </font>
    <font>
      <sz val="16"/>
      <color rgb="FF666666"/>
      <name val="Tele-GroteskFet"/>
    </font>
    <font>
      <sz val="16"/>
      <color rgb="FFE20074"/>
      <name val="TeleGrotesk Headline"/>
    </font>
    <font>
      <sz val="18"/>
      <color rgb="FF666666"/>
      <name val="Tele-GroteskNor"/>
    </font>
    <font>
      <sz val="18"/>
      <color rgb="FFE20074"/>
      <name val="TeleGrotesk Headline Ultra"/>
    </font>
    <font>
      <sz val="18"/>
      <color rgb="FFE20074"/>
      <name val="TeleGrotesk Headline"/>
    </font>
    <font>
      <sz val="10"/>
      <color theme="1"/>
      <name val="Times New Roman"/>
      <family val="1"/>
      <charset val="238"/>
    </font>
    <font>
      <b/>
      <sz val="10.5"/>
      <color theme="1"/>
      <name val="Arial Narrow"/>
      <family val="2"/>
      <charset val="238"/>
    </font>
    <font>
      <b/>
      <sz val="10.5"/>
      <color rgb="FF000000"/>
      <name val="Arial Narrow"/>
      <family val="2"/>
      <charset val="238"/>
    </font>
    <font>
      <sz val="10.5"/>
      <color rgb="FF000000"/>
      <name val="Arial Narrow"/>
      <family val="2"/>
      <charset val="238"/>
    </font>
    <font>
      <b/>
      <u/>
      <sz val="12"/>
      <color theme="1"/>
      <name val="Calibri"/>
      <family val="2"/>
      <charset val="238"/>
      <scheme val="minor"/>
    </font>
    <font>
      <b/>
      <sz val="10"/>
      <color rgb="FFFF0000"/>
      <name val="Tele-GroteskNor"/>
      <charset val="238"/>
    </font>
    <font>
      <b/>
      <sz val="10"/>
      <color theme="0"/>
      <name val="Tele-GroteskNor"/>
      <charset val="238"/>
    </font>
  </fonts>
  <fills count="60">
    <fill>
      <patternFill patternType="none"/>
    </fill>
    <fill>
      <patternFill patternType="gray125"/>
    </fill>
    <fill>
      <patternFill patternType="solid">
        <fgColor theme="1"/>
        <bgColor indexed="64"/>
      </patternFill>
    </fill>
    <fill>
      <patternFill patternType="solid">
        <fgColor indexed="5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indexed="9"/>
        <bgColor indexed="64"/>
      </patternFill>
    </fill>
    <fill>
      <patternFill patternType="solid">
        <fgColor theme="9" tint="0.39997558519241921"/>
        <bgColor indexed="64"/>
      </patternFill>
    </fill>
    <fill>
      <patternFill patternType="solid">
        <fgColor indexed="21"/>
        <bgColor indexed="64"/>
      </patternFill>
    </fill>
    <fill>
      <patternFill patternType="solid">
        <fgColor indexed="8"/>
        <bgColor indexed="64"/>
      </patternFill>
    </fill>
    <fill>
      <patternFill patternType="solid">
        <fgColor indexed="2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indexed="10"/>
        <bgColor indexed="64"/>
      </patternFill>
    </fill>
    <fill>
      <patternFill patternType="solid">
        <fgColor indexed="13"/>
        <bgColor indexed="64"/>
      </patternFill>
    </fill>
    <fill>
      <patternFill patternType="solid">
        <fgColor indexed="11"/>
        <bgColor indexed="64"/>
      </patternFill>
    </fill>
    <fill>
      <patternFill patternType="solid">
        <fgColor indexed="12"/>
        <bgColor indexed="64"/>
      </patternFill>
    </fill>
    <fill>
      <patternFill patternType="solid">
        <fgColor indexed="20"/>
        <bgColor indexed="64"/>
      </patternFill>
    </fill>
    <fill>
      <patternFill patternType="solid">
        <fgColor indexed="55"/>
        <bgColor indexed="64"/>
      </patternFill>
    </fill>
    <fill>
      <patternFill patternType="solid">
        <fgColor indexed="43"/>
        <bgColor indexed="64"/>
      </patternFill>
    </fill>
    <fill>
      <patternFill patternType="solid">
        <fgColor indexed="45"/>
        <bgColor indexed="64"/>
      </patternFill>
    </fill>
    <fill>
      <patternFill patternType="solid">
        <fgColor indexed="23"/>
        <bgColor indexed="64"/>
      </patternFill>
    </fill>
    <fill>
      <patternFill patternType="solid">
        <fgColor indexed="61"/>
        <bgColor indexed="64"/>
      </patternFill>
    </fill>
    <fill>
      <patternFill patternType="solid">
        <fgColor rgb="FFFFFF00"/>
        <bgColor indexed="64"/>
      </patternFill>
    </fill>
    <fill>
      <patternFill patternType="solid">
        <fgColor indexed="42"/>
        <bgColor indexed="64"/>
      </patternFill>
    </fill>
    <fill>
      <patternFill patternType="solid">
        <fgColor indexed="59"/>
        <bgColor indexed="64"/>
      </patternFill>
    </fill>
    <fill>
      <patternFill patternType="solid">
        <fgColor indexed="60"/>
        <bgColor indexed="64"/>
      </patternFill>
    </fill>
    <fill>
      <patternFill patternType="solid">
        <fgColor theme="0"/>
        <bgColor indexed="64"/>
      </patternFill>
    </fill>
    <fill>
      <patternFill patternType="solid">
        <fgColor theme="5" tint="0.79998168889431442"/>
        <bgColor indexed="64"/>
      </patternFill>
    </fill>
    <fill>
      <patternFill patternType="solid">
        <fgColor theme="3" tint="0.39997558519241921"/>
        <bgColor indexed="64"/>
      </patternFill>
    </fill>
    <fill>
      <patternFill patternType="solid">
        <fgColor theme="0" tint="-0.249977111117893"/>
        <bgColor indexed="64"/>
      </patternFill>
    </fill>
    <fill>
      <patternFill patternType="solid">
        <fgColor theme="3" tint="0.79998168889431442"/>
        <bgColor indexed="64"/>
      </patternFill>
    </fill>
    <fill>
      <patternFill patternType="solid">
        <fgColor indexed="58"/>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rgb="FFCCFFCC"/>
        <bgColor indexed="64"/>
      </patternFill>
    </fill>
    <fill>
      <patternFill patternType="solid">
        <fgColor rgb="FF002060"/>
        <bgColor indexed="64"/>
      </patternFill>
    </fill>
    <fill>
      <patternFill patternType="solid">
        <fgColor indexed="18"/>
        <bgColor indexed="64"/>
      </patternFill>
    </fill>
    <fill>
      <patternFill patternType="solid">
        <fgColor theme="6" tint="-0.249977111117893"/>
        <bgColor indexed="64"/>
      </patternFill>
    </fill>
    <fill>
      <patternFill patternType="solid">
        <fgColor rgb="FFFFFF00"/>
        <bgColor rgb="FF000000"/>
      </patternFill>
    </fill>
    <fill>
      <patternFill patternType="solid">
        <fgColor theme="1"/>
        <bgColor theme="1"/>
      </patternFill>
    </fill>
    <fill>
      <patternFill patternType="solid">
        <fgColor theme="0" tint="-0.14999847407452621"/>
        <bgColor theme="0" tint="-0.14999847407452621"/>
      </patternFill>
    </fill>
    <fill>
      <patternFill patternType="solid">
        <fgColor rgb="FF92D050"/>
        <bgColor indexed="64"/>
      </patternFill>
    </fill>
    <fill>
      <patternFill patternType="solid">
        <fgColor theme="3" tint="0.59999389629810485"/>
        <bgColor indexed="64"/>
      </patternFill>
    </fill>
    <fill>
      <patternFill patternType="solid">
        <fgColor theme="8"/>
      </patternFill>
    </fill>
    <fill>
      <patternFill patternType="solid">
        <fgColor theme="9"/>
      </patternFill>
    </fill>
    <fill>
      <patternFill patternType="solid">
        <fgColor rgb="FFFF0000"/>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0" tint="-0.499984740745262"/>
        <bgColor indexed="64"/>
      </patternFill>
    </fill>
    <fill>
      <patternFill patternType="solid">
        <fgColor rgb="FFF8F8F8"/>
        <bgColor indexed="64"/>
      </patternFill>
    </fill>
    <fill>
      <patternFill patternType="solid">
        <fgColor rgb="FFFBF0F3"/>
        <bgColor indexed="64"/>
      </patternFill>
    </fill>
    <fill>
      <patternFill patternType="solid">
        <fgColor rgb="FFC0C0C0"/>
        <bgColor indexed="64"/>
      </patternFill>
    </fill>
    <fill>
      <patternFill patternType="solid">
        <fgColor rgb="FFFFFF99"/>
        <bgColor indexed="64"/>
      </patternFill>
    </fill>
    <fill>
      <patternFill patternType="solid">
        <fgColor rgb="FF00B050"/>
        <bgColor indexed="64"/>
      </patternFill>
    </fill>
    <fill>
      <patternFill patternType="solid">
        <fgColor theme="7"/>
        <bgColor indexed="64"/>
      </patternFill>
    </fill>
    <fill>
      <patternFill patternType="solid">
        <fgColor rgb="FF00B0F0"/>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theme="9" tint="-0.24994659260841701"/>
      </left>
      <right/>
      <top style="thin">
        <color theme="9" tint="-0.24994659260841701"/>
      </top>
      <bottom style="thin">
        <color theme="9" tint="-0.24994659260841701"/>
      </bottom>
      <diagonal/>
    </border>
    <border>
      <left/>
      <right/>
      <top style="thin">
        <color theme="9" tint="-0.24994659260841701"/>
      </top>
      <bottom style="thin">
        <color theme="9" tint="-0.24994659260841701"/>
      </bottom>
      <diagonal/>
    </border>
    <border>
      <left/>
      <right style="thin">
        <color theme="9" tint="-0.24994659260841701"/>
      </right>
      <top style="thin">
        <color theme="9" tint="-0.24994659260841701"/>
      </top>
      <bottom style="thin">
        <color theme="9" tint="-0.2499465926084170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diagonal/>
    </border>
    <border>
      <left style="medium">
        <color theme="7"/>
      </left>
      <right/>
      <top style="medium">
        <color theme="7"/>
      </top>
      <bottom style="medium">
        <color theme="7"/>
      </bottom>
      <diagonal/>
    </border>
    <border>
      <left/>
      <right/>
      <top style="medium">
        <color theme="7"/>
      </top>
      <bottom style="medium">
        <color theme="7"/>
      </bottom>
      <diagonal/>
    </border>
    <border>
      <left/>
      <right style="medium">
        <color theme="7"/>
      </right>
      <top style="medium">
        <color theme="7"/>
      </top>
      <bottom style="medium">
        <color theme="7"/>
      </bottom>
      <diagonal/>
    </border>
    <border>
      <left style="medium">
        <color indexed="64"/>
      </left>
      <right style="medium">
        <color indexed="64"/>
      </right>
      <top style="medium">
        <color indexed="64"/>
      </top>
      <bottom style="medium">
        <color indexed="64"/>
      </bottom>
      <diagonal/>
    </border>
    <border>
      <left style="thick">
        <color rgb="FFFF0000"/>
      </left>
      <right/>
      <top style="thick">
        <color rgb="FFFF0000"/>
      </top>
      <bottom/>
      <diagonal/>
    </border>
    <border>
      <left/>
      <right style="thick">
        <color rgb="FFFF0000"/>
      </right>
      <top style="thick">
        <color rgb="FFFF0000"/>
      </top>
      <bottom/>
      <diagonal/>
    </border>
    <border>
      <left style="thick">
        <color rgb="FFFF0000"/>
      </left>
      <right/>
      <top/>
      <bottom/>
      <diagonal/>
    </border>
    <border>
      <left/>
      <right style="thick">
        <color rgb="FFFF0000"/>
      </right>
      <top/>
      <bottom/>
      <diagonal/>
    </border>
    <border>
      <left style="thick">
        <color rgb="FFFF0000"/>
      </left>
      <right/>
      <top/>
      <bottom style="thick">
        <color rgb="FFFF0000"/>
      </bottom>
      <diagonal/>
    </border>
    <border>
      <left/>
      <right style="thick">
        <color rgb="FFFF0000"/>
      </right>
      <top/>
      <bottom style="thick">
        <color rgb="FFFF0000"/>
      </bottom>
      <diagonal/>
    </border>
    <border>
      <left/>
      <right style="thick">
        <color indexed="64"/>
      </right>
      <top/>
      <bottom/>
      <diagonal/>
    </border>
    <border>
      <left style="thick">
        <color rgb="FFFF0000"/>
      </left>
      <right style="thick">
        <color rgb="FFFF0000"/>
      </right>
      <top style="thick">
        <color rgb="FFFF0000"/>
      </top>
      <bottom/>
      <diagonal/>
    </border>
    <border>
      <left style="thick">
        <color rgb="FFFF0000"/>
      </left>
      <right style="thick">
        <color rgb="FFFF0000"/>
      </right>
      <top/>
      <bottom/>
      <diagonal/>
    </border>
    <border>
      <left style="thick">
        <color rgb="FFFF0000"/>
      </left>
      <right style="thick">
        <color rgb="FFFF0000"/>
      </right>
      <top/>
      <bottom style="thick">
        <color rgb="FFFF0000"/>
      </bottom>
      <diagonal/>
    </border>
    <border>
      <left/>
      <right/>
      <top style="thick">
        <color rgb="FFFF0000"/>
      </top>
      <bottom/>
      <diagonal/>
    </border>
    <border>
      <left/>
      <right/>
      <top/>
      <bottom style="thick">
        <color rgb="FFFF0000"/>
      </bottom>
      <diagonal/>
    </border>
    <border>
      <left/>
      <right/>
      <top style="thick">
        <color auto="1"/>
      </top>
      <bottom/>
      <diagonal/>
    </border>
    <border>
      <left/>
      <right style="thick">
        <color indexed="64"/>
      </right>
      <top style="thick">
        <color auto="1"/>
      </top>
      <bottom/>
      <diagonal/>
    </border>
    <border>
      <left/>
      <right style="thick">
        <color auto="1"/>
      </right>
      <top/>
      <bottom style="thick">
        <color auto="1"/>
      </bottom>
      <diagonal/>
    </border>
    <border>
      <left style="thick">
        <color auto="1"/>
      </left>
      <right/>
      <top style="thick">
        <color auto="1"/>
      </top>
      <bottom/>
      <diagonal/>
    </border>
    <border>
      <left style="thick">
        <color auto="1"/>
      </left>
      <right/>
      <top/>
      <bottom/>
      <diagonal/>
    </border>
    <border>
      <left style="thick">
        <color auto="1"/>
      </left>
      <right/>
      <top/>
      <bottom style="thick">
        <color auto="1"/>
      </bottom>
      <diagonal/>
    </border>
    <border>
      <left/>
      <right/>
      <top/>
      <bottom style="thick">
        <color auto="1"/>
      </bottom>
      <diagonal/>
    </border>
    <border>
      <left style="medium">
        <color rgb="FFFF0000"/>
      </left>
      <right/>
      <top style="medium">
        <color rgb="FFFF0000"/>
      </top>
      <bottom style="medium">
        <color rgb="FFFF0000"/>
      </bottom>
      <diagonal/>
    </border>
    <border>
      <left/>
      <right style="medium">
        <color rgb="FFFF0000"/>
      </right>
      <top style="medium">
        <color rgb="FFFF0000"/>
      </top>
      <bottom style="medium">
        <color rgb="FFFF0000"/>
      </bottom>
      <diagonal/>
    </border>
    <border>
      <left/>
      <right/>
      <top style="thin">
        <color theme="0"/>
      </top>
      <bottom/>
      <diagonal/>
    </border>
    <border>
      <left style="thin">
        <color theme="0"/>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medium">
        <color indexed="64"/>
      </left>
      <right/>
      <top style="medium">
        <color indexed="64"/>
      </top>
      <bottom/>
      <diagonal/>
    </border>
    <border>
      <left/>
      <right style="thin">
        <color indexed="64"/>
      </right>
      <top style="thin">
        <color indexed="64"/>
      </top>
      <bottom style="thin">
        <color indexed="64"/>
      </bottom>
      <diagonal/>
    </border>
    <border>
      <left style="thin">
        <color theme="0" tint="-4.9989318521683403E-2"/>
      </left>
      <right/>
      <top style="thin">
        <color theme="0" tint="-4.9989318521683403E-2"/>
      </top>
      <bottom/>
      <diagonal/>
    </border>
    <border>
      <left/>
      <right style="thin">
        <color theme="0" tint="-0.499984740745262"/>
      </right>
      <top style="thin">
        <color theme="0" tint="-4.9989318521683403E-2"/>
      </top>
      <bottom/>
      <diagonal/>
    </border>
    <border>
      <left/>
      <right/>
      <top style="thin">
        <color theme="0" tint="-0.499984740745262"/>
      </top>
      <bottom style="thin">
        <color theme="0" tint="-4.9989318521683403E-2"/>
      </bottom>
      <diagonal/>
    </border>
    <border>
      <left style="thin">
        <color theme="0" tint="-4.9989318521683403E-2"/>
      </left>
      <right/>
      <top/>
      <bottom/>
      <diagonal/>
    </border>
    <border>
      <left/>
      <right style="thin">
        <color theme="0" tint="-0.499984740745262"/>
      </right>
      <top/>
      <bottom/>
      <diagonal/>
    </border>
    <border>
      <left style="thin">
        <color theme="0" tint="-4.9989318521683403E-2"/>
      </left>
      <right/>
      <top/>
      <bottom style="thin">
        <color theme="0" tint="-0.499984740745262"/>
      </bottom>
      <diagonal/>
    </border>
    <border>
      <left/>
      <right style="thin">
        <color theme="0" tint="-0.499984740745262"/>
      </right>
      <top/>
      <bottom style="thin">
        <color theme="0" tint="-0.499984740745262"/>
      </bottom>
      <diagonal/>
    </border>
    <border>
      <left/>
      <right style="thin">
        <color theme="0"/>
      </right>
      <top/>
      <bottom/>
      <diagonal/>
    </border>
    <border>
      <left style="thin">
        <color theme="0"/>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ck">
        <color indexed="64"/>
      </left>
      <right style="thin">
        <color indexed="64"/>
      </right>
      <top style="thin">
        <color indexed="64"/>
      </top>
      <bottom style="thin">
        <color indexed="64"/>
      </bottom>
      <diagonal/>
    </border>
    <border>
      <left style="medium">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medium">
        <color indexed="64"/>
      </left>
      <right style="thin">
        <color indexed="64"/>
      </right>
      <top style="thin">
        <color indexed="64"/>
      </top>
      <bottom style="thick">
        <color indexed="64"/>
      </bottom>
      <diagonal/>
    </border>
    <border>
      <left style="medium">
        <color indexed="64"/>
      </left>
      <right style="thick">
        <color indexed="64"/>
      </right>
      <top style="thin">
        <color indexed="64"/>
      </top>
      <bottom style="thick">
        <color indexed="64"/>
      </bottom>
      <diagonal/>
    </border>
    <border>
      <left/>
      <right/>
      <top style="thin">
        <color theme="1"/>
      </top>
      <bottom style="thin">
        <color theme="1"/>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medium">
        <color indexed="64"/>
      </right>
      <top/>
      <bottom style="thin">
        <color indexed="64"/>
      </bottom>
      <diagonal/>
    </border>
    <border>
      <left/>
      <right/>
      <top/>
      <bottom style="medium">
        <color rgb="FF2981B9"/>
      </bottom>
      <diagonal/>
    </border>
    <border>
      <left/>
      <right/>
      <top/>
      <bottom style="medium">
        <color rgb="FF9DA85E"/>
      </bottom>
      <diagonal/>
    </border>
    <border>
      <left/>
      <right/>
      <top style="medium">
        <color rgb="FF999999"/>
      </top>
      <bottom style="thin">
        <color rgb="FF999999"/>
      </bottom>
      <diagonal/>
    </border>
    <border>
      <left/>
      <right/>
      <top style="thin">
        <color rgb="FF999999"/>
      </top>
      <bottom style="thin">
        <color rgb="FF999999"/>
      </bottom>
      <diagonal/>
    </border>
    <border>
      <left/>
      <right/>
      <top style="thin">
        <color rgb="FF999999"/>
      </top>
      <bottom/>
      <diagonal/>
    </border>
    <border>
      <left style="medium">
        <color indexed="64"/>
      </left>
      <right style="medium">
        <color rgb="FF000000"/>
      </right>
      <top style="medium">
        <color indexed="64"/>
      </top>
      <bottom style="medium">
        <color indexed="64"/>
      </bottom>
      <diagonal/>
    </border>
    <border>
      <left style="medium">
        <color rgb="FF000000"/>
      </left>
      <right style="medium">
        <color indexed="64"/>
      </right>
      <top style="medium">
        <color indexed="64"/>
      </top>
      <bottom style="medium">
        <color indexed="64"/>
      </bottom>
      <diagonal/>
    </border>
  </borders>
  <cellStyleXfs count="23">
    <xf numFmtId="0" fontId="0" fillId="0" borderId="0"/>
    <xf numFmtId="9" fontId="6" fillId="0" borderId="0" applyFont="0" applyFill="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0" applyNumberFormat="0" applyBorder="0" applyAlignment="0" applyProtection="0"/>
    <xf numFmtId="0" fontId="10" fillId="0" borderId="0"/>
    <xf numFmtId="0" fontId="13" fillId="0" borderId="0"/>
    <xf numFmtId="0" fontId="10" fillId="0" borderId="0"/>
    <xf numFmtId="0" fontId="10" fillId="0" borderId="0"/>
    <xf numFmtId="44" fontId="6" fillId="0" borderId="0" applyFont="0" applyFill="0" applyBorder="0" applyAlignment="0" applyProtection="0"/>
    <xf numFmtId="0" fontId="13" fillId="0" borderId="0"/>
    <xf numFmtId="0" fontId="40" fillId="0" borderId="0" applyNumberFormat="0" applyFill="0" applyBorder="0" applyAlignment="0" applyProtection="0"/>
    <xf numFmtId="0" fontId="45" fillId="0" borderId="0"/>
    <xf numFmtId="0" fontId="46" fillId="46" borderId="0" applyNumberFormat="0" applyBorder="0" applyAlignment="0" applyProtection="0"/>
    <xf numFmtId="0" fontId="46" fillId="47" borderId="0" applyNumberFormat="0" applyBorder="0" applyAlignment="0" applyProtection="0"/>
    <xf numFmtId="0" fontId="13" fillId="0" borderId="0"/>
    <xf numFmtId="0" fontId="10" fillId="0" borderId="0"/>
    <xf numFmtId="43" fontId="6" fillId="0" borderId="0" applyFont="0" applyFill="0" applyBorder="0" applyAlignment="0" applyProtection="0"/>
    <xf numFmtId="0" fontId="30" fillId="0" borderId="101" applyNumberFormat="0" applyFill="0" applyAlignment="0" applyProtection="0"/>
    <xf numFmtId="0" fontId="30" fillId="0" borderId="102" applyNumberFormat="0" applyFill="0" applyAlignment="0" applyProtection="0"/>
    <xf numFmtId="0" fontId="75" fillId="0" borderId="0"/>
    <xf numFmtId="0" fontId="77" fillId="0" borderId="0"/>
    <xf numFmtId="0" fontId="78" fillId="0" borderId="0" applyNumberFormat="0" applyFont="0" applyFill="0" applyBorder="0" applyAlignment="0" applyProtection="0"/>
  </cellStyleXfs>
  <cellXfs count="641">
    <xf numFmtId="0" fontId="0" fillId="0" borderId="0" xfId="0"/>
    <xf numFmtId="0" fontId="0" fillId="0" borderId="1" xfId="0" applyBorder="1"/>
    <xf numFmtId="0" fontId="0" fillId="7" borderId="0" xfId="0" applyFill="1" applyAlignment="1">
      <alignment horizontal="left"/>
    </xf>
    <xf numFmtId="0" fontId="0" fillId="7" borderId="0" xfId="0" applyFill="1"/>
    <xf numFmtId="0" fontId="1" fillId="7" borderId="0" xfId="0" applyFont="1" applyFill="1"/>
    <xf numFmtId="0" fontId="10" fillId="0" borderId="0" xfId="7"/>
    <xf numFmtId="49" fontId="0" fillId="0" borderId="0" xfId="0" applyNumberFormat="1"/>
    <xf numFmtId="0" fontId="0" fillId="0" borderId="0" xfId="0" applyAlignment="1">
      <alignment vertical="center"/>
    </xf>
    <xf numFmtId="0" fontId="13" fillId="0" borderId="0" xfId="6"/>
    <xf numFmtId="0" fontId="5" fillId="2" borderId="0" xfId="0" applyFont="1" applyFill="1" applyAlignment="1">
      <alignment horizontal="center"/>
    </xf>
    <xf numFmtId="0" fontId="16" fillId="0" borderId="0" xfId="0" applyFont="1"/>
    <xf numFmtId="0" fontId="5" fillId="2" borderId="0" xfId="0" applyFont="1" applyFill="1" applyAlignment="1">
      <alignment horizontal="left"/>
    </xf>
    <xf numFmtId="0" fontId="0" fillId="0" borderId="0" xfId="0" applyAlignment="1">
      <alignment horizontal="center"/>
    </xf>
    <xf numFmtId="0" fontId="0" fillId="31" borderId="0" xfId="0" applyFill="1"/>
    <xf numFmtId="0" fontId="0" fillId="28" borderId="0" xfId="0" applyFill="1"/>
    <xf numFmtId="0" fontId="25" fillId="2" borderId="0" xfId="0" applyFont="1" applyFill="1"/>
    <xf numFmtId="3" fontId="0" fillId="0" borderId="0" xfId="0" applyNumberFormat="1"/>
    <xf numFmtId="9" fontId="0" fillId="0" borderId="0" xfId="0" applyNumberFormat="1"/>
    <xf numFmtId="0" fontId="27" fillId="0" borderId="0" xfId="0" applyFont="1"/>
    <xf numFmtId="0" fontId="31" fillId="0" borderId="0" xfId="7" applyFont="1"/>
    <xf numFmtId="164" fontId="35" fillId="0" borderId="1" xfId="7" applyNumberFormat="1" applyFont="1" applyBorder="1"/>
    <xf numFmtId="0" fontId="35" fillId="0" borderId="1" xfId="7" applyFont="1" applyBorder="1"/>
    <xf numFmtId="0" fontId="35" fillId="0" borderId="84" xfId="7" applyFont="1" applyBorder="1"/>
    <xf numFmtId="14" fontId="35" fillId="0" borderId="84" xfId="7" applyNumberFormat="1" applyFont="1" applyBorder="1"/>
    <xf numFmtId="0" fontId="35" fillId="0" borderId="0" xfId="7" applyFont="1"/>
    <xf numFmtId="14" fontId="35" fillId="0" borderId="0" xfId="7" applyNumberFormat="1" applyFont="1"/>
    <xf numFmtId="176" fontId="0" fillId="0" borderId="0" xfId="0" applyNumberFormat="1"/>
    <xf numFmtId="0" fontId="36" fillId="24" borderId="45" xfId="0" applyFont="1" applyFill="1" applyBorder="1" applyAlignment="1">
      <alignment horizontal="center" vertical="center" wrapText="1"/>
    </xf>
    <xf numFmtId="0" fontId="2" fillId="24" borderId="46" xfId="0" applyFont="1" applyFill="1" applyBorder="1" applyAlignment="1">
      <alignment horizontal="left" vertical="center" wrapText="1"/>
    </xf>
    <xf numFmtId="0" fontId="2" fillId="24" borderId="47" xfId="0" applyFont="1" applyFill="1" applyBorder="1" applyAlignment="1">
      <alignment horizontal="left" vertical="center" wrapText="1"/>
    </xf>
    <xf numFmtId="0" fontId="5" fillId="2" borderId="0" xfId="0" applyFont="1" applyFill="1" applyAlignment="1">
      <alignment horizontal="center" vertical="center"/>
    </xf>
    <xf numFmtId="0" fontId="25" fillId="40" borderId="0" xfId="0" applyFont="1" applyFill="1" applyAlignment="1">
      <alignment horizontal="center" vertical="center"/>
    </xf>
    <xf numFmtId="3" fontId="25" fillId="40" borderId="0" xfId="0" applyNumberFormat="1" applyFont="1" applyFill="1" applyAlignment="1">
      <alignment horizontal="center" vertical="center"/>
    </xf>
    <xf numFmtId="9" fontId="25" fillId="40" borderId="0" xfId="1" applyFont="1" applyFill="1" applyAlignment="1">
      <alignment horizontal="center" vertical="center"/>
    </xf>
    <xf numFmtId="0" fontId="25" fillId="40" borderId="0" xfId="0" applyFont="1" applyFill="1"/>
    <xf numFmtId="3" fontId="25" fillId="40" borderId="0" xfId="0" applyNumberFormat="1" applyFont="1" applyFill="1"/>
    <xf numFmtId="9" fontId="25" fillId="40" borderId="0" xfId="1" applyFont="1" applyFill="1"/>
    <xf numFmtId="0" fontId="0" fillId="0" borderId="0" xfId="0" applyAlignment="1">
      <alignment horizontal="left"/>
    </xf>
    <xf numFmtId="0" fontId="19" fillId="24" borderId="1" xfId="0" applyFont="1" applyFill="1" applyBorder="1"/>
    <xf numFmtId="0" fontId="0" fillId="0" borderId="0" xfId="0" pivotButton="1"/>
    <xf numFmtId="0" fontId="33" fillId="9" borderId="12" xfId="7" applyFont="1" applyFill="1" applyBorder="1" applyAlignment="1">
      <alignment horizontal="center" vertical="center" wrapText="1"/>
    </xf>
    <xf numFmtId="0" fontId="35" fillId="0" borderId="66" xfId="7" applyFont="1" applyBorder="1" applyAlignment="1">
      <alignment wrapText="1"/>
    </xf>
    <xf numFmtId="164" fontId="35" fillId="0" borderId="82" xfId="7" applyNumberFormat="1" applyFont="1" applyBorder="1"/>
    <xf numFmtId="0" fontId="33" fillId="39" borderId="21" xfId="7" applyFont="1" applyFill="1" applyBorder="1" applyAlignment="1">
      <alignment horizontal="center" vertical="center" wrapText="1"/>
    </xf>
    <xf numFmtId="0" fontId="33" fillId="39" borderId="19" xfId="7" applyFont="1" applyFill="1" applyBorder="1" applyAlignment="1">
      <alignment horizontal="center" vertical="center" wrapText="1"/>
    </xf>
    <xf numFmtId="0" fontId="33" fillId="39" borderId="20" xfId="7" applyFont="1" applyFill="1" applyBorder="1" applyAlignment="1">
      <alignment horizontal="center" vertical="center" wrapText="1"/>
    </xf>
    <xf numFmtId="0" fontId="35" fillId="0" borderId="16" xfId="7" applyFont="1" applyBorder="1" applyAlignment="1">
      <alignment wrapText="1"/>
    </xf>
    <xf numFmtId="164" fontId="35" fillId="0" borderId="14" xfId="7" applyNumberFormat="1" applyFont="1" applyBorder="1"/>
    <xf numFmtId="0" fontId="35" fillId="0" borderId="14" xfId="7" applyFont="1" applyBorder="1"/>
    <xf numFmtId="164" fontId="35" fillId="0" borderId="15" xfId="7" applyNumberFormat="1" applyFont="1" applyBorder="1"/>
    <xf numFmtId="0" fontId="41" fillId="0" borderId="0" xfId="0" applyFont="1"/>
    <xf numFmtId="0" fontId="19" fillId="41" borderId="1" xfId="0" applyFont="1" applyFill="1" applyBorder="1"/>
    <xf numFmtId="0" fontId="19" fillId="41" borderId="66" xfId="0" applyFont="1" applyFill="1" applyBorder="1"/>
    <xf numFmtId="0" fontId="19" fillId="41" borderId="19" xfId="0" applyFont="1" applyFill="1" applyBorder="1"/>
    <xf numFmtId="0" fontId="19" fillId="41" borderId="21" xfId="0" applyFont="1" applyFill="1" applyBorder="1"/>
    <xf numFmtId="0" fontId="42" fillId="2" borderId="0" xfId="0" applyFont="1" applyFill="1" applyAlignment="1">
      <alignment horizontal="center"/>
    </xf>
    <xf numFmtId="0" fontId="45" fillId="0" borderId="0" xfId="12"/>
    <xf numFmtId="173" fontId="0" fillId="0" borderId="1" xfId="0" applyNumberFormat="1" applyBorder="1"/>
    <xf numFmtId="0" fontId="44" fillId="2" borderId="0" xfId="15" applyFont="1" applyFill="1"/>
    <xf numFmtId="0" fontId="25" fillId="2" borderId="0" xfId="0" applyFont="1" applyFill="1" applyAlignment="1">
      <alignment horizontal="center"/>
    </xf>
    <xf numFmtId="43" fontId="47" fillId="48" borderId="0" xfId="17" applyFont="1" applyFill="1"/>
    <xf numFmtId="0" fontId="27" fillId="24" borderId="0" xfId="0" applyFont="1" applyFill="1" applyAlignment="1">
      <alignment horizontal="center"/>
    </xf>
    <xf numFmtId="0" fontId="48" fillId="24" borderId="0" xfId="0" applyFont="1" applyFill="1"/>
    <xf numFmtId="0" fontId="48" fillId="0" borderId="0" xfId="0" applyFont="1"/>
    <xf numFmtId="0" fontId="27" fillId="32" borderId="0" xfId="0" applyFont="1" applyFill="1" applyAlignment="1">
      <alignment horizontal="center"/>
    </xf>
    <xf numFmtId="0" fontId="48" fillId="32" borderId="0" xfId="0" applyFont="1" applyFill="1"/>
    <xf numFmtId="0" fontId="27" fillId="29" borderId="0" xfId="0" applyFont="1" applyFill="1" applyAlignment="1">
      <alignment horizontal="center"/>
    </xf>
    <xf numFmtId="0" fontId="48" fillId="29" borderId="0" xfId="0" applyFont="1" applyFill="1"/>
    <xf numFmtId="0" fontId="27" fillId="49" borderId="0" xfId="0" applyFont="1" applyFill="1" applyAlignment="1">
      <alignment horizontal="center"/>
    </xf>
    <xf numFmtId="0" fontId="48" fillId="49" borderId="0" xfId="0" applyFont="1" applyFill="1"/>
    <xf numFmtId="0" fontId="27" fillId="50" borderId="0" xfId="0" applyFont="1" applyFill="1" applyAlignment="1">
      <alignment horizontal="center"/>
    </xf>
    <xf numFmtId="0" fontId="48" fillId="50" borderId="0" xfId="0" applyFont="1" applyFill="1"/>
    <xf numFmtId="0" fontId="27" fillId="51" borderId="0" xfId="0" applyFont="1" applyFill="1" applyAlignment="1">
      <alignment horizontal="center"/>
    </xf>
    <xf numFmtId="0" fontId="48" fillId="51" borderId="0" xfId="0" applyFont="1" applyFill="1"/>
    <xf numFmtId="0" fontId="49" fillId="0" borderId="0" xfId="6" applyFont="1" applyAlignment="1">
      <alignment horizontal="center" vertical="center"/>
    </xf>
    <xf numFmtId="0" fontId="49" fillId="7" borderId="0" xfId="0" applyFont="1" applyFill="1"/>
    <xf numFmtId="0" fontId="50" fillId="10" borderId="0" xfId="0" applyFont="1" applyFill="1"/>
    <xf numFmtId="0" fontId="51" fillId="0" borderId="0" xfId="0" applyFont="1" applyAlignment="1">
      <alignment vertical="center"/>
    </xf>
    <xf numFmtId="0" fontId="51" fillId="0" borderId="0" xfId="0" quotePrefix="1" applyFont="1" applyAlignment="1">
      <alignment vertical="center"/>
    </xf>
    <xf numFmtId="0" fontId="51" fillId="0" borderId="0" xfId="0" applyFont="1"/>
    <xf numFmtId="0" fontId="49" fillId="0" borderId="0" xfId="0" applyFont="1"/>
    <xf numFmtId="14" fontId="52" fillId="0" borderId="0" xfId="0" applyNumberFormat="1" applyFont="1"/>
    <xf numFmtId="0" fontId="52" fillId="0" borderId="0" xfId="0" applyFont="1"/>
    <xf numFmtId="0" fontId="49" fillId="0" borderId="0" xfId="6" applyFont="1" applyAlignment="1">
      <alignment vertical="center"/>
    </xf>
    <xf numFmtId="0" fontId="49" fillId="11" borderId="1" xfId="6" applyFont="1" applyFill="1" applyBorder="1" applyAlignment="1">
      <alignment horizontal="center" vertical="center"/>
    </xf>
    <xf numFmtId="0" fontId="49" fillId="11" borderId="1" xfId="6" applyFont="1" applyFill="1" applyBorder="1" applyAlignment="1">
      <alignment vertical="center"/>
    </xf>
    <xf numFmtId="0" fontId="49" fillId="0" borderId="0" xfId="6" applyFont="1" applyAlignment="1">
      <alignment horizontal="left" vertical="center"/>
    </xf>
    <xf numFmtId="0" fontId="50" fillId="10" borderId="0" xfId="6" applyFont="1" applyFill="1" applyAlignment="1">
      <alignment vertical="center"/>
    </xf>
    <xf numFmtId="0" fontId="50" fillId="10" borderId="0" xfId="6" applyFont="1" applyFill="1" applyAlignment="1">
      <alignment horizontal="center" vertical="center"/>
    </xf>
    <xf numFmtId="164" fontId="49" fillId="0" borderId="0" xfId="6" applyNumberFormat="1" applyFont="1" applyAlignment="1">
      <alignment vertical="center"/>
    </xf>
    <xf numFmtId="0" fontId="49" fillId="0" borderId="0" xfId="6" applyFont="1" applyAlignment="1">
      <alignment horizontal="right" vertical="center"/>
    </xf>
    <xf numFmtId="0" fontId="49" fillId="12" borderId="29" xfId="6" applyFont="1" applyFill="1" applyBorder="1" applyAlignment="1">
      <alignment vertical="center"/>
    </xf>
    <xf numFmtId="0" fontId="49" fillId="12" borderId="30" xfId="6" applyFont="1" applyFill="1" applyBorder="1" applyAlignment="1">
      <alignment vertical="center"/>
    </xf>
    <xf numFmtId="0" fontId="49" fillId="12" borderId="30" xfId="6" applyFont="1" applyFill="1" applyBorder="1"/>
    <xf numFmtId="0" fontId="49" fillId="12" borderId="31" xfId="6" applyFont="1" applyFill="1" applyBorder="1"/>
    <xf numFmtId="0" fontId="49" fillId="0" borderId="0" xfId="6" applyFont="1"/>
    <xf numFmtId="0" fontId="49" fillId="0" borderId="12" xfId="6" applyFont="1" applyBorder="1" applyAlignment="1">
      <alignment vertical="center"/>
    </xf>
    <xf numFmtId="0" fontId="49" fillId="0" borderId="12" xfId="6" applyFont="1" applyBorder="1"/>
    <xf numFmtId="9" fontId="49" fillId="0" borderId="0" xfId="6" applyNumberFormat="1" applyFont="1" applyAlignment="1">
      <alignment vertical="center"/>
    </xf>
    <xf numFmtId="0" fontId="49" fillId="8" borderId="3" xfId="0" applyFont="1" applyFill="1" applyBorder="1"/>
    <xf numFmtId="0" fontId="49" fillId="8" borderId="4" xfId="0" applyFont="1" applyFill="1" applyBorder="1"/>
    <xf numFmtId="0" fontId="49" fillId="8" borderId="5" xfId="0" applyFont="1" applyFill="1" applyBorder="1"/>
    <xf numFmtId="0" fontId="54" fillId="0" borderId="0" xfId="6" applyFont="1" applyAlignment="1">
      <alignment vertical="center"/>
    </xf>
    <xf numFmtId="0" fontId="51" fillId="0" borderId="0" xfId="6" applyFont="1" applyAlignment="1">
      <alignment vertical="center"/>
    </xf>
    <xf numFmtId="0" fontId="51" fillId="0" borderId="0" xfId="6" applyFont="1" applyAlignment="1">
      <alignment horizontal="center" vertical="center"/>
    </xf>
    <xf numFmtId="0" fontId="51" fillId="0" borderId="0" xfId="6" applyFont="1" applyAlignment="1">
      <alignment horizontal="right" vertical="center"/>
    </xf>
    <xf numFmtId="0" fontId="49" fillId="0" borderId="52" xfId="6" applyFont="1" applyBorder="1" applyAlignment="1">
      <alignment horizontal="center" vertical="center"/>
    </xf>
    <xf numFmtId="2" fontId="49" fillId="0" borderId="0" xfId="6" applyNumberFormat="1" applyFont="1" applyAlignment="1">
      <alignment vertical="center"/>
    </xf>
    <xf numFmtId="10" fontId="49" fillId="0" borderId="0" xfId="6" applyNumberFormat="1" applyFont="1" applyAlignment="1">
      <alignment vertical="center"/>
    </xf>
    <xf numFmtId="12" fontId="49" fillId="0" borderId="0" xfId="6" applyNumberFormat="1" applyFont="1" applyAlignment="1">
      <alignment vertical="center"/>
    </xf>
    <xf numFmtId="166" fontId="49" fillId="0" borderId="0" xfId="6" applyNumberFormat="1" applyFont="1" applyAlignment="1">
      <alignment vertical="center"/>
    </xf>
    <xf numFmtId="0" fontId="54" fillId="0" borderId="0" xfId="0" applyFont="1"/>
    <xf numFmtId="2" fontId="51" fillId="0" borderId="0" xfId="6" applyNumberFormat="1" applyFont="1" applyAlignment="1">
      <alignment vertical="center"/>
    </xf>
    <xf numFmtId="166" fontId="51" fillId="0" borderId="0" xfId="6" applyNumberFormat="1" applyFont="1" applyAlignment="1">
      <alignment vertical="center"/>
    </xf>
    <xf numFmtId="10" fontId="51" fillId="0" borderId="0" xfId="6" applyNumberFormat="1" applyFont="1" applyAlignment="1">
      <alignment vertical="center"/>
    </xf>
    <xf numFmtId="12" fontId="51" fillId="0" borderId="0" xfId="6" applyNumberFormat="1" applyFont="1" applyAlignment="1">
      <alignment vertical="center"/>
    </xf>
    <xf numFmtId="0" fontId="49" fillId="0" borderId="9" xfId="7" applyFont="1" applyBorder="1"/>
    <xf numFmtId="0" fontId="49" fillId="0" borderId="11" xfId="7" applyFont="1" applyBorder="1"/>
    <xf numFmtId="0" fontId="49" fillId="0" borderId="0" xfId="1" applyNumberFormat="1" applyFont="1"/>
    <xf numFmtId="9" fontId="49" fillId="0" borderId="0" xfId="1" applyFont="1"/>
    <xf numFmtId="1" fontId="49" fillId="0" borderId="16" xfId="0" applyNumberFormat="1" applyFont="1" applyBorder="1"/>
    <xf numFmtId="9" fontId="49" fillId="0" borderId="21" xfId="0" applyNumberFormat="1" applyFont="1" applyBorder="1"/>
    <xf numFmtId="0" fontId="57" fillId="0" borderId="0" xfId="10" applyFont="1"/>
    <xf numFmtId="0" fontId="57" fillId="0" borderId="0" xfId="0" applyFont="1"/>
    <xf numFmtId="0" fontId="49" fillId="0" borderId="0" xfId="10" applyFont="1"/>
    <xf numFmtId="14" fontId="49" fillId="0" borderId="0" xfId="10" applyNumberFormat="1" applyFont="1"/>
    <xf numFmtId="175" fontId="49" fillId="0" borderId="0" xfId="10" applyNumberFormat="1" applyFont="1"/>
    <xf numFmtId="0" fontId="49" fillId="31" borderId="67" xfId="0" applyFont="1" applyFill="1" applyBorder="1" applyAlignment="1">
      <alignment vertical="center"/>
    </xf>
    <xf numFmtId="0" fontId="49" fillId="31" borderId="68" xfId="0" applyFont="1" applyFill="1" applyBorder="1" applyAlignment="1">
      <alignment vertical="center"/>
    </xf>
    <xf numFmtId="0" fontId="49" fillId="31" borderId="69" xfId="0" applyFont="1" applyFill="1" applyBorder="1" applyAlignment="1">
      <alignment vertical="center"/>
    </xf>
    <xf numFmtId="0" fontId="49" fillId="31" borderId="70" xfId="0" applyFont="1" applyFill="1" applyBorder="1" applyAlignment="1">
      <alignment vertical="center"/>
    </xf>
    <xf numFmtId="0" fontId="49" fillId="31" borderId="71" xfId="0" applyFont="1" applyFill="1" applyBorder="1" applyAlignment="1">
      <alignment horizontal="left" vertical="center"/>
    </xf>
    <xf numFmtId="0" fontId="49" fillId="31" borderId="72" xfId="0" applyFont="1" applyFill="1" applyBorder="1" applyAlignment="1">
      <alignment vertical="center"/>
    </xf>
    <xf numFmtId="0" fontId="49" fillId="31" borderId="73" xfId="0" applyFont="1" applyFill="1" applyBorder="1" applyAlignment="1">
      <alignment horizontal="left" vertical="center"/>
    </xf>
    <xf numFmtId="0" fontId="49" fillId="0" borderId="65" xfId="15" applyFont="1" applyBorder="1"/>
    <xf numFmtId="0" fontId="49" fillId="0" borderId="84" xfId="15" applyFont="1" applyBorder="1"/>
    <xf numFmtId="0" fontId="49" fillId="0" borderId="27" xfId="15" applyFont="1" applyBorder="1"/>
    <xf numFmtId="0" fontId="49" fillId="0" borderId="0" xfId="15" applyFont="1"/>
    <xf numFmtId="0" fontId="49" fillId="0" borderId="9" xfId="15" applyFont="1" applyBorder="1"/>
    <xf numFmtId="0" fontId="49" fillId="0" borderId="10" xfId="15" applyFont="1" applyBorder="1"/>
    <xf numFmtId="0" fontId="49" fillId="0" borderId="13" xfId="15" applyFont="1" applyBorder="1"/>
    <xf numFmtId="0" fontId="49" fillId="0" borderId="11" xfId="15" applyFont="1" applyBorder="1"/>
    <xf numFmtId="0" fontId="49" fillId="0" borderId="12" xfId="15" applyFont="1" applyBorder="1"/>
    <xf numFmtId="0" fontId="49" fillId="0" borderId="8" xfId="15" applyFont="1" applyBorder="1"/>
    <xf numFmtId="49" fontId="49" fillId="0" borderId="0" xfId="6" applyNumberFormat="1" applyFont="1"/>
    <xf numFmtId="0" fontId="50" fillId="9" borderId="87" xfId="7" applyFont="1" applyFill="1" applyBorder="1" applyAlignment="1">
      <alignment horizontal="center" vertical="center" wrapText="1"/>
    </xf>
    <xf numFmtId="0" fontId="50" fillId="9" borderId="88" xfId="7" applyFont="1" applyFill="1" applyBorder="1" applyAlignment="1">
      <alignment horizontal="center" vertical="center" wrapText="1"/>
    </xf>
    <xf numFmtId="0" fontId="50" fillId="9" borderId="89" xfId="7" applyFont="1" applyFill="1" applyBorder="1" applyAlignment="1">
      <alignment horizontal="center" vertical="center" wrapText="1"/>
    </xf>
    <xf numFmtId="0" fontId="49" fillId="0" borderId="90" xfId="7" applyFont="1" applyBorder="1"/>
    <xf numFmtId="0" fontId="49" fillId="0" borderId="1" xfId="7" applyFont="1" applyBorder="1"/>
    <xf numFmtId="0" fontId="49" fillId="0" borderId="85" xfId="7" applyFont="1" applyBorder="1"/>
    <xf numFmtId="0" fontId="49" fillId="0" borderId="91" xfId="7" applyFont="1" applyBorder="1"/>
    <xf numFmtId="0" fontId="49" fillId="0" borderId="92" xfId="7" applyFont="1" applyBorder="1"/>
    <xf numFmtId="0" fontId="49" fillId="0" borderId="93" xfId="7" applyFont="1" applyBorder="1"/>
    <xf numFmtId="0" fontId="49" fillId="0" borderId="94" xfId="7" applyFont="1" applyBorder="1"/>
    <xf numFmtId="0" fontId="49" fillId="0" borderId="95" xfId="7" applyFont="1" applyBorder="1"/>
    <xf numFmtId="0" fontId="50" fillId="27" borderId="76" xfId="7" applyFont="1" applyFill="1" applyBorder="1" applyAlignment="1">
      <alignment horizontal="center" vertical="center" wrapText="1"/>
    </xf>
    <xf numFmtId="0" fontId="50" fillId="27" borderId="24" xfId="7" applyFont="1" applyFill="1" applyBorder="1" applyAlignment="1">
      <alignment horizontal="center" vertical="center" wrapText="1"/>
    </xf>
    <xf numFmtId="0" fontId="50" fillId="27" borderId="77" xfId="7" applyFont="1" applyFill="1" applyBorder="1" applyAlignment="1">
      <alignment horizontal="center" vertical="center" wrapText="1"/>
    </xf>
    <xf numFmtId="0" fontId="49" fillId="0" borderId="1" xfId="7" applyFont="1" applyBorder="1" applyAlignment="1">
      <alignment horizontal="center"/>
    </xf>
    <xf numFmtId="0" fontId="49" fillId="0" borderId="86" xfId="7" applyFont="1" applyBorder="1" applyAlignment="1">
      <alignment horizontal="center"/>
    </xf>
    <xf numFmtId="0" fontId="49" fillId="0" borderId="78" xfId="7" applyFont="1" applyBorder="1"/>
    <xf numFmtId="0" fontId="49" fillId="0" borderId="30" xfId="7" applyFont="1" applyBorder="1" applyAlignment="1">
      <alignment horizontal="center"/>
    </xf>
    <xf numFmtId="0" fontId="49" fillId="0" borderId="30" xfId="7" applyFont="1" applyBorder="1"/>
    <xf numFmtId="0" fontId="49" fillId="0" borderId="79" xfId="7" applyFont="1" applyBorder="1" applyAlignment="1">
      <alignment horizontal="center"/>
    </xf>
    <xf numFmtId="0" fontId="49" fillId="7" borderId="0" xfId="5" applyFont="1" applyFill="1"/>
    <xf numFmtId="0" fontId="49" fillId="16" borderId="37" xfId="8" applyFont="1" applyFill="1" applyBorder="1"/>
    <xf numFmtId="0" fontId="49" fillId="0" borderId="0" xfId="7" applyFont="1" applyAlignment="1">
      <alignment horizontal="left"/>
    </xf>
    <xf numFmtId="0" fontId="58" fillId="0" borderId="0" xfId="7" applyFont="1" applyAlignment="1">
      <alignment horizontal="left"/>
    </xf>
    <xf numFmtId="0" fontId="49" fillId="0" borderId="0" xfId="7" applyFont="1"/>
    <xf numFmtId="0" fontId="49" fillId="0" borderId="0" xfId="7" applyFont="1" applyAlignment="1">
      <alignment horizontal="center" vertical="center"/>
    </xf>
    <xf numFmtId="0" fontId="49" fillId="25" borderId="22" xfId="7" applyFont="1" applyFill="1" applyBorder="1" applyProtection="1">
      <protection locked="0"/>
    </xf>
    <xf numFmtId="2" fontId="49" fillId="0" borderId="0" xfId="7" applyNumberFormat="1" applyFont="1"/>
    <xf numFmtId="173" fontId="49" fillId="0" borderId="0" xfId="7" applyNumberFormat="1" applyFont="1"/>
    <xf numFmtId="173" fontId="49" fillId="0" borderId="10" xfId="7" applyNumberFormat="1" applyFont="1" applyBorder="1"/>
    <xf numFmtId="0" fontId="49" fillId="25" borderId="33" xfId="7" applyFont="1" applyFill="1" applyBorder="1" applyProtection="1">
      <protection locked="0"/>
    </xf>
    <xf numFmtId="0" fontId="49" fillId="25" borderId="28" xfId="7" applyFont="1" applyFill="1" applyBorder="1" applyProtection="1">
      <protection locked="0"/>
    </xf>
    <xf numFmtId="0" fontId="49" fillId="0" borderId="65" xfId="7" applyFont="1" applyBorder="1"/>
    <xf numFmtId="173" fontId="49" fillId="0" borderId="27" xfId="7" applyNumberFormat="1" applyFont="1" applyBorder="1"/>
    <xf numFmtId="173" fontId="49" fillId="0" borderId="13" xfId="7" applyNumberFormat="1" applyFont="1" applyBorder="1"/>
    <xf numFmtId="0" fontId="49" fillId="24" borderId="0" xfId="7" applyFont="1" applyFill="1" applyProtection="1">
      <protection locked="0"/>
    </xf>
    <xf numFmtId="2" fontId="49" fillId="0" borderId="11" xfId="7" applyNumberFormat="1" applyFont="1" applyBorder="1"/>
    <xf numFmtId="173" fontId="49" fillId="0" borderId="12" xfId="7" applyNumberFormat="1" applyFont="1" applyBorder="1"/>
    <xf numFmtId="165" fontId="49" fillId="0" borderId="0" xfId="7" applyNumberFormat="1" applyFont="1"/>
    <xf numFmtId="0" fontId="57" fillId="3" borderId="1" xfId="0" applyFont="1" applyFill="1" applyBorder="1" applyAlignment="1">
      <alignment horizontal="center" vertical="center"/>
    </xf>
    <xf numFmtId="0" fontId="57" fillId="3" borderId="1" xfId="0" applyFont="1" applyFill="1" applyBorder="1" applyAlignment="1">
      <alignment horizontal="center" vertical="center" wrapText="1"/>
    </xf>
    <xf numFmtId="0" fontId="57" fillId="3" borderId="2" xfId="0" applyFont="1" applyFill="1" applyBorder="1" applyAlignment="1">
      <alignment horizontal="center" vertical="center" wrapText="1"/>
    </xf>
    <xf numFmtId="0" fontId="49" fillId="0" borderId="0" xfId="16" applyFont="1"/>
    <xf numFmtId="0" fontId="49" fillId="0" borderId="0" xfId="16" quotePrefix="1" applyFont="1"/>
    <xf numFmtId="178" fontId="49" fillId="0" borderId="0" xfId="16" applyNumberFormat="1" applyFont="1"/>
    <xf numFmtId="14" fontId="49" fillId="0" borderId="0" xfId="16" applyNumberFormat="1" applyFont="1"/>
    <xf numFmtId="0" fontId="49" fillId="0" borderId="0" xfId="8" applyFont="1"/>
    <xf numFmtId="0" fontId="49" fillId="14" borderId="0" xfId="8" applyFont="1" applyFill="1"/>
    <xf numFmtId="0" fontId="50" fillId="0" borderId="0" xfId="8" applyFont="1"/>
    <xf numFmtId="0" fontId="49" fillId="10" borderId="0" xfId="8" applyFont="1" applyFill="1"/>
    <xf numFmtId="0" fontId="49" fillId="20" borderId="0" xfId="8" applyFont="1" applyFill="1"/>
    <xf numFmtId="0" fontId="50" fillId="10" borderId="0" xfId="8" applyFont="1" applyFill="1"/>
    <xf numFmtId="0" fontId="49" fillId="21" borderId="0" xfId="8" applyFont="1" applyFill="1"/>
    <xf numFmtId="0" fontId="49" fillId="3" borderId="0" xfId="8" applyFont="1" applyFill="1"/>
    <xf numFmtId="0" fontId="49" fillId="23" borderId="0" xfId="8" applyFont="1" applyFill="1"/>
    <xf numFmtId="0" fontId="49" fillId="15" borderId="0" xfId="8" applyFont="1" applyFill="1"/>
    <xf numFmtId="0" fontId="49" fillId="22" borderId="0" xfId="8" applyFont="1" applyFill="1"/>
    <xf numFmtId="0" fontId="49" fillId="16" borderId="0" xfId="8" applyFont="1" applyFill="1"/>
    <xf numFmtId="0" fontId="49" fillId="19" borderId="0" xfId="8" applyFont="1" applyFill="1"/>
    <xf numFmtId="0" fontId="49" fillId="17" borderId="0" xfId="8" applyFont="1" applyFill="1"/>
    <xf numFmtId="0" fontId="49" fillId="18" borderId="0" xfId="8" applyFont="1" applyFill="1"/>
    <xf numFmtId="0" fontId="59" fillId="7" borderId="0" xfId="5" applyFont="1" applyFill="1"/>
    <xf numFmtId="0" fontId="48" fillId="0" borderId="0" xfId="0" applyFont="1" applyAlignment="1">
      <alignment horizontal="center"/>
    </xf>
    <xf numFmtId="0" fontId="48" fillId="0" borderId="0" xfId="0" quotePrefix="1" applyFont="1"/>
    <xf numFmtId="49" fontId="48" fillId="0" borderId="0" xfId="0" applyNumberFormat="1" applyFont="1"/>
    <xf numFmtId="0" fontId="5" fillId="42" borderId="96" xfId="0" applyFont="1" applyFill="1" applyBorder="1"/>
    <xf numFmtId="0" fontId="48" fillId="43" borderId="96" xfId="0" applyFont="1" applyFill="1" applyBorder="1"/>
    <xf numFmtId="0" fontId="48" fillId="0" borderId="96" xfId="0" applyFont="1" applyBorder="1"/>
    <xf numFmtId="0" fontId="60" fillId="24" borderId="1" xfId="0" applyFont="1" applyFill="1" applyBorder="1"/>
    <xf numFmtId="0" fontId="48" fillId="0" borderId="0" xfId="0" applyFont="1" applyAlignment="1">
      <alignment horizontal="center" vertical="center"/>
    </xf>
    <xf numFmtId="14" fontId="48" fillId="0" borderId="0" xfId="0" applyNumberFormat="1" applyFont="1"/>
    <xf numFmtId="20" fontId="48" fillId="0" borderId="0" xfId="0" applyNumberFormat="1" applyFont="1"/>
    <xf numFmtId="177" fontId="48" fillId="0" borderId="0" xfId="0" applyNumberFormat="1" applyFont="1"/>
    <xf numFmtId="22" fontId="48" fillId="0" borderId="0" xfId="0" applyNumberFormat="1" applyFont="1"/>
    <xf numFmtId="0" fontId="27" fillId="0" borderId="101" xfId="18" applyFont="1"/>
    <xf numFmtId="0" fontId="27" fillId="0" borderId="102" xfId="19" applyFont="1"/>
    <xf numFmtId="0" fontId="48" fillId="0" borderId="0" xfId="0" applyFont="1" applyAlignment="1">
      <alignment horizontal="right"/>
    </xf>
    <xf numFmtId="0" fontId="48" fillId="0" borderId="0" xfId="0" applyFont="1" applyAlignment="1">
      <alignment vertical="center"/>
    </xf>
    <xf numFmtId="173" fontId="48" fillId="0" borderId="0" xfId="0" applyNumberFormat="1" applyFont="1"/>
    <xf numFmtId="167" fontId="48" fillId="0" borderId="0" xfId="0" applyNumberFormat="1" applyFont="1"/>
    <xf numFmtId="0" fontId="48" fillId="0" borderId="0" xfId="0" applyFont="1" applyAlignment="1">
      <alignment horizontal="left"/>
    </xf>
    <xf numFmtId="0" fontId="27" fillId="0" borderId="0" xfId="0" applyFont="1" applyAlignment="1">
      <alignment horizontal="center"/>
    </xf>
    <xf numFmtId="0" fontId="61" fillId="4" borderId="0" xfId="2" applyNumberFormat="1" applyFont="1" applyAlignment="1">
      <alignment horizontal="center"/>
    </xf>
    <xf numFmtId="0" fontId="62" fillId="6" borderId="0" xfId="4" applyFont="1"/>
    <xf numFmtId="0" fontId="27" fillId="0" borderId="0" xfId="0" applyFont="1" applyAlignment="1">
      <alignment vertical="center"/>
    </xf>
    <xf numFmtId="0" fontId="48" fillId="0" borderId="0" xfId="0" quotePrefix="1" applyFont="1" applyAlignment="1">
      <alignment vertical="center"/>
    </xf>
    <xf numFmtId="168" fontId="48" fillId="0" borderId="0" xfId="0" applyNumberFormat="1" applyFont="1" applyAlignment="1">
      <alignment horizontal="right"/>
    </xf>
    <xf numFmtId="0" fontId="48" fillId="0" borderId="1" xfId="0" applyFont="1" applyBorder="1"/>
    <xf numFmtId="0" fontId="48" fillId="0" borderId="1" xfId="0" applyFont="1" applyBorder="1" applyAlignment="1">
      <alignment horizontal="center"/>
    </xf>
    <xf numFmtId="0" fontId="48" fillId="0" borderId="1" xfId="0" applyFont="1" applyBorder="1" applyAlignment="1">
      <alignment horizontal="right"/>
    </xf>
    <xf numFmtId="49" fontId="48" fillId="0" borderId="1" xfId="0" applyNumberFormat="1" applyFont="1" applyBorder="1"/>
    <xf numFmtId="0" fontId="48" fillId="0" borderId="1" xfId="0" quotePrefix="1" applyFont="1" applyBorder="1"/>
    <xf numFmtId="0" fontId="27" fillId="0" borderId="1" xfId="0" applyFont="1" applyBorder="1"/>
    <xf numFmtId="0" fontId="48" fillId="0" borderId="1" xfId="0" applyFont="1" applyBorder="1" applyAlignment="1">
      <alignment horizontal="left"/>
    </xf>
    <xf numFmtId="0" fontId="63" fillId="5" borderId="0" xfId="3" applyFont="1" applyBorder="1" applyAlignment="1">
      <alignment vertical="center"/>
    </xf>
    <xf numFmtId="0" fontId="63" fillId="5" borderId="0" xfId="3" applyFont="1" applyBorder="1"/>
    <xf numFmtId="0" fontId="64" fillId="4" borderId="1" xfId="2" applyFont="1" applyBorder="1"/>
    <xf numFmtId="0" fontId="48" fillId="0" borderId="1" xfId="0" applyFont="1" applyBorder="1" applyAlignment="1">
      <alignment vertical="center"/>
    </xf>
    <xf numFmtId="0" fontId="35" fillId="0" borderId="1" xfId="0" applyFont="1" applyBorder="1" applyAlignment="1">
      <alignment vertical="center"/>
    </xf>
    <xf numFmtId="0" fontId="35" fillId="0" borderId="1" xfId="0" applyFont="1" applyBorder="1" applyAlignment="1">
      <alignment horizontal="right"/>
    </xf>
    <xf numFmtId="0" fontId="27" fillId="0" borderId="44" xfId="0" applyFont="1" applyBorder="1" applyAlignment="1">
      <alignment horizontal="center"/>
    </xf>
    <xf numFmtId="10" fontId="27" fillId="0" borderId="1" xfId="1" applyNumberFormat="1" applyFont="1" applyBorder="1"/>
    <xf numFmtId="169" fontId="48" fillId="0" borderId="0" xfId="0" applyNumberFormat="1" applyFont="1"/>
    <xf numFmtId="170" fontId="48" fillId="0" borderId="0" xfId="0" applyNumberFormat="1" applyFont="1"/>
    <xf numFmtId="174" fontId="48" fillId="0" borderId="0" xfId="0" applyNumberFormat="1" applyFont="1"/>
    <xf numFmtId="171" fontId="48" fillId="0" borderId="0" xfId="0" applyNumberFormat="1" applyFont="1"/>
    <xf numFmtId="172" fontId="48" fillId="0" borderId="0" xfId="0" applyNumberFormat="1" applyFont="1"/>
    <xf numFmtId="0" fontId="48" fillId="0" borderId="22" xfId="6" applyFont="1" applyBorder="1" applyAlignment="1">
      <alignment vertical="center"/>
    </xf>
    <xf numFmtId="2" fontId="48" fillId="0" borderId="33" xfId="0" applyNumberFormat="1" applyFont="1" applyBorder="1"/>
    <xf numFmtId="0" fontId="48" fillId="0" borderId="10" xfId="0" applyFont="1" applyBorder="1"/>
    <xf numFmtId="0" fontId="48" fillId="0" borderId="33" xfId="6" applyFont="1" applyBorder="1" applyAlignment="1">
      <alignment vertical="center"/>
    </xf>
    <xf numFmtId="0" fontId="48" fillId="0" borderId="28" xfId="6" applyFont="1" applyBorder="1" applyAlignment="1">
      <alignment vertical="center"/>
    </xf>
    <xf numFmtId="2" fontId="48" fillId="0" borderId="28" xfId="0" applyNumberFormat="1" applyFont="1" applyBorder="1"/>
    <xf numFmtId="0" fontId="48" fillId="0" borderId="13" xfId="0" applyFont="1" applyBorder="1"/>
    <xf numFmtId="0" fontId="48" fillId="0" borderId="0" xfId="6" applyFont="1" applyAlignment="1">
      <alignment vertical="center"/>
    </xf>
    <xf numFmtId="0" fontId="49" fillId="0" borderId="1" xfId="6" applyFont="1" applyBorder="1" applyAlignment="1">
      <alignment horizontal="center" vertical="center"/>
    </xf>
    <xf numFmtId="0" fontId="49" fillId="0" borderId="1" xfId="6" applyFont="1" applyBorder="1" applyAlignment="1">
      <alignment vertical="center"/>
    </xf>
    <xf numFmtId="0" fontId="59" fillId="8" borderId="3" xfId="0" applyFont="1" applyFill="1" applyBorder="1"/>
    <xf numFmtId="0" fontId="27" fillId="0" borderId="0" xfId="0" applyFont="1" applyAlignment="1">
      <alignment horizontal="right"/>
    </xf>
    <xf numFmtId="0" fontId="35" fillId="0" borderId="0" xfId="6" applyFont="1" applyAlignment="1">
      <alignment horizontal="right" vertical="center"/>
    </xf>
    <xf numFmtId="0" fontId="33" fillId="9" borderId="65" xfId="0" applyFont="1" applyFill="1" applyBorder="1" applyAlignment="1">
      <alignment horizontal="center"/>
    </xf>
    <xf numFmtId="0" fontId="33" fillId="9" borderId="84" xfId="0" applyFont="1" applyFill="1" applyBorder="1" applyAlignment="1">
      <alignment horizontal="center"/>
    </xf>
    <xf numFmtId="0" fontId="33" fillId="9" borderId="27" xfId="0" applyFont="1" applyFill="1" applyBorder="1" applyAlignment="1">
      <alignment horizontal="center"/>
    </xf>
    <xf numFmtId="14" fontId="48" fillId="0" borderId="1" xfId="0" applyNumberFormat="1" applyFont="1" applyBorder="1"/>
    <xf numFmtId="0" fontId="48" fillId="0" borderId="1" xfId="0" applyFont="1" applyBorder="1" applyProtection="1">
      <protection locked="0"/>
    </xf>
    <xf numFmtId="173" fontId="49" fillId="0" borderId="1" xfId="9" applyNumberFormat="1" applyFont="1" applyBorder="1" applyAlignment="1">
      <alignment vertical="center"/>
    </xf>
    <xf numFmtId="13" fontId="49" fillId="0" borderId="0" xfId="6" applyNumberFormat="1" applyFont="1" applyAlignment="1">
      <alignment vertical="center"/>
    </xf>
    <xf numFmtId="2" fontId="49" fillId="0" borderId="1" xfId="6" applyNumberFormat="1" applyFont="1" applyBorder="1" applyAlignment="1">
      <alignment vertical="center"/>
    </xf>
    <xf numFmtId="10" fontId="49" fillId="0" borderId="1" xfId="6" applyNumberFormat="1" applyFont="1" applyBorder="1" applyAlignment="1">
      <alignment vertical="center"/>
    </xf>
    <xf numFmtId="12" fontId="48" fillId="0" borderId="1" xfId="6" applyNumberFormat="1" applyFont="1" applyBorder="1" applyAlignment="1">
      <alignment vertical="center"/>
    </xf>
    <xf numFmtId="0" fontId="49" fillId="50" borderId="60" xfId="0" applyFont="1" applyFill="1" applyBorder="1" applyAlignment="1">
      <alignment horizontal="left" vertical="center"/>
    </xf>
    <xf numFmtId="0" fontId="49" fillId="50" borderId="62" xfId="0" applyFont="1" applyFill="1" applyBorder="1" applyAlignment="1">
      <alignment horizontal="left"/>
    </xf>
    <xf numFmtId="0" fontId="49" fillId="50" borderId="59" xfId="0" applyFont="1" applyFill="1" applyBorder="1" applyAlignment="1">
      <alignment horizontal="right" vertical="center"/>
    </xf>
    <xf numFmtId="0" fontId="49" fillId="50" borderId="61" xfId="0" applyFont="1" applyFill="1" applyBorder="1" applyAlignment="1">
      <alignment horizontal="right" vertical="center"/>
    </xf>
    <xf numFmtId="0" fontId="49" fillId="50" borderId="63" xfId="0" applyFont="1" applyFill="1" applyBorder="1"/>
    <xf numFmtId="0" fontId="49" fillId="50" borderId="64" xfId="0" applyFont="1" applyFill="1" applyBorder="1" applyAlignment="1">
      <alignment horizontal="right" vertical="center"/>
    </xf>
    <xf numFmtId="0" fontId="59" fillId="0" borderId="6" xfId="7" applyFont="1" applyBorder="1" applyAlignment="1">
      <alignment horizontal="center" vertical="center" wrapText="1"/>
    </xf>
    <xf numFmtId="0" fontId="59" fillId="0" borderId="7" xfId="7" applyFont="1" applyBorder="1" applyAlignment="1">
      <alignment horizontal="center" vertical="center" wrapText="1"/>
    </xf>
    <xf numFmtId="0" fontId="59" fillId="0" borderId="8" xfId="7" applyFont="1" applyBorder="1" applyAlignment="1">
      <alignment horizontal="center" vertical="center" wrapText="1"/>
    </xf>
    <xf numFmtId="176" fontId="48" fillId="0" borderId="0" xfId="0" applyNumberFormat="1" applyFont="1"/>
    <xf numFmtId="3" fontId="48" fillId="0" borderId="0" xfId="0" applyNumberFormat="1" applyFont="1"/>
    <xf numFmtId="0" fontId="69" fillId="0" borderId="0" xfId="0" applyFont="1" applyAlignment="1">
      <alignment horizontal="left"/>
    </xf>
    <xf numFmtId="0" fontId="70" fillId="0" borderId="0" xfId="0" applyFont="1"/>
    <xf numFmtId="0" fontId="71" fillId="0" borderId="0" xfId="0" applyFont="1" applyAlignment="1">
      <alignment horizontal="left"/>
    </xf>
    <xf numFmtId="0" fontId="48" fillId="0" borderId="0" xfId="0" applyFont="1" applyAlignment="1">
      <alignment wrapText="1"/>
    </xf>
    <xf numFmtId="0" fontId="17" fillId="28" borderId="0" xfId="0" applyFont="1" applyFill="1"/>
    <xf numFmtId="3" fontId="0" fillId="0" borderId="1" xfId="0" applyNumberFormat="1" applyBorder="1"/>
    <xf numFmtId="9" fontId="49" fillId="0" borderId="1" xfId="1" applyFont="1" applyBorder="1"/>
    <xf numFmtId="0" fontId="33" fillId="33" borderId="0" xfId="0" applyFont="1" applyFill="1" applyAlignment="1">
      <alignment horizontal="center" vertical="center" wrapText="1"/>
    </xf>
    <xf numFmtId="4" fontId="48" fillId="0" borderId="0" xfId="0" applyNumberFormat="1" applyFont="1"/>
    <xf numFmtId="0" fontId="72" fillId="0" borderId="0" xfId="0" applyFont="1" applyAlignment="1">
      <alignment horizontal="center" vertical="center"/>
    </xf>
    <xf numFmtId="0" fontId="48" fillId="37" borderId="1" xfId="0" applyFont="1" applyFill="1" applyBorder="1"/>
    <xf numFmtId="0" fontId="48" fillId="0" borderId="0" xfId="0" applyFont="1" applyAlignment="1">
      <alignment horizontal="left" indent="1"/>
    </xf>
    <xf numFmtId="0" fontId="5" fillId="2" borderId="1" xfId="0" applyFont="1" applyFill="1" applyBorder="1" applyAlignment="1">
      <alignment horizontal="centerContinuous" wrapText="1"/>
    </xf>
    <xf numFmtId="0" fontId="65" fillId="2" borderId="1" xfId="0" applyFont="1" applyFill="1" applyBorder="1" applyAlignment="1">
      <alignment horizontal="centerContinuous" wrapText="1"/>
    </xf>
    <xf numFmtId="0" fontId="65" fillId="38" borderId="17" xfId="0" applyFont="1" applyFill="1" applyBorder="1"/>
    <xf numFmtId="0" fontId="5" fillId="38" borderId="1" xfId="0" applyFont="1" applyFill="1" applyBorder="1" applyAlignment="1">
      <alignment horizontal="center"/>
    </xf>
    <xf numFmtId="14" fontId="5" fillId="38" borderId="1" xfId="0" applyNumberFormat="1" applyFont="1" applyFill="1" applyBorder="1" applyAlignment="1">
      <alignment horizontal="center"/>
    </xf>
    <xf numFmtId="14" fontId="48" fillId="0" borderId="66" xfId="0" applyNumberFormat="1" applyFont="1" applyBorder="1"/>
    <xf numFmtId="0" fontId="17" fillId="0" borderId="0" xfId="0" applyFont="1"/>
    <xf numFmtId="0" fontId="65" fillId="38" borderId="1" xfId="0" applyFont="1" applyFill="1" applyBorder="1" applyAlignment="1">
      <alignment wrapText="1"/>
    </xf>
    <xf numFmtId="0" fontId="65" fillId="38" borderId="1" xfId="0" applyFont="1" applyFill="1" applyBorder="1"/>
    <xf numFmtId="0" fontId="5" fillId="38" borderId="1" xfId="0" applyFont="1" applyFill="1" applyBorder="1"/>
    <xf numFmtId="0" fontId="48" fillId="0" borderId="0" xfId="0" applyFont="1" applyAlignment="1">
      <alignment horizontal="left" indent="2"/>
    </xf>
    <xf numFmtId="0" fontId="27" fillId="0" borderId="82" xfId="0" applyFont="1" applyBorder="1"/>
    <xf numFmtId="0" fontId="27" fillId="0" borderId="83" xfId="0" applyFont="1" applyBorder="1"/>
    <xf numFmtId="0" fontId="27" fillId="0" borderId="83" xfId="0" applyFont="1" applyBorder="1" applyAlignment="1">
      <alignment horizontal="center" vertical="center"/>
    </xf>
    <xf numFmtId="0" fontId="27" fillId="0" borderId="66" xfId="0" applyFont="1" applyBorder="1"/>
    <xf numFmtId="0" fontId="48" fillId="0" borderId="17" xfId="0" applyFont="1" applyBorder="1"/>
    <xf numFmtId="0" fontId="48" fillId="35" borderId="2" xfId="0" applyFont="1" applyFill="1" applyBorder="1" applyAlignment="1">
      <alignment horizontal="center"/>
    </xf>
    <xf numFmtId="1" fontId="48" fillId="0" borderId="18" xfId="0" applyNumberFormat="1" applyFont="1" applyBorder="1" applyAlignment="1">
      <alignment horizontal="center"/>
    </xf>
    <xf numFmtId="0" fontId="48" fillId="0" borderId="20" xfId="0" applyFont="1" applyBorder="1"/>
    <xf numFmtId="0" fontId="48" fillId="0" borderId="81" xfId="0" applyFont="1" applyBorder="1"/>
    <xf numFmtId="0" fontId="48" fillId="0" borderId="81" xfId="0" applyFont="1" applyBorder="1" applyAlignment="1">
      <alignment horizontal="center"/>
    </xf>
    <xf numFmtId="0" fontId="48" fillId="35" borderId="19" xfId="0" applyFont="1" applyFill="1" applyBorder="1" applyAlignment="1">
      <alignment horizontal="center"/>
    </xf>
    <xf numFmtId="1" fontId="48" fillId="0" borderId="21" xfId="0" applyNumberFormat="1" applyFont="1" applyBorder="1" applyAlignment="1">
      <alignment horizontal="center"/>
    </xf>
    <xf numFmtId="0" fontId="27" fillId="0" borderId="82" xfId="0" applyFont="1" applyBorder="1" applyAlignment="1">
      <alignment horizontal="center" vertical="center"/>
    </xf>
    <xf numFmtId="0" fontId="27" fillId="0" borderId="1" xfId="0" applyFont="1" applyBorder="1" applyAlignment="1">
      <alignment horizontal="center" vertical="center"/>
    </xf>
    <xf numFmtId="0" fontId="27" fillId="0" borderId="66" xfId="0" applyFont="1" applyBorder="1" applyAlignment="1">
      <alignment horizontal="center" vertical="center"/>
    </xf>
    <xf numFmtId="9" fontId="48" fillId="0" borderId="0" xfId="1" applyFont="1"/>
    <xf numFmtId="0" fontId="27" fillId="24" borderId="82" xfId="0" applyFont="1" applyFill="1" applyBorder="1" applyAlignment="1">
      <alignment horizontal="centerContinuous" wrapText="1"/>
    </xf>
    <xf numFmtId="0" fontId="27" fillId="24" borderId="83" xfId="0" applyFont="1" applyFill="1" applyBorder="1" applyAlignment="1">
      <alignment horizontal="centerContinuous" wrapText="1"/>
    </xf>
    <xf numFmtId="0" fontId="27" fillId="24" borderId="66" xfId="0" applyFont="1" applyFill="1" applyBorder="1" applyAlignment="1">
      <alignment horizontal="centerContinuous" wrapText="1"/>
    </xf>
    <xf numFmtId="0" fontId="27" fillId="24" borderId="1" xfId="0" applyFont="1" applyFill="1" applyBorder="1" applyAlignment="1">
      <alignment horizontal="centerContinuous" wrapText="1"/>
    </xf>
    <xf numFmtId="0" fontId="5" fillId="38" borderId="1" xfId="0" applyFont="1" applyFill="1" applyBorder="1" applyAlignment="1">
      <alignment horizontal="center" wrapText="1"/>
    </xf>
    <xf numFmtId="9" fontId="48" fillId="0" borderId="1" xfId="0" applyNumberFormat="1" applyFont="1" applyBorder="1"/>
    <xf numFmtId="0" fontId="5" fillId="38" borderId="0" xfId="0" applyFont="1" applyFill="1" applyAlignment="1">
      <alignment vertical="center" wrapText="1"/>
    </xf>
    <xf numFmtId="0" fontId="5" fillId="38" borderId="1" xfId="0" applyFont="1" applyFill="1" applyBorder="1" applyAlignment="1">
      <alignment horizontal="center" vertical="center" wrapText="1"/>
    </xf>
    <xf numFmtId="173" fontId="48" fillId="0" borderId="1" xfId="0" applyNumberFormat="1" applyFont="1" applyBorder="1"/>
    <xf numFmtId="0" fontId="35" fillId="0" borderId="0" xfId="15" applyFont="1"/>
    <xf numFmtId="0" fontId="35" fillId="0" borderId="27" xfId="15" applyFont="1" applyBorder="1"/>
    <xf numFmtId="0" fontId="35" fillId="0" borderId="13" xfId="15" applyFont="1" applyBorder="1"/>
    <xf numFmtId="0" fontId="48" fillId="0" borderId="0" xfId="12" applyFont="1"/>
    <xf numFmtId="0" fontId="48" fillId="44" borderId="22" xfId="12" applyFont="1" applyFill="1" applyBorder="1" applyAlignment="1">
      <alignment horizontal="center" vertical="center"/>
    </xf>
    <xf numFmtId="0" fontId="48" fillId="12" borderId="22" xfId="12" applyFont="1" applyFill="1" applyBorder="1" applyAlignment="1">
      <alignment horizontal="right"/>
    </xf>
    <xf numFmtId="0" fontId="48" fillId="45" borderId="65" xfId="12" applyFont="1" applyFill="1" applyBorder="1" applyAlignment="1">
      <alignment horizontal="center"/>
    </xf>
    <xf numFmtId="0" fontId="48" fillId="45" borderId="84" xfId="12" applyFont="1" applyFill="1" applyBorder="1" applyAlignment="1">
      <alignment horizontal="center"/>
    </xf>
    <xf numFmtId="0" fontId="48" fillId="45" borderId="27" xfId="12" applyFont="1" applyFill="1" applyBorder="1" applyAlignment="1">
      <alignment horizontal="center"/>
    </xf>
    <xf numFmtId="0" fontId="48" fillId="0" borderId="0" xfId="12" applyFont="1" applyAlignment="1">
      <alignment horizontal="left"/>
    </xf>
    <xf numFmtId="0" fontId="48" fillId="12" borderId="33" xfId="12" applyFont="1" applyFill="1" applyBorder="1" applyAlignment="1">
      <alignment horizontal="right"/>
    </xf>
    <xf numFmtId="0" fontId="48" fillId="45" borderId="9" xfId="12" applyFont="1" applyFill="1" applyBorder="1" applyAlignment="1">
      <alignment horizontal="center"/>
    </xf>
    <xf numFmtId="0" fontId="48" fillId="45" borderId="0" xfId="12" applyFont="1" applyFill="1" applyAlignment="1">
      <alignment horizontal="center"/>
    </xf>
    <xf numFmtId="0" fontId="48" fillId="45" borderId="10" xfId="12" applyFont="1" applyFill="1" applyBorder="1" applyAlignment="1">
      <alignment horizontal="center"/>
    </xf>
    <xf numFmtId="0" fontId="65" fillId="0" borderId="0" xfId="12" applyFont="1" applyAlignment="1">
      <alignment horizontal="left"/>
    </xf>
    <xf numFmtId="0" fontId="48" fillId="0" borderId="0" xfId="12" applyFont="1" applyAlignment="1">
      <alignment horizontal="center"/>
    </xf>
    <xf numFmtId="0" fontId="48" fillId="0" borderId="37" xfId="12" applyFont="1" applyBorder="1" applyAlignment="1">
      <alignment horizontal="right"/>
    </xf>
    <xf numFmtId="0" fontId="48" fillId="0" borderId="37" xfId="12" applyFont="1" applyBorder="1"/>
    <xf numFmtId="0" fontId="48" fillId="12" borderId="28" xfId="12" applyFont="1" applyFill="1" applyBorder="1" applyAlignment="1">
      <alignment horizontal="right"/>
    </xf>
    <xf numFmtId="0" fontId="48" fillId="45" borderId="11" xfId="12" applyFont="1" applyFill="1" applyBorder="1" applyAlignment="1">
      <alignment horizontal="center"/>
    </xf>
    <xf numFmtId="0" fontId="48" fillId="45" borderId="12" xfId="12" applyFont="1" applyFill="1" applyBorder="1" applyAlignment="1">
      <alignment horizontal="center"/>
    </xf>
    <xf numFmtId="0" fontId="48" fillId="45" borderId="13" xfId="12" applyFont="1" applyFill="1" applyBorder="1" applyAlignment="1">
      <alignment horizontal="center"/>
    </xf>
    <xf numFmtId="0" fontId="74" fillId="0" borderId="97" xfId="15" applyFont="1" applyBorder="1" applyAlignment="1">
      <alignment horizontal="center" wrapText="1"/>
    </xf>
    <xf numFmtId="0" fontId="44" fillId="27" borderId="7" xfId="15" applyFont="1" applyFill="1" applyBorder="1" applyAlignment="1">
      <alignment horizontal="center"/>
    </xf>
    <xf numFmtId="0" fontId="44" fillId="27" borderId="8" xfId="15" applyFont="1" applyFill="1" applyBorder="1" applyAlignment="1">
      <alignment horizontal="center"/>
    </xf>
    <xf numFmtId="0" fontId="44" fillId="26" borderId="98" xfId="15" applyFont="1" applyFill="1" applyBorder="1" applyAlignment="1">
      <alignment horizontal="center"/>
    </xf>
    <xf numFmtId="3" fontId="34" fillId="0" borderId="0" xfId="15" applyNumberFormat="1" applyFont="1"/>
    <xf numFmtId="3" fontId="34" fillId="0" borderId="10" xfId="15" applyNumberFormat="1" applyFont="1" applyBorder="1"/>
    <xf numFmtId="0" fontId="44" fillId="26" borderId="99" xfId="15" applyFont="1" applyFill="1" applyBorder="1" applyAlignment="1">
      <alignment horizontal="center"/>
    </xf>
    <xf numFmtId="3" fontId="34" fillId="0" borderId="12" xfId="15" applyNumberFormat="1" applyFont="1" applyBorder="1"/>
    <xf numFmtId="3" fontId="34" fillId="0" borderId="13" xfId="15" applyNumberFormat="1" applyFont="1" applyBorder="1"/>
    <xf numFmtId="0" fontId="44" fillId="26" borderId="65" xfId="15" applyFont="1" applyFill="1" applyBorder="1" applyAlignment="1">
      <alignment horizontal="right"/>
    </xf>
    <xf numFmtId="0" fontId="34" fillId="0" borderId="27" xfId="15" applyFont="1" applyBorder="1" applyAlignment="1">
      <alignment horizontal="right"/>
    </xf>
    <xf numFmtId="0" fontId="44" fillId="27" borderId="11" xfId="15" applyFont="1" applyFill="1" applyBorder="1" applyAlignment="1">
      <alignment horizontal="right"/>
    </xf>
    <xf numFmtId="0" fontId="34" fillId="0" borderId="13" xfId="15" applyFont="1" applyBorder="1" applyAlignment="1">
      <alignment horizontal="right"/>
    </xf>
    <xf numFmtId="0" fontId="34" fillId="0" borderId="0" xfId="15" applyFont="1" applyAlignment="1">
      <alignment horizontal="right"/>
    </xf>
    <xf numFmtId="3" fontId="34" fillId="20" borderId="37" xfId="15" quotePrefix="1" applyNumberFormat="1" applyFont="1" applyFill="1" applyBorder="1"/>
    <xf numFmtId="0" fontId="34" fillId="0" borderId="6" xfId="15" applyFont="1" applyBorder="1"/>
    <xf numFmtId="0" fontId="65" fillId="46" borderId="37" xfId="13" applyFont="1" applyBorder="1"/>
    <xf numFmtId="0" fontId="35" fillId="0" borderId="7" xfId="15" applyFont="1" applyBorder="1"/>
    <xf numFmtId="0" fontId="5" fillId="47" borderId="100" xfId="14" applyFont="1" applyBorder="1"/>
    <xf numFmtId="0" fontId="65" fillId="46" borderId="11" xfId="13" applyFont="1" applyBorder="1"/>
    <xf numFmtId="0" fontId="65" fillId="46" borderId="12" xfId="13" applyFont="1" applyBorder="1"/>
    <xf numFmtId="0" fontId="65" fillId="46" borderId="13" xfId="13" applyFont="1" applyBorder="1"/>
    <xf numFmtId="0" fontId="65" fillId="47" borderId="82" xfId="14" applyFont="1" applyBorder="1"/>
    <xf numFmtId="0" fontId="35" fillId="0" borderId="66" xfId="15" applyFont="1" applyBorder="1"/>
    <xf numFmtId="0" fontId="65" fillId="47" borderId="33" xfId="14" applyFont="1" applyBorder="1"/>
    <xf numFmtId="0" fontId="35" fillId="0" borderId="10" xfId="15" applyFont="1" applyBorder="1"/>
    <xf numFmtId="0" fontId="65" fillId="46" borderId="31" xfId="13" applyFont="1" applyBorder="1"/>
    <xf numFmtId="0" fontId="35" fillId="0" borderId="29" xfId="15" applyFont="1" applyBorder="1"/>
    <xf numFmtId="0" fontId="34" fillId="31" borderId="6" xfId="15" applyFont="1" applyFill="1" applyBorder="1"/>
    <xf numFmtId="0" fontId="35" fillId="31" borderId="8" xfId="15" applyFont="1" applyFill="1" applyBorder="1"/>
    <xf numFmtId="0" fontId="65" fillId="47" borderId="28" xfId="14" applyFont="1" applyBorder="1"/>
    <xf numFmtId="0" fontId="35" fillId="0" borderId="12" xfId="15" applyFont="1" applyBorder="1"/>
    <xf numFmtId="0" fontId="35" fillId="0" borderId="0" xfId="6" applyFont="1"/>
    <xf numFmtId="0" fontId="34" fillId="0" borderId="0" xfId="7" applyFont="1"/>
    <xf numFmtId="0" fontId="33" fillId="27" borderId="15" xfId="0" applyFont="1" applyFill="1" applyBorder="1" applyAlignment="1">
      <alignment vertical="center"/>
    </xf>
    <xf numFmtId="0" fontId="33" fillId="27" borderId="16" xfId="0" applyFont="1" applyFill="1" applyBorder="1" applyAlignment="1">
      <alignment vertical="center"/>
    </xf>
    <xf numFmtId="0" fontId="33" fillId="26" borderId="15" xfId="0" applyFont="1" applyFill="1" applyBorder="1" applyAlignment="1">
      <alignment horizontal="center" vertical="center"/>
    </xf>
    <xf numFmtId="0" fontId="33" fillId="26" borderId="16" xfId="0" applyFont="1" applyFill="1" applyBorder="1" applyAlignment="1">
      <alignment horizontal="center" vertical="center"/>
    </xf>
    <xf numFmtId="1" fontId="33" fillId="26" borderId="15" xfId="0" applyNumberFormat="1" applyFont="1" applyFill="1" applyBorder="1"/>
    <xf numFmtId="1" fontId="33" fillId="26" borderId="17" xfId="0" applyNumberFormat="1" applyFont="1" applyFill="1" applyBorder="1"/>
    <xf numFmtId="1" fontId="33" fillId="27" borderId="15" xfId="0" applyNumberFormat="1" applyFont="1" applyFill="1" applyBorder="1"/>
    <xf numFmtId="0" fontId="33" fillId="27" borderId="20" xfId="0" applyFont="1" applyFill="1" applyBorder="1"/>
    <xf numFmtId="0" fontId="11" fillId="7" borderId="0" xfId="5" applyFont="1" applyFill="1"/>
    <xf numFmtId="0" fontId="40" fillId="0" borderId="0" xfId="11"/>
    <xf numFmtId="14" fontId="0" fillId="0" borderId="0" xfId="0" applyNumberFormat="1"/>
    <xf numFmtId="6" fontId="0" fillId="0" borderId="0" xfId="0" applyNumberFormat="1"/>
    <xf numFmtId="179" fontId="0" fillId="0" borderId="0" xfId="17" applyNumberFormat="1" applyFont="1"/>
    <xf numFmtId="179" fontId="0" fillId="0" borderId="0" xfId="0" applyNumberFormat="1"/>
    <xf numFmtId="0" fontId="76" fillId="0" borderId="1" xfId="20" applyFont="1" applyBorder="1" applyAlignment="1">
      <alignment horizontal="center" vertical="center" wrapText="1"/>
    </xf>
    <xf numFmtId="0" fontId="77" fillId="0" borderId="0" xfId="21"/>
    <xf numFmtId="0" fontId="77" fillId="0" borderId="1" xfId="21" applyBorder="1"/>
    <xf numFmtId="0" fontId="78" fillId="0" borderId="0" xfId="22" applyNumberFormat="1" applyFont="1" applyFill="1" applyBorder="1" applyAlignment="1"/>
    <xf numFmtId="0" fontId="80" fillId="52" borderId="0" xfId="22" applyNumberFormat="1" applyFont="1" applyFill="1" applyBorder="1" applyAlignment="1"/>
    <xf numFmtId="0" fontId="80" fillId="52" borderId="0" xfId="22" applyNumberFormat="1" applyFont="1" applyFill="1" applyBorder="1" applyAlignment="1">
      <alignment wrapText="1"/>
    </xf>
    <xf numFmtId="0" fontId="78" fillId="0" borderId="0" xfId="22" applyNumberFormat="1" applyFont="1" applyFill="1" applyBorder="1" applyAlignment="1">
      <alignment horizontal="center"/>
    </xf>
    <xf numFmtId="0" fontId="83" fillId="0" borderId="0" xfId="0" applyFont="1" applyAlignment="1">
      <alignment horizontal="center" vertical="center" wrapText="1" readingOrder="1"/>
    </xf>
    <xf numFmtId="0" fontId="84" fillId="53" borderId="103" xfId="0" applyFont="1" applyFill="1" applyBorder="1" applyAlignment="1">
      <alignment horizontal="right" vertical="center" wrapText="1" readingOrder="1"/>
    </xf>
    <xf numFmtId="0" fontId="85" fillId="53" borderId="103" xfId="0" applyFont="1" applyFill="1" applyBorder="1" applyAlignment="1">
      <alignment horizontal="center" vertical="center" wrapText="1" readingOrder="1"/>
    </xf>
    <xf numFmtId="0" fontId="84" fillId="53" borderId="103" xfId="0" applyFont="1" applyFill="1" applyBorder="1" applyAlignment="1">
      <alignment horizontal="center" vertical="center" wrapText="1" readingOrder="1"/>
    </xf>
    <xf numFmtId="0" fontId="84" fillId="53" borderId="104" xfId="0" applyFont="1" applyFill="1" applyBorder="1" applyAlignment="1">
      <alignment horizontal="right" vertical="center" wrapText="1" readingOrder="1"/>
    </xf>
    <xf numFmtId="0" fontId="85" fillId="53" borderId="104" xfId="0" applyFont="1" applyFill="1" applyBorder="1" applyAlignment="1">
      <alignment horizontal="center" vertical="center" wrapText="1" readingOrder="1"/>
    </xf>
    <xf numFmtId="0" fontId="84" fillId="53" borderId="104" xfId="0" applyFont="1" applyFill="1" applyBorder="1" applyAlignment="1">
      <alignment horizontal="center" vertical="center" wrapText="1" readingOrder="1"/>
    </xf>
    <xf numFmtId="0" fontId="84" fillId="54" borderId="104" xfId="0" applyFont="1" applyFill="1" applyBorder="1" applyAlignment="1">
      <alignment horizontal="right" vertical="center" wrapText="1" readingOrder="1"/>
    </xf>
    <xf numFmtId="0" fontId="85" fillId="54" borderId="104" xfId="0" applyFont="1" applyFill="1" applyBorder="1" applyAlignment="1">
      <alignment horizontal="center" vertical="center" wrapText="1" readingOrder="1"/>
    </xf>
    <xf numFmtId="0" fontId="84" fillId="54" borderId="104" xfId="0" applyFont="1" applyFill="1" applyBorder="1" applyAlignment="1">
      <alignment horizontal="center" vertical="center" wrapText="1" readingOrder="1"/>
    </xf>
    <xf numFmtId="0" fontId="86" fillId="54" borderId="104" xfId="0" applyFont="1" applyFill="1" applyBorder="1" applyAlignment="1">
      <alignment horizontal="center" vertical="center" wrapText="1" readingOrder="1"/>
    </xf>
    <xf numFmtId="0" fontId="84" fillId="54" borderId="105" xfId="0" applyFont="1" applyFill="1" applyBorder="1" applyAlignment="1">
      <alignment horizontal="right" vertical="center" wrapText="1" readingOrder="1"/>
    </xf>
    <xf numFmtId="0" fontId="85" fillId="54" borderId="105" xfId="0" applyFont="1" applyFill="1" applyBorder="1" applyAlignment="1">
      <alignment horizontal="center" vertical="center" wrapText="1" readingOrder="1"/>
    </xf>
    <xf numFmtId="0" fontId="84" fillId="54" borderId="105" xfId="0" applyFont="1" applyFill="1" applyBorder="1" applyAlignment="1">
      <alignment horizontal="center" vertical="center" wrapText="1" readingOrder="1"/>
    </xf>
    <xf numFmtId="0" fontId="86" fillId="54" borderId="105" xfId="0" applyFont="1" applyFill="1" applyBorder="1" applyAlignment="1">
      <alignment horizontal="center" vertical="center" wrapText="1" readingOrder="1"/>
    </xf>
    <xf numFmtId="0" fontId="81" fillId="0" borderId="0" xfId="0" applyFont="1" applyAlignment="1">
      <alignment horizontal="center" vertical="center" wrapText="1" readingOrder="1"/>
    </xf>
    <xf numFmtId="0" fontId="87" fillId="0" borderId="0" xfId="0" applyFont="1" applyAlignment="1">
      <alignment vertical="center" wrapText="1"/>
    </xf>
    <xf numFmtId="0" fontId="87" fillId="56" borderId="13" xfId="0" applyFont="1" applyFill="1" applyBorder="1" applyAlignment="1">
      <alignment vertical="center"/>
    </xf>
    <xf numFmtId="0" fontId="89" fillId="56" borderId="13" xfId="0" applyFont="1" applyFill="1" applyBorder="1" applyAlignment="1">
      <alignment horizontal="justify" vertical="center"/>
    </xf>
    <xf numFmtId="0" fontId="88" fillId="0" borderId="28" xfId="0" applyFont="1" applyBorder="1" applyAlignment="1">
      <alignment horizontal="justify" vertical="center"/>
    </xf>
    <xf numFmtId="0" fontId="88" fillId="0" borderId="13" xfId="0" applyFont="1" applyBorder="1" applyAlignment="1">
      <alignment horizontal="justify" vertical="center"/>
    </xf>
    <xf numFmtId="9" fontId="89" fillId="56" borderId="13" xfId="0" applyNumberFormat="1" applyFont="1" applyFill="1" applyBorder="1" applyAlignment="1">
      <alignment horizontal="justify" vertical="center"/>
    </xf>
    <xf numFmtId="0" fontId="88" fillId="55" borderId="37" xfId="0" applyFont="1" applyFill="1" applyBorder="1" applyAlignment="1">
      <alignment vertical="center" wrapText="1"/>
    </xf>
    <xf numFmtId="0" fontId="89" fillId="55" borderId="106" xfId="0" applyFont="1" applyFill="1" applyBorder="1" applyAlignment="1">
      <alignment vertical="center" wrapText="1"/>
    </xf>
    <xf numFmtId="0" fontId="89" fillId="55" borderId="107" xfId="0" applyFont="1" applyFill="1" applyBorder="1" applyAlignment="1">
      <alignment vertical="center" wrapText="1"/>
    </xf>
    <xf numFmtId="0" fontId="90" fillId="55" borderId="37" xfId="0" applyFont="1" applyFill="1" applyBorder="1" applyAlignment="1">
      <alignment vertical="center" wrapText="1"/>
    </xf>
    <xf numFmtId="0" fontId="89" fillId="55" borderId="37" xfId="0" applyFont="1" applyFill="1" applyBorder="1" applyAlignment="1">
      <alignment vertical="center" wrapText="1"/>
    </xf>
    <xf numFmtId="0" fontId="0" fillId="0" borderId="0" xfId="0" applyAlignment="1">
      <alignment horizontal="center"/>
    </xf>
    <xf numFmtId="0" fontId="10" fillId="0" borderId="0" xfId="22" applyNumberFormat="1" applyFont="1" applyFill="1" applyBorder="1" applyAlignment="1">
      <alignment horizontal="right"/>
    </xf>
    <xf numFmtId="0" fontId="78" fillId="0" borderId="0" xfId="22" applyNumberFormat="1" applyFont="1" applyFill="1" applyBorder="1" applyAlignment="1">
      <alignment horizontal="right"/>
    </xf>
    <xf numFmtId="0" fontId="79" fillId="0" borderId="0" xfId="22" applyNumberFormat="1" applyFont="1" applyFill="1" applyBorder="1" applyAlignment="1">
      <alignment horizontal="left" wrapText="1"/>
    </xf>
    <xf numFmtId="0" fontId="79" fillId="0" borderId="0" xfId="22" applyNumberFormat="1" applyFont="1" applyFill="1" applyBorder="1" applyAlignment="1">
      <alignment horizontal="left"/>
    </xf>
    <xf numFmtId="0" fontId="48" fillId="0" borderId="0" xfId="0" applyFont="1" applyAlignment="1">
      <alignment horizontal="center"/>
    </xf>
    <xf numFmtId="0" fontId="59" fillId="13" borderId="34" xfId="0" applyFont="1" applyFill="1" applyBorder="1" applyAlignment="1">
      <alignment horizontal="left"/>
    </xf>
    <xf numFmtId="0" fontId="15" fillId="13" borderId="35" xfId="0" applyFont="1" applyFill="1" applyBorder="1" applyAlignment="1">
      <alignment horizontal="left"/>
    </xf>
    <xf numFmtId="0" fontId="15" fillId="13" borderId="36" xfId="0" applyFont="1" applyFill="1" applyBorder="1" applyAlignment="1">
      <alignment horizontal="left"/>
    </xf>
    <xf numFmtId="0" fontId="48" fillId="0" borderId="0" xfId="0" quotePrefix="1" applyFont="1" applyAlignment="1">
      <alignment horizontal="center"/>
    </xf>
    <xf numFmtId="0" fontId="0" fillId="0" borderId="0" xfId="0" quotePrefix="1" applyAlignment="1">
      <alignment horizontal="center"/>
    </xf>
    <xf numFmtId="0" fontId="17" fillId="24" borderId="38" xfId="0" applyFont="1" applyFill="1" applyBorder="1" applyAlignment="1">
      <alignment horizontal="center" vertical="center" wrapText="1"/>
    </xf>
    <xf numFmtId="0" fontId="2" fillId="24" borderId="39" xfId="0" applyFont="1" applyFill="1" applyBorder="1" applyAlignment="1">
      <alignment horizontal="center" vertical="center" wrapText="1"/>
    </xf>
    <xf numFmtId="0" fontId="2" fillId="24" borderId="40" xfId="0" applyFont="1" applyFill="1" applyBorder="1" applyAlignment="1">
      <alignment horizontal="center" vertical="center" wrapText="1"/>
    </xf>
    <xf numFmtId="0" fontId="2" fillId="24" borderId="41" xfId="0" applyFont="1" applyFill="1" applyBorder="1" applyAlignment="1">
      <alignment horizontal="center" vertical="center" wrapText="1"/>
    </xf>
    <xf numFmtId="0" fontId="2" fillId="24" borderId="42" xfId="0" applyFont="1" applyFill="1" applyBorder="1" applyAlignment="1">
      <alignment horizontal="center" vertical="center" wrapText="1"/>
    </xf>
    <xf numFmtId="0" fontId="2" fillId="24" borderId="43" xfId="0" applyFont="1" applyFill="1" applyBorder="1" applyAlignment="1">
      <alignment horizontal="center" vertical="center" wrapText="1"/>
    </xf>
    <xf numFmtId="0" fontId="64" fillId="4" borderId="1" xfId="2" applyFont="1" applyBorder="1" applyAlignment="1">
      <alignment horizontal="left"/>
    </xf>
    <xf numFmtId="0" fontId="7" fillId="4" borderId="1" xfId="2" applyBorder="1" applyAlignment="1">
      <alignment horizontal="left"/>
    </xf>
    <xf numFmtId="0" fontId="48" fillId="0" borderId="1" xfId="0" applyFont="1" applyBorder="1" applyAlignment="1">
      <alignment horizontal="left"/>
    </xf>
    <xf numFmtId="0" fontId="0" fillId="0" borderId="1" xfId="0" applyBorder="1" applyAlignment="1">
      <alignment horizontal="left"/>
    </xf>
    <xf numFmtId="0" fontId="48" fillId="0" borderId="0" xfId="0" applyFont="1" applyAlignment="1">
      <alignment horizontal="left"/>
    </xf>
    <xf numFmtId="0" fontId="0" fillId="0" borderId="0" xfId="0" applyAlignment="1">
      <alignment horizontal="left"/>
    </xf>
    <xf numFmtId="0" fontId="17" fillId="24" borderId="48" xfId="0" applyFont="1" applyFill="1" applyBorder="1" applyAlignment="1">
      <alignment horizontal="center" vertical="center" wrapText="1"/>
    </xf>
    <xf numFmtId="0" fontId="17" fillId="24" borderId="39" xfId="0" applyFont="1" applyFill="1" applyBorder="1" applyAlignment="1">
      <alignment horizontal="center" vertical="center" wrapText="1"/>
    </xf>
    <xf numFmtId="0" fontId="17" fillId="24" borderId="40" xfId="0" applyFont="1" applyFill="1" applyBorder="1" applyAlignment="1">
      <alignment horizontal="center" vertical="center" wrapText="1"/>
    </xf>
    <xf numFmtId="0" fontId="17" fillId="24" borderId="0" xfId="0" applyFont="1" applyFill="1" applyAlignment="1">
      <alignment horizontal="center" vertical="center" wrapText="1"/>
    </xf>
    <xf numFmtId="0" fontId="17" fillId="24" borderId="41" xfId="0" applyFont="1" applyFill="1" applyBorder="1" applyAlignment="1">
      <alignment horizontal="center" vertical="center" wrapText="1"/>
    </xf>
    <xf numFmtId="0" fontId="17" fillId="24" borderId="42" xfId="0" applyFont="1" applyFill="1" applyBorder="1" applyAlignment="1">
      <alignment horizontal="center" vertical="center" wrapText="1"/>
    </xf>
    <xf numFmtId="0" fontId="17" fillId="24" borderId="49" xfId="0" applyFont="1" applyFill="1" applyBorder="1" applyAlignment="1">
      <alignment horizontal="center" vertical="center" wrapText="1"/>
    </xf>
    <xf numFmtId="0" fontId="17" fillId="24" borderId="43" xfId="0" applyFont="1" applyFill="1" applyBorder="1" applyAlignment="1">
      <alignment horizontal="center" vertical="center" wrapText="1"/>
    </xf>
    <xf numFmtId="0" fontId="35" fillId="0" borderId="65" xfId="0" quotePrefix="1" applyFont="1" applyBorder="1" applyAlignment="1">
      <alignment horizontal="center" vertical="center"/>
    </xf>
    <xf numFmtId="0" fontId="18" fillId="0" borderId="11" xfId="0" quotePrefix="1" applyFont="1" applyBorder="1" applyAlignment="1">
      <alignment horizontal="center" vertical="center"/>
    </xf>
    <xf numFmtId="0" fontId="17" fillId="24" borderId="38" xfId="0" applyFont="1" applyFill="1" applyBorder="1" applyAlignment="1">
      <alignment horizontal="center" vertical="center"/>
    </xf>
    <xf numFmtId="0" fontId="2" fillId="24" borderId="48" xfId="0" applyFont="1" applyFill="1" applyBorder="1" applyAlignment="1">
      <alignment horizontal="center" vertical="center"/>
    </xf>
    <xf numFmtId="0" fontId="2" fillId="24" borderId="39" xfId="0" applyFont="1" applyFill="1" applyBorder="1" applyAlignment="1">
      <alignment horizontal="center" vertical="center"/>
    </xf>
    <xf numFmtId="0" fontId="2" fillId="24" borderId="42" xfId="0" applyFont="1" applyFill="1" applyBorder="1" applyAlignment="1">
      <alignment horizontal="center" vertical="center"/>
    </xf>
    <xf numFmtId="0" fontId="2" fillId="24" borderId="49" xfId="0" applyFont="1" applyFill="1" applyBorder="1" applyAlignment="1">
      <alignment horizontal="center" vertical="center"/>
    </xf>
    <xf numFmtId="0" fontId="2" fillId="24" borderId="43" xfId="0" applyFont="1" applyFill="1" applyBorder="1" applyAlignment="1">
      <alignment horizontal="center" vertical="center"/>
    </xf>
    <xf numFmtId="0" fontId="2" fillId="24" borderId="48" xfId="0" applyFont="1" applyFill="1" applyBorder="1" applyAlignment="1">
      <alignment horizontal="center" vertical="center" wrapText="1"/>
    </xf>
    <xf numFmtId="0" fontId="2" fillId="24" borderId="0" xfId="0" applyFont="1" applyFill="1" applyAlignment="1">
      <alignment horizontal="center" vertical="center" wrapText="1"/>
    </xf>
    <xf numFmtId="0" fontId="2" fillId="24" borderId="49" xfId="0" applyFont="1" applyFill="1" applyBorder="1" applyAlignment="1">
      <alignment horizontal="center" vertical="center" wrapText="1"/>
    </xf>
    <xf numFmtId="0" fontId="49" fillId="12" borderId="22" xfId="6" applyFont="1" applyFill="1" applyBorder="1" applyAlignment="1">
      <alignment horizontal="center" vertical="center"/>
    </xf>
    <xf numFmtId="0" fontId="12" fillId="12" borderId="28" xfId="6" applyFont="1" applyFill="1" applyBorder="1" applyAlignment="1">
      <alignment horizontal="center" vertical="center"/>
    </xf>
    <xf numFmtId="0" fontId="49" fillId="12" borderId="23" xfId="6" applyFont="1" applyFill="1" applyBorder="1" applyAlignment="1">
      <alignment horizontal="center" vertical="center"/>
    </xf>
    <xf numFmtId="0" fontId="12" fillId="12" borderId="24" xfId="6" applyFont="1" applyFill="1" applyBorder="1" applyAlignment="1">
      <alignment horizontal="center" vertical="center"/>
    </xf>
    <xf numFmtId="0" fontId="12" fillId="12" borderId="25" xfId="6" applyFont="1" applyFill="1" applyBorder="1" applyAlignment="1">
      <alignment horizontal="center" vertical="center"/>
    </xf>
    <xf numFmtId="0" fontId="22" fillId="4" borderId="0" xfId="2" applyFont="1" applyAlignment="1">
      <alignment horizontal="center" vertical="center"/>
    </xf>
    <xf numFmtId="0" fontId="23" fillId="5" borderId="0" xfId="3" applyFont="1" applyAlignment="1">
      <alignment horizontal="center" vertical="center"/>
    </xf>
    <xf numFmtId="0" fontId="49" fillId="12" borderId="26" xfId="0" applyFont="1" applyFill="1" applyBorder="1" applyAlignment="1">
      <alignment horizontal="center" wrapText="1"/>
    </xf>
    <xf numFmtId="0" fontId="12" fillId="12" borderId="32" xfId="0" applyFont="1" applyFill="1" applyBorder="1" applyAlignment="1">
      <alignment horizontal="center" wrapText="1"/>
    </xf>
    <xf numFmtId="0" fontId="49" fillId="12" borderId="27" xfId="0" applyFont="1" applyFill="1" applyBorder="1" applyAlignment="1">
      <alignment horizontal="center" vertical="center" wrapText="1"/>
    </xf>
    <xf numFmtId="0" fontId="12" fillId="12" borderId="13" xfId="0" applyFont="1" applyFill="1" applyBorder="1" applyAlignment="1">
      <alignment horizontal="center" vertical="center" wrapText="1"/>
    </xf>
    <xf numFmtId="0" fontId="49" fillId="0" borderId="0" xfId="6" applyFont="1" applyAlignment="1">
      <alignment horizontal="center" vertical="center"/>
    </xf>
    <xf numFmtId="0" fontId="13" fillId="0" borderId="0" xfId="6" applyAlignment="1">
      <alignment horizontal="center" vertical="center"/>
    </xf>
    <xf numFmtId="0" fontId="14" fillId="0" borderId="0" xfId="6" applyFont="1" applyAlignment="1">
      <alignment horizontal="center" vertical="center"/>
    </xf>
    <xf numFmtId="49" fontId="49" fillId="0" borderId="0" xfId="6" applyNumberFormat="1" applyFont="1" applyAlignment="1">
      <alignment horizontal="center" vertical="center" wrapText="1"/>
    </xf>
    <xf numFmtId="49" fontId="14" fillId="0" borderId="0" xfId="6" applyNumberFormat="1" applyFont="1" applyAlignment="1">
      <alignment horizontal="center" vertical="center" wrapText="1"/>
    </xf>
    <xf numFmtId="0" fontId="36" fillId="24" borderId="57" xfId="6" applyFont="1" applyFill="1" applyBorder="1" applyAlignment="1">
      <alignment horizontal="center" vertical="center"/>
    </xf>
    <xf numFmtId="0" fontId="20" fillId="24" borderId="58" xfId="6" applyFont="1" applyFill="1" applyBorder="1" applyAlignment="1">
      <alignment horizontal="center" vertical="center"/>
    </xf>
    <xf numFmtId="0" fontId="59" fillId="50" borderId="59" xfId="0" applyFont="1" applyFill="1" applyBorder="1" applyAlignment="1">
      <alignment horizontal="left" vertical="center"/>
    </xf>
    <xf numFmtId="0" fontId="67" fillId="50" borderId="59" xfId="0" applyFont="1" applyFill="1" applyBorder="1" applyAlignment="1">
      <alignment horizontal="left" vertical="center"/>
    </xf>
    <xf numFmtId="0" fontId="67" fillId="50" borderId="0" xfId="0" applyFont="1" applyFill="1" applyAlignment="1">
      <alignment horizontal="left" vertical="center"/>
    </xf>
    <xf numFmtId="0" fontId="68" fillId="50" borderId="59" xfId="0" applyFont="1" applyFill="1" applyBorder="1" applyAlignment="1">
      <alignment horizontal="left" vertical="center"/>
    </xf>
    <xf numFmtId="0" fontId="68" fillId="50" borderId="0" xfId="0" applyFont="1" applyFill="1" applyAlignment="1">
      <alignment horizontal="left" vertical="center"/>
    </xf>
    <xf numFmtId="0" fontId="59" fillId="0" borderId="6" xfId="7" applyFont="1" applyBorder="1" applyAlignment="1">
      <alignment horizontal="center" vertical="center" wrapText="1"/>
    </xf>
    <xf numFmtId="0" fontId="15" fillId="0" borderId="8" xfId="7" applyFont="1" applyBorder="1" applyAlignment="1">
      <alignment horizontal="center" vertical="center" wrapText="1"/>
    </xf>
    <xf numFmtId="0" fontId="17" fillId="24" borderId="53" xfId="0" quotePrefix="1" applyFont="1" applyFill="1" applyBorder="1" applyAlignment="1">
      <alignment horizontal="center" vertical="center"/>
    </xf>
    <xf numFmtId="0" fontId="17" fillId="24" borderId="50" xfId="0" quotePrefix="1" applyFont="1" applyFill="1" applyBorder="1" applyAlignment="1">
      <alignment horizontal="center" vertical="center"/>
    </xf>
    <xf numFmtId="0" fontId="17" fillId="24" borderId="51" xfId="0" quotePrefix="1" applyFont="1" applyFill="1" applyBorder="1" applyAlignment="1">
      <alignment horizontal="center" vertical="center"/>
    </xf>
    <xf numFmtId="0" fontId="17" fillId="24" borderId="55" xfId="0" quotePrefix="1" applyFont="1" applyFill="1" applyBorder="1" applyAlignment="1">
      <alignment horizontal="center" vertical="center"/>
    </xf>
    <xf numFmtId="0" fontId="17" fillId="24" borderId="56" xfId="0" quotePrefix="1" applyFont="1" applyFill="1" applyBorder="1" applyAlignment="1">
      <alignment horizontal="center" vertical="center"/>
    </xf>
    <xf numFmtId="0" fontId="17" fillId="24" borderId="52" xfId="0" quotePrefix="1" applyFont="1" applyFill="1" applyBorder="1" applyAlignment="1">
      <alignment horizontal="center" vertical="center"/>
    </xf>
    <xf numFmtId="0" fontId="69" fillId="0" borderId="0" xfId="0" applyFont="1" applyAlignment="1">
      <alignment horizontal="left"/>
    </xf>
    <xf numFmtId="0" fontId="37" fillId="0" borderId="0" xfId="0" applyFont="1" applyAlignment="1">
      <alignment horizontal="left"/>
    </xf>
    <xf numFmtId="0" fontId="70" fillId="0" borderId="0" xfId="0" applyFont="1" applyAlignment="1">
      <alignment horizontal="left"/>
    </xf>
    <xf numFmtId="0" fontId="38" fillId="0" borderId="0" xfId="0" applyFont="1" applyAlignment="1">
      <alignment horizontal="left"/>
    </xf>
    <xf numFmtId="0" fontId="71" fillId="0" borderId="0" xfId="0" applyFont="1" applyAlignment="1">
      <alignment horizontal="left"/>
    </xf>
    <xf numFmtId="0" fontId="39" fillId="0" borderId="0" xfId="0" applyFont="1" applyAlignment="1">
      <alignment horizontal="left"/>
    </xf>
    <xf numFmtId="0" fontId="59" fillId="0" borderId="0" xfId="0" applyFont="1" applyAlignment="1">
      <alignment horizontal="center"/>
    </xf>
    <xf numFmtId="0" fontId="14" fillId="0" borderId="0" xfId="0" applyFont="1" applyAlignment="1">
      <alignment horizontal="center"/>
    </xf>
    <xf numFmtId="0" fontId="5" fillId="2" borderId="82" xfId="0" applyFont="1" applyFill="1" applyBorder="1" applyAlignment="1">
      <alignment horizontal="center" vertical="center" wrapText="1"/>
    </xf>
    <xf numFmtId="0" fontId="5" fillId="2" borderId="83" xfId="0" applyFont="1" applyFill="1" applyBorder="1" applyAlignment="1">
      <alignment horizontal="center" vertical="center" wrapText="1"/>
    </xf>
    <xf numFmtId="0" fontId="5" fillId="2" borderId="66" xfId="0" applyFont="1" applyFill="1" applyBorder="1" applyAlignment="1">
      <alignment horizontal="center" vertical="center" wrapText="1"/>
    </xf>
    <xf numFmtId="0" fontId="49" fillId="32" borderId="59" xfId="0" applyFont="1" applyFill="1" applyBorder="1" applyAlignment="1">
      <alignment horizontal="center" vertical="center" wrapText="1"/>
    </xf>
    <xf numFmtId="0" fontId="21" fillId="32" borderId="59" xfId="0" applyFont="1" applyFill="1" applyBorder="1" applyAlignment="1">
      <alignment horizontal="center" vertical="center" wrapText="1"/>
    </xf>
    <xf numFmtId="0" fontId="21" fillId="32" borderId="61" xfId="0" applyFont="1" applyFill="1" applyBorder="1" applyAlignment="1">
      <alignment horizontal="center" vertical="center" wrapText="1"/>
    </xf>
    <xf numFmtId="0" fontId="21" fillId="32" borderId="0" xfId="0" applyFont="1" applyFill="1" applyAlignment="1">
      <alignment horizontal="center" vertical="center" wrapText="1"/>
    </xf>
    <xf numFmtId="0" fontId="21" fillId="32" borderId="74" xfId="0" applyFont="1" applyFill="1" applyBorder="1" applyAlignment="1">
      <alignment horizontal="center" vertical="center" wrapText="1"/>
    </xf>
    <xf numFmtId="0" fontId="5" fillId="30" borderId="75" xfId="0" applyFont="1" applyFill="1" applyBorder="1" applyAlignment="1">
      <alignment horizontal="center" vertical="center" wrapText="1"/>
    </xf>
    <xf numFmtId="0" fontId="24" fillId="30" borderId="0" xfId="0" applyFont="1" applyFill="1" applyAlignment="1">
      <alignment horizontal="center" vertical="center" wrapText="1"/>
    </xf>
    <xf numFmtId="0" fontId="24" fillId="30" borderId="75" xfId="0" applyFont="1" applyFill="1" applyBorder="1" applyAlignment="1">
      <alignment horizontal="center" vertical="center" wrapText="1"/>
    </xf>
    <xf numFmtId="0" fontId="26" fillId="29" borderId="15" xfId="0" applyFont="1" applyFill="1" applyBorder="1" applyAlignment="1">
      <alignment horizontal="center" vertical="center" wrapText="1"/>
    </xf>
    <xf numFmtId="0" fontId="26" fillId="29" borderId="80" xfId="0" applyFont="1" applyFill="1" applyBorder="1" applyAlignment="1">
      <alignment horizontal="center" vertical="center" wrapText="1"/>
    </xf>
    <xf numFmtId="0" fontId="26" fillId="29" borderId="16" xfId="0" applyFont="1" applyFill="1" applyBorder="1" applyAlignment="1">
      <alignment horizontal="center" vertical="center" wrapText="1"/>
    </xf>
    <xf numFmtId="0" fontId="26" fillId="29" borderId="20" xfId="0" applyFont="1" applyFill="1" applyBorder="1" applyAlignment="1">
      <alignment horizontal="center" vertical="center" wrapText="1"/>
    </xf>
    <xf numFmtId="0" fontId="26" fillId="29" borderId="81" xfId="0" applyFont="1" applyFill="1" applyBorder="1" applyAlignment="1">
      <alignment horizontal="center" vertical="center" wrapText="1"/>
    </xf>
    <xf numFmtId="0" fontId="26" fillId="29" borderId="21" xfId="0" applyFont="1" applyFill="1" applyBorder="1" applyAlignment="1">
      <alignment horizontal="center" vertical="center" wrapText="1"/>
    </xf>
    <xf numFmtId="0" fontId="26" fillId="34" borderId="0" xfId="0" applyFont="1" applyFill="1" applyAlignment="1">
      <alignment horizontal="center" vertical="center"/>
    </xf>
    <xf numFmtId="0" fontId="27" fillId="0" borderId="0" xfId="0" applyFont="1" applyAlignment="1">
      <alignment horizontal="center" vertical="center"/>
    </xf>
    <xf numFmtId="0" fontId="1" fillId="0" borderId="0" xfId="0" applyFont="1" applyAlignment="1">
      <alignment horizontal="center" vertical="center"/>
    </xf>
    <xf numFmtId="1" fontId="26" fillId="34" borderId="0" xfId="0" applyNumberFormat="1" applyFont="1" applyFill="1" applyAlignment="1">
      <alignment horizontal="center" vertical="center"/>
    </xf>
    <xf numFmtId="0" fontId="27" fillId="0" borderId="0" xfId="0" quotePrefix="1" applyFont="1" applyAlignment="1">
      <alignment horizontal="center" vertical="center"/>
    </xf>
    <xf numFmtId="1" fontId="28" fillId="35" borderId="0" xfId="0" applyNumberFormat="1" applyFont="1" applyFill="1" applyAlignment="1">
      <alignment horizontal="center" vertical="center"/>
    </xf>
    <xf numFmtId="0" fontId="28" fillId="35" borderId="0" xfId="0" applyFont="1" applyFill="1" applyAlignment="1">
      <alignment horizontal="center" vertical="center"/>
    </xf>
    <xf numFmtId="0" fontId="28" fillId="36" borderId="14" xfId="0" applyFont="1" applyFill="1" applyBorder="1" applyAlignment="1">
      <alignment horizontal="center" vertical="center"/>
    </xf>
    <xf numFmtId="0" fontId="28" fillId="36" borderId="19" xfId="0" applyFont="1" applyFill="1" applyBorder="1" applyAlignment="1">
      <alignment horizontal="center" vertical="center"/>
    </xf>
    <xf numFmtId="0" fontId="27" fillId="34" borderId="82" xfId="0" applyFont="1" applyFill="1" applyBorder="1" applyAlignment="1">
      <alignment horizontal="center" vertical="center"/>
    </xf>
    <xf numFmtId="0" fontId="1" fillId="34" borderId="83" xfId="0" applyFont="1" applyFill="1" applyBorder="1" applyAlignment="1">
      <alignment horizontal="center" vertical="center"/>
    </xf>
    <xf numFmtId="0" fontId="1" fillId="34" borderId="66" xfId="0" applyFont="1" applyFill="1" applyBorder="1" applyAlignment="1">
      <alignment horizontal="center" vertical="center"/>
    </xf>
    <xf numFmtId="0" fontId="27" fillId="34" borderId="83" xfId="0" applyFont="1" applyFill="1" applyBorder="1" applyAlignment="1">
      <alignment horizontal="center" vertical="center"/>
    </xf>
    <xf numFmtId="9" fontId="26" fillId="34" borderId="17" xfId="1" applyFont="1" applyFill="1" applyBorder="1" applyAlignment="1">
      <alignment horizontal="center" vertical="center"/>
    </xf>
    <xf numFmtId="9" fontId="26" fillId="34" borderId="0" xfId="1" applyFont="1" applyFill="1" applyBorder="1" applyAlignment="1">
      <alignment horizontal="center" vertical="center"/>
    </xf>
    <xf numFmtId="9" fontId="26" fillId="34" borderId="20" xfId="1" applyFont="1" applyFill="1" applyBorder="1" applyAlignment="1">
      <alignment horizontal="center" vertical="center"/>
    </xf>
    <xf numFmtId="9" fontId="26" fillId="34" borderId="81" xfId="1" applyFont="1" applyFill="1" applyBorder="1" applyAlignment="1">
      <alignment horizontal="center" vertical="center"/>
    </xf>
    <xf numFmtId="0" fontId="26" fillId="34" borderId="17" xfId="0" applyFont="1" applyFill="1" applyBorder="1" applyAlignment="1">
      <alignment horizontal="center" vertical="center"/>
    </xf>
    <xf numFmtId="0" fontId="26" fillId="34" borderId="18" xfId="0" applyFont="1" applyFill="1" applyBorder="1" applyAlignment="1">
      <alignment horizontal="center" vertical="center"/>
    </xf>
    <xf numFmtId="0" fontId="26" fillId="34" borderId="20" xfId="0" applyFont="1" applyFill="1" applyBorder="1" applyAlignment="1">
      <alignment horizontal="center" vertical="center"/>
    </xf>
    <xf numFmtId="0" fontId="26" fillId="34" borderId="21" xfId="0" applyFont="1" applyFill="1" applyBorder="1" applyAlignment="1">
      <alignment horizontal="center" vertical="center"/>
    </xf>
    <xf numFmtId="176" fontId="26" fillId="34" borderId="0" xfId="0" applyNumberFormat="1" applyFont="1" applyFill="1" applyAlignment="1">
      <alignment horizontal="center" vertical="center"/>
    </xf>
    <xf numFmtId="176" fontId="26" fillId="34" borderId="18" xfId="0" applyNumberFormat="1" applyFont="1" applyFill="1" applyBorder="1" applyAlignment="1">
      <alignment horizontal="center" vertical="center"/>
    </xf>
    <xf numFmtId="176" fontId="26" fillId="34" borderId="81" xfId="0" applyNumberFormat="1" applyFont="1" applyFill="1" applyBorder="1" applyAlignment="1">
      <alignment horizontal="center" vertical="center"/>
    </xf>
    <xf numFmtId="176" fontId="26" fillId="34" borderId="21" xfId="0" applyNumberFormat="1" applyFont="1" applyFill="1" applyBorder="1" applyAlignment="1">
      <alignment horizontal="center" vertical="center"/>
    </xf>
    <xf numFmtId="0" fontId="27" fillId="8" borderId="82" xfId="0" applyFont="1" applyFill="1" applyBorder="1" applyAlignment="1">
      <alignment horizontal="center" vertical="center"/>
    </xf>
    <xf numFmtId="0" fontId="1" fillId="8" borderId="83" xfId="0" applyFont="1" applyFill="1" applyBorder="1" applyAlignment="1">
      <alignment horizontal="center" vertical="center"/>
    </xf>
    <xf numFmtId="0" fontId="1" fillId="8" borderId="66" xfId="0" applyFont="1" applyFill="1" applyBorder="1" applyAlignment="1">
      <alignment horizontal="center" vertical="center"/>
    </xf>
    <xf numFmtId="8" fontId="29" fillId="8" borderId="15" xfId="0" applyNumberFormat="1" applyFont="1" applyFill="1" applyBorder="1" applyAlignment="1">
      <alignment horizontal="center" vertical="center"/>
    </xf>
    <xf numFmtId="8" fontId="29" fillId="8" borderId="80" xfId="0" applyNumberFormat="1" applyFont="1" applyFill="1" applyBorder="1" applyAlignment="1">
      <alignment horizontal="center" vertical="center"/>
    </xf>
    <xf numFmtId="8" fontId="29" fillId="8" borderId="16" xfId="0" applyNumberFormat="1" applyFont="1" applyFill="1" applyBorder="1" applyAlignment="1">
      <alignment horizontal="center" vertical="center"/>
    </xf>
    <xf numFmtId="8" fontId="29" fillId="8" borderId="20" xfId="0" applyNumberFormat="1" applyFont="1" applyFill="1" applyBorder="1" applyAlignment="1">
      <alignment horizontal="center" vertical="center"/>
    </xf>
    <xf numFmtId="8" fontId="29" fillId="8" borderId="81" xfId="0" applyNumberFormat="1" applyFont="1" applyFill="1" applyBorder="1" applyAlignment="1">
      <alignment horizontal="center" vertical="center"/>
    </xf>
    <xf numFmtId="8" fontId="29" fillId="8" borderId="21" xfId="0" applyNumberFormat="1" applyFont="1" applyFill="1" applyBorder="1" applyAlignment="1">
      <alignment horizontal="center" vertical="center"/>
    </xf>
    <xf numFmtId="0" fontId="48" fillId="0" borderId="22" xfId="12" applyFont="1" applyBorder="1" applyAlignment="1">
      <alignment horizontal="right" vertical="center"/>
    </xf>
    <xf numFmtId="0" fontId="45" fillId="0" borderId="28" xfId="12" applyBorder="1" applyAlignment="1">
      <alignment horizontal="right" vertical="center"/>
    </xf>
    <xf numFmtId="0" fontId="48" fillId="0" borderId="65" xfId="12" applyFont="1" applyBorder="1" applyAlignment="1">
      <alignment horizontal="center" vertical="center"/>
    </xf>
    <xf numFmtId="0" fontId="45" fillId="0" borderId="84" xfId="12" applyBorder="1" applyAlignment="1">
      <alignment horizontal="center" vertical="center"/>
    </xf>
    <xf numFmtId="0" fontId="45" fillId="0" borderId="27" xfId="12" applyBorder="1" applyAlignment="1">
      <alignment horizontal="center" vertical="center"/>
    </xf>
    <xf numFmtId="0" fontId="45" fillId="0" borderId="11" xfId="12" applyBorder="1" applyAlignment="1">
      <alignment horizontal="center" vertical="center"/>
    </xf>
    <xf numFmtId="0" fontId="45" fillId="0" borderId="12" xfId="12" applyBorder="1" applyAlignment="1">
      <alignment horizontal="center" vertical="center"/>
    </xf>
    <xf numFmtId="0" fontId="45" fillId="0" borderId="13" xfId="12" applyBorder="1" applyAlignment="1">
      <alignment horizontal="center" vertical="center"/>
    </xf>
    <xf numFmtId="0" fontId="56" fillId="24" borderId="38" xfId="6" applyFont="1" applyFill="1" applyBorder="1" applyAlignment="1">
      <alignment horizontal="center" vertical="center" wrapText="1"/>
    </xf>
    <xf numFmtId="0" fontId="20" fillId="24" borderId="39" xfId="6" applyFont="1" applyFill="1" applyBorder="1" applyAlignment="1">
      <alignment horizontal="center" vertical="center" wrapText="1"/>
    </xf>
    <xf numFmtId="0" fontId="20" fillId="24" borderId="40" xfId="6" applyFont="1" applyFill="1" applyBorder="1" applyAlignment="1">
      <alignment horizontal="center" vertical="center" wrapText="1"/>
    </xf>
    <xf numFmtId="0" fontId="20" fillId="24" borderId="41" xfId="6" applyFont="1" applyFill="1" applyBorder="1" applyAlignment="1">
      <alignment horizontal="center" vertical="center" wrapText="1"/>
    </xf>
    <xf numFmtId="0" fontId="20" fillId="24" borderId="42" xfId="6" applyFont="1" applyFill="1" applyBorder="1" applyAlignment="1">
      <alignment horizontal="center" vertical="center" wrapText="1"/>
    </xf>
    <xf numFmtId="0" fontId="20" fillId="24" borderId="43" xfId="6" applyFont="1" applyFill="1" applyBorder="1" applyAlignment="1">
      <alignment horizontal="center" vertical="center" wrapText="1"/>
    </xf>
    <xf numFmtId="0" fontId="56" fillId="24" borderId="38" xfId="6" applyFont="1" applyFill="1" applyBorder="1" applyAlignment="1">
      <alignment horizontal="left" vertical="center"/>
    </xf>
    <xf numFmtId="0" fontId="20" fillId="24" borderId="48" xfId="6" applyFont="1" applyFill="1" applyBorder="1" applyAlignment="1">
      <alignment horizontal="left" vertical="center"/>
    </xf>
    <xf numFmtId="0" fontId="20" fillId="24" borderId="39" xfId="6" applyFont="1" applyFill="1" applyBorder="1" applyAlignment="1">
      <alignment horizontal="left" vertical="center"/>
    </xf>
    <xf numFmtId="0" fontId="56" fillId="24" borderId="40" xfId="6" applyFont="1" applyFill="1" applyBorder="1" applyAlignment="1">
      <alignment horizontal="left" vertical="center"/>
    </xf>
    <xf numFmtId="0" fontId="20" fillId="24" borderId="0" xfId="6" applyFont="1" applyFill="1" applyAlignment="1">
      <alignment horizontal="left" vertical="center"/>
    </xf>
    <xf numFmtId="0" fontId="20" fillId="24" borderId="41" xfId="6" applyFont="1" applyFill="1" applyBorder="1" applyAlignment="1">
      <alignment horizontal="left" vertical="center"/>
    </xf>
    <xf numFmtId="0" fontId="56" fillId="24" borderId="42" xfId="6" applyFont="1" applyFill="1" applyBorder="1" applyAlignment="1">
      <alignment horizontal="left" vertical="center"/>
    </xf>
    <xf numFmtId="0" fontId="20" fillId="24" borderId="49" xfId="6" applyFont="1" applyFill="1" applyBorder="1" applyAlignment="1">
      <alignment horizontal="left" vertical="center"/>
    </xf>
    <xf numFmtId="0" fontId="20" fillId="24" borderId="43" xfId="6" applyFont="1" applyFill="1" applyBorder="1" applyAlignment="1">
      <alignment horizontal="left" vertical="center"/>
    </xf>
    <xf numFmtId="0" fontId="34" fillId="0" borderId="0" xfId="7" applyFont="1" applyAlignment="1">
      <alignment horizontal="left"/>
    </xf>
    <xf numFmtId="0" fontId="59" fillId="32" borderId="59" xfId="0" applyFont="1" applyFill="1" applyBorder="1" applyAlignment="1">
      <alignment horizontal="left" vertical="center"/>
    </xf>
    <xf numFmtId="0" fontId="68" fillId="32" borderId="59" xfId="0" applyFont="1" applyFill="1" applyBorder="1" applyAlignment="1">
      <alignment horizontal="left" vertical="center"/>
    </xf>
    <xf numFmtId="0" fontId="68" fillId="32" borderId="0" xfId="0" applyFont="1" applyFill="1" applyAlignment="1">
      <alignment horizontal="left" vertical="center"/>
    </xf>
    <xf numFmtId="0" fontId="25" fillId="30" borderId="62" xfId="0" applyFont="1" applyFill="1" applyBorder="1" applyAlignment="1">
      <alignment horizontal="left"/>
    </xf>
    <xf numFmtId="0" fontId="32" fillId="30" borderId="63" xfId="0" applyFont="1" applyFill="1" applyBorder="1" applyAlignment="1">
      <alignment horizontal="left"/>
    </xf>
    <xf numFmtId="0" fontId="25" fillId="30" borderId="60" xfId="0" applyFont="1" applyFill="1" applyBorder="1" applyAlignment="1">
      <alignment horizontal="left" vertical="center"/>
    </xf>
    <xf numFmtId="0" fontId="32" fillId="30" borderId="59" xfId="0" applyFont="1" applyFill="1" applyBorder="1" applyAlignment="1">
      <alignment horizontal="left" vertical="center"/>
    </xf>
    <xf numFmtId="0" fontId="25" fillId="30" borderId="59" xfId="0" applyFont="1" applyFill="1" applyBorder="1" applyAlignment="1">
      <alignment horizontal="right" vertical="center"/>
    </xf>
    <xf numFmtId="0" fontId="32" fillId="30" borderId="61" xfId="0" applyFont="1" applyFill="1" applyBorder="1" applyAlignment="1">
      <alignment horizontal="right" vertical="center"/>
    </xf>
    <xf numFmtId="0" fontId="25" fillId="30" borderId="63" xfId="0" applyFont="1" applyFill="1" applyBorder="1" applyAlignment="1">
      <alignment horizontal="right" vertical="center"/>
    </xf>
    <xf numFmtId="0" fontId="32" fillId="30" borderId="64" xfId="0" applyFont="1" applyFill="1" applyBorder="1" applyAlignment="1">
      <alignment horizontal="right" vertical="center"/>
    </xf>
    <xf numFmtId="176" fontId="49" fillId="0" borderId="0" xfId="6" applyNumberFormat="1" applyFont="1" applyAlignment="1">
      <alignment vertical="center"/>
    </xf>
    <xf numFmtId="0" fontId="35" fillId="0" borderId="0" xfId="1" applyNumberFormat="1" applyFont="1"/>
    <xf numFmtId="0" fontId="33" fillId="2" borderId="65" xfId="15" applyFont="1" applyFill="1" applyBorder="1"/>
    <xf numFmtId="0" fontId="33" fillId="2" borderId="9" xfId="15" applyFont="1" applyFill="1" applyBorder="1"/>
    <xf numFmtId="0" fontId="33" fillId="2" borderId="11" xfId="15" applyFont="1" applyFill="1" applyBorder="1"/>
    <xf numFmtId="10" fontId="53" fillId="0" borderId="18" xfId="0" applyNumberFormat="1" applyFont="1" applyBorder="1"/>
    <xf numFmtId="10" fontId="53" fillId="0" borderId="21" xfId="0" applyNumberFormat="1" applyFont="1" applyBorder="1"/>
    <xf numFmtId="0" fontId="53" fillId="0" borderId="0" xfId="0" applyFont="1"/>
    <xf numFmtId="175" fontId="53" fillId="0" borderId="17" xfId="0" applyNumberFormat="1" applyFont="1" applyBorder="1"/>
    <xf numFmtId="175" fontId="53" fillId="0" borderId="20" xfId="0" applyNumberFormat="1" applyFont="1" applyBorder="1"/>
    <xf numFmtId="0" fontId="53" fillId="0" borderId="18" xfId="0" applyFont="1" applyBorder="1"/>
    <xf numFmtId="0" fontId="53" fillId="0" borderId="21" xfId="0" applyFont="1" applyBorder="1"/>
    <xf numFmtId="0" fontId="53" fillId="0" borderId="16" xfId="0" applyFont="1" applyBorder="1"/>
    <xf numFmtId="1" fontId="49" fillId="0" borderId="17" xfId="0" applyNumberFormat="1" applyFont="1" applyBorder="1"/>
    <xf numFmtId="1" fontId="49" fillId="0" borderId="20" xfId="0" applyNumberFormat="1" applyFont="1" applyBorder="1"/>
    <xf numFmtId="0" fontId="48" fillId="0" borderId="53" xfId="0" applyFont="1" applyBorder="1"/>
    <xf numFmtId="0" fontId="27" fillId="0" borderId="51" xfId="0" applyFont="1" applyBorder="1" applyAlignment="1">
      <alignment horizontal="center"/>
    </xf>
    <xf numFmtId="0" fontId="48" fillId="0" borderId="54" xfId="0" applyFont="1" applyBorder="1"/>
    <xf numFmtId="0" fontId="48" fillId="0" borderId="55" xfId="0" applyFont="1" applyBorder="1"/>
    <xf numFmtId="0" fontId="27" fillId="0" borderId="52" xfId="0" applyFont="1" applyBorder="1" applyAlignment="1">
      <alignment horizontal="center"/>
    </xf>
    <xf numFmtId="0" fontId="48" fillId="25" borderId="24" xfId="0" applyFont="1" applyFill="1" applyBorder="1" applyAlignment="1">
      <alignment horizontal="center"/>
    </xf>
    <xf numFmtId="0" fontId="48" fillId="25" borderId="77" xfId="0" applyFont="1" applyFill="1" applyBorder="1" applyAlignment="1">
      <alignment horizontal="center"/>
    </xf>
    <xf numFmtId="0" fontId="48" fillId="25" borderId="24" xfId="0" applyFont="1" applyFill="1" applyBorder="1"/>
    <xf numFmtId="0" fontId="48" fillId="25" borderId="77" xfId="0" applyFont="1" applyFill="1" applyBorder="1"/>
    <xf numFmtId="9" fontId="48" fillId="0" borderId="30" xfId="0" applyNumberFormat="1" applyFont="1" applyBorder="1"/>
    <xf numFmtId="9" fontId="48" fillId="0" borderId="79" xfId="0" applyNumberFormat="1" applyFont="1" applyBorder="1"/>
    <xf numFmtId="0" fontId="33" fillId="33" borderId="76" xfId="0" applyFont="1" applyFill="1" applyBorder="1"/>
    <xf numFmtId="0" fontId="33" fillId="33" borderId="78" xfId="0" applyFont="1" applyFill="1" applyBorder="1"/>
    <xf numFmtId="2" fontId="0" fillId="0" borderId="0" xfId="0" applyNumberFormat="1"/>
    <xf numFmtId="0" fontId="91" fillId="0" borderId="0" xfId="0" applyFont="1"/>
    <xf numFmtId="0" fontId="92" fillId="24" borderId="0" xfId="0" applyFont="1" applyFill="1"/>
    <xf numFmtId="0" fontId="93" fillId="58" borderId="0" xfId="0" applyFont="1" applyFill="1"/>
    <xf numFmtId="0" fontId="93" fillId="2" borderId="0" xfId="0" applyFont="1" applyFill="1"/>
    <xf numFmtId="0" fontId="93" fillId="48" borderId="0" xfId="0" applyFont="1" applyFill="1"/>
    <xf numFmtId="0" fontId="93" fillId="57" borderId="0" xfId="0" applyFont="1" applyFill="1"/>
    <xf numFmtId="0" fontId="93" fillId="59" borderId="0" xfId="0" applyFont="1" applyFill="1"/>
  </cellXfs>
  <cellStyles count="23">
    <cellStyle name="Čiarka" xfId="17" builtinId="3"/>
    <cellStyle name="Dobrá" xfId="2" builtinId="26"/>
    <cellStyle name="Heading 1 2" xfId="18" xr:uid="{A8E98472-FB9A-4C60-B0EB-2875BC5FA336}"/>
    <cellStyle name="Heading 2 2" xfId="19" xr:uid="{F0B4F67D-6EEA-48AC-AC85-2CC47F7F8640}"/>
    <cellStyle name="Hypertextové prepojenie" xfId="11" builtinId="8"/>
    <cellStyle name="Mena" xfId="9" builtinId="4"/>
    <cellStyle name="Neutrálna" xfId="4" builtinId="28"/>
    <cellStyle name="Normal 2" xfId="15" xr:uid="{E3E6AE7D-58B9-46F1-AF6B-DB966E9ECD5A}"/>
    <cellStyle name="Normálna" xfId="0" builtinId="0"/>
    <cellStyle name="Normálna 2" xfId="8" xr:uid="{00000000-0005-0000-0000-000004000000}"/>
    <cellStyle name="Normálna 3" xfId="12" xr:uid="{DE7C14EB-B2DA-4A3B-BF1B-0F10AC7CBF31}"/>
    <cellStyle name="Normálna 4" xfId="21" xr:uid="{AA71762B-6640-49AE-A2C5-E01C03905601}"/>
    <cellStyle name="Normálna 5" xfId="22" xr:uid="{66C8C7CC-CCEF-44C6-9ECF-12665B5F1B00}"/>
    <cellStyle name="normálne 2" xfId="7" xr:uid="{00000000-0005-0000-0000-000006000000}"/>
    <cellStyle name="normálne 3" xfId="20" xr:uid="{86113501-CA1C-4433-8D16-9C13DF969954}"/>
    <cellStyle name="normálne_1.01 - Uvod do aplikacie" xfId="5" xr:uid="{00000000-0005-0000-0000-000007000000}"/>
    <cellStyle name="normálne_2.01 - Format II" xfId="6" xr:uid="{00000000-0005-0000-0000-000008000000}"/>
    <cellStyle name="normálne_excel 3" xfId="10" xr:uid="{00000000-0005-0000-0000-000009000000}"/>
    <cellStyle name="normální_List1" xfId="16" xr:uid="{45C44FD5-B5FB-440E-98B7-0A1DF0CE3259}"/>
    <cellStyle name="Percentá" xfId="1" builtinId="5"/>
    <cellStyle name="Zlá" xfId="3" builtinId="27"/>
    <cellStyle name="Zvýraznenie5" xfId="13" builtinId="45"/>
    <cellStyle name="Zvýraznenie6" xfId="14" builtinId="49"/>
  </cellStyles>
  <dxfs count="57">
    <dxf>
      <font>
        <b/>
        <i val="0"/>
        <color theme="1"/>
      </font>
      <fill>
        <patternFill>
          <bgColor rgb="FFFF3300"/>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2"/>
        <color theme="1"/>
        <name val="Calibri"/>
        <family val="2"/>
        <charset val="238"/>
        <scheme val="minor"/>
      </font>
    </dxf>
    <dxf>
      <font>
        <strike val="0"/>
        <outline val="0"/>
        <shadow val="0"/>
        <u val="none"/>
        <vertAlign val="baseline"/>
        <sz val="12"/>
        <color theme="1"/>
        <name val="Calibri"/>
        <family val="2"/>
        <charset val="238"/>
        <scheme val="minor"/>
      </font>
      <numFmt numFmtId="0" formatCode="General"/>
      <alignment horizontal="right" vertical="bottom" textRotation="0" wrapText="0" indent="0" justifyLastLine="0" shrinkToFit="0" readingOrder="0"/>
    </dxf>
    <dxf>
      <font>
        <strike val="0"/>
        <outline val="0"/>
        <shadow val="0"/>
        <u val="none"/>
        <vertAlign val="baseline"/>
        <sz val="12"/>
        <color theme="1"/>
        <name val="Calibri"/>
        <family val="2"/>
        <charset val="238"/>
        <scheme val="minor"/>
      </font>
      <numFmt numFmtId="0" formatCode="General"/>
      <fill>
        <patternFill patternType="none">
          <fgColor indexed="64"/>
          <bgColor indexed="65"/>
        </patternFill>
      </fill>
    </dxf>
    <dxf>
      <font>
        <strike val="0"/>
        <outline val="0"/>
        <shadow val="0"/>
        <u val="none"/>
        <vertAlign val="baseline"/>
        <sz val="12"/>
        <color theme="1"/>
        <name val="Calibri"/>
        <family val="2"/>
        <charset val="238"/>
        <scheme val="minor"/>
      </font>
      <fill>
        <patternFill patternType="none">
          <fgColor indexed="64"/>
          <bgColor indexed="65"/>
        </patternFill>
      </fill>
      <alignment horizontal="right" vertical="bottom" textRotation="0" wrapText="0" indent="0" justifyLastLine="0" shrinkToFit="0" readingOrder="0"/>
    </dxf>
    <dxf>
      <font>
        <strike val="0"/>
        <outline val="0"/>
        <shadow val="0"/>
        <u val="none"/>
        <vertAlign val="baseline"/>
        <sz val="12"/>
        <color theme="1"/>
        <name val="Calibri"/>
        <family val="2"/>
        <charset val="238"/>
        <scheme val="minor"/>
      </font>
      <fill>
        <patternFill patternType="none">
          <fgColor indexed="64"/>
          <bgColor indexed="65"/>
        </patternFill>
      </fill>
      <alignment horizontal="right" vertical="bottom" textRotation="0" wrapText="0" indent="0" justifyLastLine="0" shrinkToFit="0" readingOrder="0"/>
    </dxf>
    <dxf>
      <font>
        <strike val="0"/>
        <outline val="0"/>
        <shadow val="0"/>
        <u val="none"/>
        <vertAlign val="baseline"/>
        <sz val="12"/>
        <color theme="1"/>
        <name val="Calibri"/>
        <family val="2"/>
        <charset val="238"/>
        <scheme val="minor"/>
      </font>
    </dxf>
    <dxf>
      <font>
        <strike val="0"/>
        <outline val="0"/>
        <shadow val="0"/>
        <u val="none"/>
        <vertAlign val="baseline"/>
        <sz val="12"/>
        <color theme="1"/>
        <name val="Calibri"/>
        <family val="2"/>
        <charset val="238"/>
        <scheme val="minor"/>
      </font>
    </dxf>
    <dxf>
      <font>
        <strike val="0"/>
        <outline val="0"/>
        <shadow val="0"/>
        <u val="none"/>
        <vertAlign val="baseline"/>
        <sz val="12"/>
        <color theme="1"/>
        <name val="Calibri"/>
        <family val="2"/>
        <charset val="238"/>
        <scheme val="minor"/>
      </font>
    </dxf>
    <dxf>
      <font>
        <strike val="0"/>
        <outline val="0"/>
        <shadow val="0"/>
        <u val="none"/>
        <vertAlign val="baseline"/>
        <sz val="12"/>
        <color theme="1"/>
        <name val="Calibri"/>
        <family val="2"/>
        <charset val="238"/>
        <scheme val="minor"/>
      </font>
    </dxf>
    <dxf>
      <font>
        <strike val="0"/>
        <outline val="0"/>
        <shadow val="0"/>
        <u val="none"/>
        <vertAlign val="baseline"/>
        <sz val="14"/>
        <color theme="1"/>
        <name val="Calibri"/>
        <family val="2"/>
        <charset val="238"/>
        <scheme val="minor"/>
      </font>
    </dxf>
    <dxf>
      <numFmt numFmtId="175" formatCode="_-* #,##0\ [$€-1]_-;\-* #,##0\ [$€-1]_-;_-* &quot;-&quot;??\ [$€-1]_-;_-@_-"/>
    </dxf>
    <dxf>
      <numFmt numFmtId="0" formatCode="General"/>
    </dxf>
    <dxf>
      <numFmt numFmtId="175" formatCode="_-* #,##0\ [$€-1]_-;\-* #,##0\ [$€-1]_-;_-* &quot;-&quot;??\ [$€-1]_-;_-@_-"/>
    </dxf>
    <dxf>
      <numFmt numFmtId="19" formatCode="d/m/yyyy"/>
    </dxf>
    <dxf>
      <font>
        <b val="0"/>
        <i val="0"/>
        <strike val="0"/>
        <condense val="0"/>
        <extend val="0"/>
        <outline val="0"/>
        <shadow val="0"/>
        <u val="none"/>
        <vertAlign val="baseline"/>
        <sz val="12"/>
        <color theme="0"/>
        <name val="Arial CE"/>
        <scheme val="none"/>
      </font>
    </dxf>
    <dxf>
      <font>
        <b val="0"/>
        <i val="0"/>
        <strike val="0"/>
        <condense val="0"/>
        <extend val="0"/>
        <outline val="0"/>
        <shadow val="0"/>
        <u val="none"/>
        <vertAlign val="baseline"/>
        <sz val="12"/>
        <color auto="1"/>
        <name val="Calibri"/>
        <family val="2"/>
        <charset val="238"/>
        <scheme val="minor"/>
      </font>
      <numFmt numFmtId="164" formatCode="#,##0\ &quot;Sk&quo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auto="1"/>
        <name val="Calibri"/>
        <family val="2"/>
        <charset val="238"/>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charset val="238"/>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charset val="238"/>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charset val="238"/>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charset val="238"/>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charset val="238"/>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charset val="238"/>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charset val="238"/>
        <scheme val="minor"/>
      </font>
      <numFmt numFmtId="164" formatCode="#,##0\ &quot;Sk&quo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charset val="238"/>
        <scheme val="minor"/>
      </font>
      <alignment horizontal="general" vertical="bottom"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auto="1"/>
        <name val="Calibri"/>
        <family val="2"/>
        <charset val="238"/>
        <scheme val="minor"/>
      </font>
    </dxf>
    <dxf>
      <border outline="0">
        <bottom style="thin">
          <color indexed="64"/>
        </bottom>
      </border>
    </dxf>
    <dxf>
      <font>
        <b/>
        <i val="0"/>
        <strike val="0"/>
        <condense val="0"/>
        <extend val="0"/>
        <outline val="0"/>
        <shadow val="0"/>
        <u val="none"/>
        <vertAlign val="baseline"/>
        <sz val="14"/>
        <color indexed="9"/>
        <name val="Calibri"/>
        <family val="2"/>
        <charset val="238"/>
        <scheme val="minor"/>
      </font>
      <fill>
        <patternFill patternType="solid">
          <fgColor indexed="64"/>
          <bgColor indexed="18"/>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Calibri"/>
        <family val="2"/>
        <charset val="238"/>
        <scheme val="minor"/>
      </font>
      <numFmt numFmtId="0" formatCode="General"/>
    </dxf>
    <dxf>
      <font>
        <b val="0"/>
        <i val="0"/>
        <strike val="0"/>
        <condense val="0"/>
        <extend val="0"/>
        <outline val="0"/>
        <shadow val="0"/>
        <u val="none"/>
        <vertAlign val="baseline"/>
        <sz val="12"/>
        <color auto="1"/>
        <name val="Calibri"/>
        <family val="2"/>
        <charset val="238"/>
        <scheme val="minor"/>
      </font>
      <numFmt numFmtId="0" formatCode="General"/>
    </dxf>
    <dxf>
      <font>
        <b val="0"/>
        <i val="0"/>
        <strike val="0"/>
        <condense val="0"/>
        <extend val="0"/>
        <outline val="0"/>
        <shadow val="0"/>
        <u val="none"/>
        <vertAlign val="baseline"/>
        <sz val="12"/>
        <color auto="1"/>
        <name val="Calibri"/>
        <family val="2"/>
        <charset val="238"/>
        <scheme val="minor"/>
      </font>
      <numFmt numFmtId="0" formatCode="General"/>
    </dxf>
    <dxf>
      <font>
        <b val="0"/>
        <i val="0"/>
        <strike val="0"/>
        <condense val="0"/>
        <extend val="0"/>
        <outline val="0"/>
        <shadow val="0"/>
        <u val="none"/>
        <vertAlign val="baseline"/>
        <sz val="12"/>
        <color auto="1"/>
        <name val="Calibri"/>
        <family val="2"/>
        <charset val="238"/>
        <scheme val="minor"/>
      </font>
      <numFmt numFmtId="19" formatCode="d/m/yyyy"/>
    </dxf>
    <dxf>
      <font>
        <b val="0"/>
        <i val="0"/>
        <strike val="0"/>
        <condense val="0"/>
        <extend val="0"/>
        <outline val="0"/>
        <shadow val="0"/>
        <u val="none"/>
        <vertAlign val="baseline"/>
        <sz val="12"/>
        <color auto="1"/>
        <name val="Calibri"/>
        <family val="2"/>
        <charset val="238"/>
        <scheme val="minor"/>
      </font>
    </dxf>
    <dxf>
      <font>
        <b val="0"/>
        <i val="0"/>
        <strike val="0"/>
        <condense val="0"/>
        <extend val="0"/>
        <outline val="0"/>
        <shadow val="0"/>
        <u val="none"/>
        <vertAlign val="baseline"/>
        <sz val="12"/>
        <color auto="1"/>
        <name val="Calibri"/>
        <family val="2"/>
        <charset val="238"/>
        <scheme val="minor"/>
      </font>
    </dxf>
    <dxf>
      <border outline="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auto="1"/>
        <name val="Calibri"/>
        <family val="2"/>
        <charset val="238"/>
        <scheme val="minor"/>
      </font>
    </dxf>
    <dxf>
      <border outline="0">
        <bottom style="medium">
          <color indexed="64"/>
        </bottom>
      </border>
    </dxf>
    <dxf>
      <font>
        <b/>
        <i val="0"/>
        <strike val="0"/>
        <condense val="0"/>
        <extend val="0"/>
        <outline val="0"/>
        <shadow val="0"/>
        <u val="none"/>
        <vertAlign val="baseline"/>
        <sz val="14"/>
        <color indexed="9"/>
        <name val="Calibri"/>
        <family val="2"/>
        <charset val="238"/>
        <scheme val="minor"/>
      </font>
      <fill>
        <patternFill patternType="solid">
          <fgColor indexed="64"/>
          <bgColor indexed="21"/>
        </patternFill>
      </fill>
      <alignment horizontal="center" vertical="center" textRotation="0" wrapText="1" indent="0" justifyLastLine="0" shrinkToFit="0" readingOrder="0"/>
    </dxf>
    <dxf>
      <font>
        <b/>
        <strike val="0"/>
        <outline val="0"/>
        <shadow val="0"/>
        <u val="none"/>
        <vertAlign val="baseline"/>
        <sz val="14"/>
        <color theme="1"/>
        <name val="Calibri"/>
        <family val="2"/>
        <charset val="238"/>
        <scheme val="minor"/>
      </font>
      <alignment horizontal="center" vertical="center" textRotation="0" wrapText="0" indent="0" justifyLastLine="0" shrinkToFit="0" readingOrder="0"/>
    </dxf>
    <dxf>
      <font>
        <b/>
        <i val="0"/>
        <strike val="0"/>
        <condense val="0"/>
        <extend val="0"/>
        <outline val="0"/>
        <shadow val="0"/>
        <u val="none"/>
        <vertAlign val="baseline"/>
        <sz val="16"/>
        <color theme="0"/>
        <name val="Arial"/>
        <scheme val="none"/>
      </font>
      <fill>
        <patternFill patternType="solid">
          <fgColor indexed="64"/>
          <bgColor indexed="53"/>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2"/>
        <color theme="0"/>
        <name val="Arial CE"/>
        <scheme val="none"/>
      </font>
    </dxf>
    <dxf>
      <font>
        <b val="0"/>
        <i val="0"/>
        <strike val="0"/>
        <condense val="0"/>
        <extend val="0"/>
        <outline val="0"/>
        <shadow val="0"/>
        <u val="none"/>
        <vertAlign val="baseline"/>
        <sz val="10"/>
        <color auto="1"/>
        <name val="Arial CE"/>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0" formatCode="General"/>
    </dxf>
    <dxf>
      <font>
        <b val="0"/>
        <i val="0"/>
        <strike val="0"/>
        <condense val="0"/>
        <extend val="0"/>
        <outline val="0"/>
        <shadow val="0"/>
        <u val="none"/>
        <vertAlign val="baseline"/>
        <sz val="10"/>
        <color auto="1"/>
        <name val="Arial CE"/>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75" formatCode="_-* #,##0\ [$€-1]_-;\-* #,##0\ [$€-1]_-;_-* &quot;-&quot;??\ [$€-1]_-;_-@_-"/>
    </dxf>
    <dxf>
      <font>
        <b val="0"/>
        <i val="0"/>
        <strike val="0"/>
        <condense val="0"/>
        <extend val="0"/>
        <outline val="0"/>
        <shadow val="0"/>
        <u val="none"/>
        <vertAlign val="baseline"/>
        <sz val="10"/>
        <color auto="1"/>
        <name val="Arial CE"/>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9" formatCode="d/m/yyyy"/>
    </dxf>
    <dxf>
      <font>
        <b val="0"/>
        <i val="0"/>
        <strike val="0"/>
        <condense val="0"/>
        <extend val="0"/>
        <outline val="0"/>
        <shadow val="0"/>
        <u val="none"/>
        <vertAlign val="baseline"/>
        <sz val="10"/>
        <color auto="1"/>
        <name val="Arial CE"/>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auto="1"/>
        <name val="Arial CE"/>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0"/>
        <name val="Arial CE"/>
        <scheme val="none"/>
      </font>
    </dxf>
  </dxfs>
  <tableStyles count="0" defaultTableStyle="TableStyleMedium2" defaultPivotStyle="PivotStyleLight16"/>
  <colors>
    <mruColors>
      <color rgb="FFFF3300"/>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
    <xsd:schema xmlns:xsd="http://www.w3.org/2001/XMLSchema" xmlns="">
      <xsd:element nillable="true" name="countries">
        <xsd:complexType>
          <xsd:sequence minOccurs="0">
            <xsd:element minOccurs="0" maxOccurs="unbounded" nillable="true" name="country" form="unqualified">
              <xsd:complexType>
                <xsd:sequence minOccurs="0" maxOccurs="unbounded">
                  <xsd:element minOccurs="0" maxOccurs="unbounded" nillable="true" name="language" form="unqualified">
                    <xsd:complexType>
                      <xsd:simpleContent>
                        <xsd:extension base="xsd:string">
                          <xsd:attribute name="percentage" form="unqualified" type="xsd:double"/>
                        </xsd:extension>
                      </xsd:simpleContent>
                    </xsd:complexType>
                  </xsd:element>
                  <xsd:element minOccurs="0" maxOccurs="unbounded" nillable="true" name="city" form="unqualified">
                    <xsd:complexType>
                      <xsd:sequence minOccurs="0">
                        <xsd:element minOccurs="0" nillable="true" type="xsd:string" name="name" form="unqualified"/>
                        <xsd:element minOccurs="0" nillable="true" type="xsd:integer" name="population" form="unqualified"/>
                      </xsd:sequence>
                    </xsd:complexType>
                  </xsd:element>
                </xsd:sequence>
                <xsd:attribute name="name" form="unqualified" type="xsd:string"/>
                <xsd:attribute name="population" form="unqualified" type="xsd:integer"/>
                <xsd:attribute name="area" form="unqualified" type="xsd:double"/>
              </xsd:complexType>
            </xsd:element>
          </xsd:sequence>
        </xsd:complexType>
      </xsd:element>
    </xsd:schema>
  </Schema>
  <Schema ID="Schema2">
    <xsd:schema xmlns:xsd="http://www.w3.org/2001/XMLSchema" xmlns="">
      <xsd:element nillable="true" name="countries">
        <xsd:complexType>
          <xsd:sequence minOccurs="0">
            <xsd:element minOccurs="0" maxOccurs="unbounded" nillable="true" name="country" form="unqualified">
              <xsd:complexType>
                <xsd:sequence minOccurs="0" maxOccurs="unbounded">
                  <xsd:element minOccurs="0" maxOccurs="unbounded" nillable="true" name="language" form="unqualified">
                    <xsd:complexType>
                      <xsd:simpleContent>
                        <xsd:extension base="xsd:string">
                          <xsd:attribute name="percentage" form="unqualified" type="xsd:double"/>
                        </xsd:extension>
                      </xsd:simpleContent>
                    </xsd:complexType>
                  </xsd:element>
                  <xsd:element minOccurs="0" maxOccurs="unbounded" nillable="true" name="city" form="unqualified">
                    <xsd:complexType>
                      <xsd:sequence minOccurs="0">
                        <xsd:element minOccurs="0" nillable="true" type="xsd:string" name="name" form="unqualified"/>
                        <xsd:element minOccurs="0" nillable="true" type="xsd:integer" name="population" form="unqualified"/>
                      </xsd:sequence>
                    </xsd:complexType>
                  </xsd:element>
                </xsd:sequence>
                <xsd:attribute name="name" form="unqualified" type="xsd:string"/>
                <xsd:attribute name="population" form="unqualified" type="xsd:integer"/>
                <xsd:attribute name="area" form="unqualified" type="xsd:double"/>
              </xsd:complexType>
            </xsd:element>
          </xsd:sequence>
        </xsd:complexType>
      </xsd:element>
    </xsd:schema>
  </Schema>
  <Schema ID="Schema3">
    <xsd:schema xmlns:xsd="http://www.w3.org/2001/XMLSchema" xmlns="">
      <xsd:element nillable="true" name="countries">
        <xsd:complexType>
          <xsd:sequence minOccurs="0">
            <xsd:element minOccurs="0" maxOccurs="unbounded" nillable="true" name="country" form="unqualified">
              <xsd:complexType>
                <xsd:sequence minOccurs="0" maxOccurs="unbounded">
                  <xsd:element minOccurs="0" maxOccurs="unbounded" nillable="true" name="language" form="unqualified">
                    <xsd:complexType>
                      <xsd:simpleContent>
                        <xsd:extension base="xsd:string">
                          <xsd:attribute name="percentage" form="unqualified" type="xsd:double"/>
                        </xsd:extension>
                      </xsd:simpleContent>
                    </xsd:complexType>
                  </xsd:element>
                  <xsd:element minOccurs="0" maxOccurs="unbounded" nillable="true" name="city" form="unqualified">
                    <xsd:complexType>
                      <xsd:sequence minOccurs="0">
                        <xsd:element minOccurs="0" nillable="true" type="xsd:string" name="name" form="unqualified"/>
                        <xsd:element minOccurs="0" nillable="true" type="xsd:integer" name="population" form="unqualified"/>
                      </xsd:sequence>
                    </xsd:complexType>
                  </xsd:element>
                </xsd:sequence>
                <xsd:attribute name="name" form="unqualified" type="xsd:string"/>
                <xsd:attribute name="population" form="unqualified" type="xsd:integer"/>
                <xsd:attribute name="area" form="unqualified" type="xsd:double"/>
              </xsd:complexType>
            </xsd:element>
          </xsd:sequence>
        </xsd:complexType>
      </xsd:element>
    </xsd:schema>
  </Schema>
  <Map ID="1" Name="countries_Map" RootElement="countries" SchemaID="Schema1" ShowImportExportValidationErrors="false" AutoFit="true" Append="false" PreserveSortAFLayout="true" PreserveFormat="true">
    <DataBinding FileBinding="true" ConnectionID="1" DataBindingLoadMode="1"/>
  </Map>
  <Map ID="2" Name="countries_Map1" RootElement="countries" SchemaID="Schema2" ShowImportExportValidationErrors="false" AutoFit="true" Append="false" PreserveSortAFLayout="true" PreserveFormat="true">
    <DataBinding FileBinding="true" ConnectionID="2" DataBindingLoadMode="1"/>
  </Map>
  <Map ID="3" Name="countries_Map2" RootElement="countries" SchemaID="Schema3" ShowImportExportValidationErrors="false" AutoFit="true" Append="false" PreserveSortAFLayout="true" PreserveFormat="true">
    <DataBinding FileBinding="true" ConnectionID="3" DataBindingLoadMode="1"/>
  </Map>
</MapInfo>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8.xml"/><Relationship Id="rId21" Type="http://schemas.openxmlformats.org/officeDocument/2006/relationships/worksheet" Target="worksheets/sheet21.xml"/><Relationship Id="rId34" Type="http://schemas.openxmlformats.org/officeDocument/2006/relationships/worksheet" Target="worksheets/sheet33.xml"/><Relationship Id="rId42" Type="http://schemas.openxmlformats.org/officeDocument/2006/relationships/worksheet" Target="worksheets/sheet41.xml"/><Relationship Id="rId47" Type="http://schemas.openxmlformats.org/officeDocument/2006/relationships/worksheet" Target="worksheets/sheet46.xml"/><Relationship Id="rId50" Type="http://schemas.openxmlformats.org/officeDocument/2006/relationships/worksheet" Target="worksheets/sheet49.xml"/><Relationship Id="rId55" Type="http://schemas.openxmlformats.org/officeDocument/2006/relationships/worksheet" Target="worksheets/sheet54.xml"/><Relationship Id="rId63" Type="http://schemas.openxmlformats.org/officeDocument/2006/relationships/worksheet" Target="worksheets/sheet62.xml"/><Relationship Id="rId68" Type="http://schemas.microsoft.com/office/2007/relationships/slicerCache" Target="slicerCaches/slicerCache1.xml"/><Relationship Id="rId76" Type="http://schemas.openxmlformats.org/officeDocument/2006/relationships/xmlMaps" Target="xmlMaps.xml"/><Relationship Id="rId7" Type="http://schemas.openxmlformats.org/officeDocument/2006/relationships/worksheet" Target="worksheets/sheet7.xml"/><Relationship Id="rId71"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hartsheet" Target="chartsheets/sheet1.xml"/><Relationship Id="rId37" Type="http://schemas.openxmlformats.org/officeDocument/2006/relationships/worksheet" Target="worksheets/sheet36.xml"/><Relationship Id="rId40" Type="http://schemas.openxmlformats.org/officeDocument/2006/relationships/worksheet" Target="worksheets/sheet39.xml"/><Relationship Id="rId45" Type="http://schemas.openxmlformats.org/officeDocument/2006/relationships/worksheet" Target="worksheets/sheet44.xml"/><Relationship Id="rId53" Type="http://schemas.openxmlformats.org/officeDocument/2006/relationships/worksheet" Target="worksheets/sheet52.xml"/><Relationship Id="rId58" Type="http://schemas.openxmlformats.org/officeDocument/2006/relationships/worksheet" Target="worksheets/sheet57.xml"/><Relationship Id="rId66" Type="http://schemas.openxmlformats.org/officeDocument/2006/relationships/pivotCacheDefinition" Target="pivotCache/pivotCacheDefinition2.xml"/><Relationship Id="rId7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5.xml"/><Relationship Id="rId49" Type="http://schemas.openxmlformats.org/officeDocument/2006/relationships/worksheet" Target="worksheets/sheet48.xml"/><Relationship Id="rId57" Type="http://schemas.openxmlformats.org/officeDocument/2006/relationships/worksheet" Target="worksheets/sheet56.xml"/><Relationship Id="rId61" Type="http://schemas.openxmlformats.org/officeDocument/2006/relationships/worksheet" Target="worksheets/sheet60.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3.xml"/><Relationship Id="rId52" Type="http://schemas.openxmlformats.org/officeDocument/2006/relationships/worksheet" Target="worksheets/sheet51.xml"/><Relationship Id="rId60" Type="http://schemas.openxmlformats.org/officeDocument/2006/relationships/worksheet" Target="worksheets/sheet59.xml"/><Relationship Id="rId65" Type="http://schemas.openxmlformats.org/officeDocument/2006/relationships/pivotCacheDefinition" Target="pivotCache/pivotCacheDefinition1.xml"/><Relationship Id="rId73"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4.xml"/><Relationship Id="rId43" Type="http://schemas.openxmlformats.org/officeDocument/2006/relationships/worksheet" Target="worksheets/sheet42.xml"/><Relationship Id="rId48" Type="http://schemas.openxmlformats.org/officeDocument/2006/relationships/worksheet" Target="worksheets/sheet47.xml"/><Relationship Id="rId56" Type="http://schemas.openxmlformats.org/officeDocument/2006/relationships/worksheet" Target="worksheets/sheet55.xml"/><Relationship Id="rId64" Type="http://schemas.openxmlformats.org/officeDocument/2006/relationships/worksheet" Target="worksheets/sheet63.xml"/><Relationship Id="rId69" Type="http://schemas.microsoft.com/office/2007/relationships/slicerCache" Target="slicerCaches/slicerCache2.xml"/><Relationship Id="rId8" Type="http://schemas.openxmlformats.org/officeDocument/2006/relationships/worksheet" Target="worksheets/sheet8.xml"/><Relationship Id="rId51" Type="http://schemas.openxmlformats.org/officeDocument/2006/relationships/worksheet" Target="worksheets/sheet50.xml"/><Relationship Id="rId72"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2.xml"/><Relationship Id="rId38" Type="http://schemas.openxmlformats.org/officeDocument/2006/relationships/worksheet" Target="worksheets/sheet37.xml"/><Relationship Id="rId46" Type="http://schemas.openxmlformats.org/officeDocument/2006/relationships/worksheet" Target="worksheets/sheet45.xml"/><Relationship Id="rId59" Type="http://schemas.openxmlformats.org/officeDocument/2006/relationships/worksheet" Target="worksheets/sheet58.xml"/><Relationship Id="rId67" Type="http://schemas.openxmlformats.org/officeDocument/2006/relationships/pivotCacheDefinition" Target="pivotCache/pivotCacheDefinition3.xml"/><Relationship Id="rId20" Type="http://schemas.openxmlformats.org/officeDocument/2006/relationships/worksheet" Target="worksheets/sheet20.xml"/><Relationship Id="rId41" Type="http://schemas.openxmlformats.org/officeDocument/2006/relationships/worksheet" Target="worksheets/sheet40.xml"/><Relationship Id="rId54" Type="http://schemas.openxmlformats.org/officeDocument/2006/relationships/worksheet" Target="worksheets/sheet53.xml"/><Relationship Id="rId62" Type="http://schemas.openxmlformats.org/officeDocument/2006/relationships/worksheet" Target="worksheets/sheet61.xml"/><Relationship Id="rId70" Type="http://schemas.openxmlformats.org/officeDocument/2006/relationships/theme" Target="theme/theme1.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k-SK"/>
        </a:p>
      </c:txPr>
    </c:title>
    <c:autoTitleDeleted val="0"/>
    <c:plotArea>
      <c:layout/>
      <c:barChart>
        <c:barDir val="col"/>
        <c:grouping val="clustered"/>
        <c:varyColors val="0"/>
        <c:ser>
          <c:idx val="0"/>
          <c:order val="0"/>
          <c:tx>
            <c:strRef>
              <c:f>'Maticové Vzorce'!$B$12</c:f>
              <c:strCache>
                <c:ptCount val="1"/>
                <c:pt idx="0">
                  <c:v>A</c:v>
                </c:pt>
              </c:strCache>
            </c:strRef>
          </c:tx>
          <c:spPr>
            <a:solidFill>
              <a:schemeClr val="accent1"/>
            </a:solidFill>
            <a:ln>
              <a:noFill/>
            </a:ln>
            <a:effectLst/>
          </c:spPr>
          <c:invertIfNegative val="0"/>
          <c:cat>
            <c:strRef>
              <c:f>'Maticové Vzorce'!$C$11:$G$11</c:f>
              <c:strCache>
                <c:ptCount val="5"/>
                <c:pt idx="0">
                  <c:v>Cena</c:v>
                </c:pt>
                <c:pt idx="1">
                  <c:v>Cena s DPH</c:v>
                </c:pt>
                <c:pt idx="2">
                  <c:v>Daň</c:v>
                </c:pt>
                <c:pt idx="3">
                  <c:v>Množstvo</c:v>
                </c:pt>
                <c:pt idx="4">
                  <c:v>Celková cena</c:v>
                </c:pt>
              </c:strCache>
            </c:strRef>
          </c:cat>
          <c:val>
            <c:numRef>
              <c:f>'Maticové Vzorce'!$C$12:$G$12</c:f>
              <c:numCache>
                <c:formatCode>_-* #\ ##0\ [$€-41B]_-;\-* #\ ##0\ [$€-41B]_-;_-* "-"??\ [$€-41B]_-;_-@_-</c:formatCode>
                <c:ptCount val="5"/>
                <c:pt idx="0">
                  <c:v>19</c:v>
                </c:pt>
                <c:pt idx="3" formatCode="General">
                  <c:v>5</c:v>
                </c:pt>
              </c:numCache>
            </c:numRef>
          </c:val>
          <c:extLst>
            <c:ext xmlns:c16="http://schemas.microsoft.com/office/drawing/2014/chart" uri="{C3380CC4-5D6E-409C-BE32-E72D297353CC}">
              <c16:uniqueId val="{00000000-7901-4996-9E70-51257D34C960}"/>
            </c:ext>
          </c:extLst>
        </c:ser>
        <c:ser>
          <c:idx val="1"/>
          <c:order val="1"/>
          <c:tx>
            <c:strRef>
              <c:f>'Maticové Vzorce'!$B$13</c:f>
              <c:strCache>
                <c:ptCount val="1"/>
                <c:pt idx="0">
                  <c:v>B</c:v>
                </c:pt>
              </c:strCache>
            </c:strRef>
          </c:tx>
          <c:spPr>
            <a:solidFill>
              <a:schemeClr val="accent2"/>
            </a:solidFill>
            <a:ln>
              <a:noFill/>
            </a:ln>
            <a:effectLst/>
          </c:spPr>
          <c:invertIfNegative val="0"/>
          <c:cat>
            <c:strRef>
              <c:f>'Maticové Vzorce'!$C$11:$G$11</c:f>
              <c:strCache>
                <c:ptCount val="5"/>
                <c:pt idx="0">
                  <c:v>Cena</c:v>
                </c:pt>
                <c:pt idx="1">
                  <c:v>Cena s DPH</c:v>
                </c:pt>
                <c:pt idx="2">
                  <c:v>Daň</c:v>
                </c:pt>
                <c:pt idx="3">
                  <c:v>Množstvo</c:v>
                </c:pt>
                <c:pt idx="4">
                  <c:v>Celková cena</c:v>
                </c:pt>
              </c:strCache>
            </c:strRef>
          </c:cat>
          <c:val>
            <c:numRef>
              <c:f>'Maticové Vzorce'!$C$13:$G$13</c:f>
              <c:numCache>
                <c:formatCode>_-* #\ ##0\ [$€-41B]_-;\-* #\ ##0\ [$€-41B]_-;_-* "-"??\ [$€-41B]_-;_-@_-</c:formatCode>
                <c:ptCount val="5"/>
                <c:pt idx="0">
                  <c:v>150</c:v>
                </c:pt>
                <c:pt idx="3" formatCode="General">
                  <c:v>2</c:v>
                </c:pt>
              </c:numCache>
            </c:numRef>
          </c:val>
          <c:extLst>
            <c:ext xmlns:c16="http://schemas.microsoft.com/office/drawing/2014/chart" uri="{C3380CC4-5D6E-409C-BE32-E72D297353CC}">
              <c16:uniqueId val="{00000001-7901-4996-9E70-51257D34C960}"/>
            </c:ext>
          </c:extLst>
        </c:ser>
        <c:ser>
          <c:idx val="2"/>
          <c:order val="2"/>
          <c:tx>
            <c:strRef>
              <c:f>'Maticové Vzorce'!$B$14</c:f>
              <c:strCache>
                <c:ptCount val="1"/>
                <c:pt idx="0">
                  <c:v>C</c:v>
                </c:pt>
              </c:strCache>
            </c:strRef>
          </c:tx>
          <c:spPr>
            <a:solidFill>
              <a:schemeClr val="accent3"/>
            </a:solidFill>
            <a:ln>
              <a:noFill/>
            </a:ln>
            <a:effectLst/>
          </c:spPr>
          <c:invertIfNegative val="0"/>
          <c:cat>
            <c:strRef>
              <c:f>'Maticové Vzorce'!$C$11:$G$11</c:f>
              <c:strCache>
                <c:ptCount val="5"/>
                <c:pt idx="0">
                  <c:v>Cena</c:v>
                </c:pt>
                <c:pt idx="1">
                  <c:v>Cena s DPH</c:v>
                </c:pt>
                <c:pt idx="2">
                  <c:v>Daň</c:v>
                </c:pt>
                <c:pt idx="3">
                  <c:v>Množstvo</c:v>
                </c:pt>
                <c:pt idx="4">
                  <c:v>Celková cena</c:v>
                </c:pt>
              </c:strCache>
            </c:strRef>
          </c:cat>
          <c:val>
            <c:numRef>
              <c:f>'Maticové Vzorce'!$C$14:$G$14</c:f>
              <c:numCache>
                <c:formatCode>_-* #\ ##0\ [$€-41B]_-;\-* #\ ##0\ [$€-41B]_-;_-* "-"??\ [$€-41B]_-;_-@_-</c:formatCode>
                <c:ptCount val="5"/>
                <c:pt idx="0">
                  <c:v>80</c:v>
                </c:pt>
                <c:pt idx="3" formatCode="General">
                  <c:v>10</c:v>
                </c:pt>
              </c:numCache>
            </c:numRef>
          </c:val>
          <c:extLst>
            <c:ext xmlns:c16="http://schemas.microsoft.com/office/drawing/2014/chart" uri="{C3380CC4-5D6E-409C-BE32-E72D297353CC}">
              <c16:uniqueId val="{00000002-7901-4996-9E70-51257D34C960}"/>
            </c:ext>
          </c:extLst>
        </c:ser>
        <c:ser>
          <c:idx val="3"/>
          <c:order val="3"/>
          <c:tx>
            <c:strRef>
              <c:f>'Maticové Vzorce'!$B$15</c:f>
              <c:strCache>
                <c:ptCount val="1"/>
                <c:pt idx="0">
                  <c:v>D</c:v>
                </c:pt>
              </c:strCache>
            </c:strRef>
          </c:tx>
          <c:spPr>
            <a:solidFill>
              <a:schemeClr val="accent4"/>
            </a:solidFill>
            <a:ln>
              <a:noFill/>
            </a:ln>
            <a:effectLst/>
          </c:spPr>
          <c:invertIfNegative val="0"/>
          <c:cat>
            <c:strRef>
              <c:f>'Maticové Vzorce'!$C$11:$G$11</c:f>
              <c:strCache>
                <c:ptCount val="5"/>
                <c:pt idx="0">
                  <c:v>Cena</c:v>
                </c:pt>
                <c:pt idx="1">
                  <c:v>Cena s DPH</c:v>
                </c:pt>
                <c:pt idx="2">
                  <c:v>Daň</c:v>
                </c:pt>
                <c:pt idx="3">
                  <c:v>Množstvo</c:v>
                </c:pt>
                <c:pt idx="4">
                  <c:v>Celková cena</c:v>
                </c:pt>
              </c:strCache>
            </c:strRef>
          </c:cat>
          <c:val>
            <c:numRef>
              <c:f>'Maticové Vzorce'!$C$15:$G$15</c:f>
              <c:numCache>
                <c:formatCode>_-* #\ ##0\ [$€-41B]_-;\-* #\ ##0\ [$€-41B]_-;_-* "-"??\ [$€-41B]_-;_-@_-</c:formatCode>
                <c:ptCount val="5"/>
                <c:pt idx="0">
                  <c:v>260</c:v>
                </c:pt>
                <c:pt idx="3" formatCode="General">
                  <c:v>12</c:v>
                </c:pt>
              </c:numCache>
            </c:numRef>
          </c:val>
          <c:extLst>
            <c:ext xmlns:c16="http://schemas.microsoft.com/office/drawing/2014/chart" uri="{C3380CC4-5D6E-409C-BE32-E72D297353CC}">
              <c16:uniqueId val="{00000003-7901-4996-9E70-51257D34C960}"/>
            </c:ext>
          </c:extLst>
        </c:ser>
        <c:ser>
          <c:idx val="4"/>
          <c:order val="4"/>
          <c:tx>
            <c:strRef>
              <c:f>'Maticové Vzorce'!$B$16</c:f>
              <c:strCache>
                <c:ptCount val="1"/>
                <c:pt idx="0">
                  <c:v>E</c:v>
                </c:pt>
              </c:strCache>
            </c:strRef>
          </c:tx>
          <c:spPr>
            <a:solidFill>
              <a:schemeClr val="accent5"/>
            </a:solidFill>
            <a:ln>
              <a:noFill/>
            </a:ln>
            <a:effectLst/>
          </c:spPr>
          <c:invertIfNegative val="0"/>
          <c:cat>
            <c:strRef>
              <c:f>'Maticové Vzorce'!$C$11:$G$11</c:f>
              <c:strCache>
                <c:ptCount val="5"/>
                <c:pt idx="0">
                  <c:v>Cena</c:v>
                </c:pt>
                <c:pt idx="1">
                  <c:v>Cena s DPH</c:v>
                </c:pt>
                <c:pt idx="2">
                  <c:v>Daň</c:v>
                </c:pt>
                <c:pt idx="3">
                  <c:v>Množstvo</c:v>
                </c:pt>
                <c:pt idx="4">
                  <c:v>Celková cena</c:v>
                </c:pt>
              </c:strCache>
            </c:strRef>
          </c:cat>
          <c:val>
            <c:numRef>
              <c:f>'Maticové Vzorce'!$C$16:$G$16</c:f>
              <c:numCache>
                <c:formatCode>_-* #\ ##0\ [$€-41B]_-;\-* #\ ##0\ [$€-41B]_-;_-* "-"??\ [$€-41B]_-;_-@_-</c:formatCode>
                <c:ptCount val="5"/>
                <c:pt idx="0">
                  <c:v>100</c:v>
                </c:pt>
                <c:pt idx="3" formatCode="General">
                  <c:v>14</c:v>
                </c:pt>
              </c:numCache>
            </c:numRef>
          </c:val>
          <c:extLst>
            <c:ext xmlns:c16="http://schemas.microsoft.com/office/drawing/2014/chart" uri="{C3380CC4-5D6E-409C-BE32-E72D297353CC}">
              <c16:uniqueId val="{00000004-7901-4996-9E70-51257D34C960}"/>
            </c:ext>
          </c:extLst>
        </c:ser>
        <c:dLbls>
          <c:showLegendKey val="0"/>
          <c:showVal val="0"/>
          <c:showCatName val="0"/>
          <c:showSerName val="0"/>
          <c:showPercent val="0"/>
          <c:showBubbleSize val="0"/>
        </c:dLbls>
        <c:gapWidth val="219"/>
        <c:overlap val="-27"/>
        <c:axId val="952710304"/>
        <c:axId val="952712928"/>
      </c:barChart>
      <c:catAx>
        <c:axId val="95271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k-SK"/>
          </a:p>
        </c:txPr>
        <c:crossAx val="952712928"/>
        <c:crosses val="autoZero"/>
        <c:auto val="1"/>
        <c:lblAlgn val="ctr"/>
        <c:lblOffset val="100"/>
        <c:noMultiLvlLbl val="0"/>
      </c:catAx>
      <c:valAx>
        <c:axId val="952712928"/>
        <c:scaling>
          <c:orientation val="minMax"/>
        </c:scaling>
        <c:delete val="0"/>
        <c:axPos val="l"/>
        <c:majorGridlines>
          <c:spPr>
            <a:ln w="9525" cap="flat" cmpd="sng" algn="ctr">
              <a:solidFill>
                <a:schemeClr val="tx1">
                  <a:lumMod val="15000"/>
                  <a:lumOff val="85000"/>
                </a:schemeClr>
              </a:solidFill>
              <a:round/>
            </a:ln>
            <a:effectLst/>
          </c:spPr>
        </c:majorGridlines>
        <c:numFmt formatCode="_-* #\ ##0\ [$€-41B]_-;\-* #\ ##0\ [$€-41B]_-;_-* &quot;-&quot;??\ [$€-41B]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k-SK"/>
          </a:p>
        </c:txPr>
        <c:crossAx val="952710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k-S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k-SK"/>
    </a:p>
  </c:txPr>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0"/>
  <mc:AlternateContent xmlns:mc="http://schemas.openxmlformats.org/markup-compatibility/2006">
    <mc:Choice xmlns:c14="http://schemas.microsoft.com/office/drawing/2007/8/2/chart" Requires="c14">
      <c14:style val="102"/>
    </mc:Choice>
    <mc:Fallback>
      <c:style val="2"/>
    </mc:Fallback>
  </mc:AlternateContent>
  <c:pivotSource>
    <c:name>[Reiter - Excel III 2021 a Office 365 Riešenia.xlsx]KONT3!Kontingenčná tabuľka5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sk-S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sk-S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sk-S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sk-S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sk-S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KONT3!$B$4:$B$5</c:f>
              <c:strCache>
                <c:ptCount val="1"/>
                <c:pt idx="0">
                  <c:v>Sever</c:v>
                </c:pt>
              </c:strCache>
            </c:strRef>
          </c:tx>
          <c:spPr>
            <a:solidFill>
              <a:schemeClr val="accent1"/>
            </a:solidFill>
            <a:ln>
              <a:noFill/>
            </a:ln>
            <a:effectLst/>
          </c:spPr>
          <c:invertIfNegative val="0"/>
          <c:cat>
            <c:strRef>
              <c:f>KONT3!$A$6</c:f>
              <c:strCache>
                <c:ptCount val="1"/>
                <c:pt idx="0">
                  <c:v>Celková hodnota</c:v>
                </c:pt>
              </c:strCache>
            </c:strRef>
          </c:cat>
          <c:val>
            <c:numRef>
              <c:f>KONT3!$B$6</c:f>
              <c:numCache>
                <c:formatCode>General</c:formatCode>
                <c:ptCount val="1"/>
                <c:pt idx="0">
                  <c:v>5490</c:v>
                </c:pt>
              </c:numCache>
            </c:numRef>
          </c:val>
          <c:extLst>
            <c:ext xmlns:c16="http://schemas.microsoft.com/office/drawing/2014/chart" uri="{C3380CC4-5D6E-409C-BE32-E72D297353CC}">
              <c16:uniqueId val="{00000000-7EDF-49D2-81AE-B17A0A583DAB}"/>
            </c:ext>
          </c:extLst>
        </c:ser>
        <c:ser>
          <c:idx val="1"/>
          <c:order val="1"/>
          <c:tx>
            <c:strRef>
              <c:f>KONT3!$C$4:$C$5</c:f>
              <c:strCache>
                <c:ptCount val="1"/>
                <c:pt idx="0">
                  <c:v>Východ</c:v>
                </c:pt>
              </c:strCache>
            </c:strRef>
          </c:tx>
          <c:spPr>
            <a:solidFill>
              <a:schemeClr val="accent2"/>
            </a:solidFill>
            <a:ln>
              <a:noFill/>
            </a:ln>
            <a:effectLst/>
          </c:spPr>
          <c:invertIfNegative val="0"/>
          <c:cat>
            <c:strRef>
              <c:f>KONT3!$A$6</c:f>
              <c:strCache>
                <c:ptCount val="1"/>
                <c:pt idx="0">
                  <c:v>Celková hodnota</c:v>
                </c:pt>
              </c:strCache>
            </c:strRef>
          </c:cat>
          <c:val>
            <c:numRef>
              <c:f>KONT3!$C$6</c:f>
              <c:numCache>
                <c:formatCode>General</c:formatCode>
                <c:ptCount val="1"/>
                <c:pt idx="0">
                  <c:v>28800</c:v>
                </c:pt>
              </c:numCache>
            </c:numRef>
          </c:val>
          <c:extLst>
            <c:ext xmlns:c16="http://schemas.microsoft.com/office/drawing/2014/chart" uri="{C3380CC4-5D6E-409C-BE32-E72D297353CC}">
              <c16:uniqueId val="{00000007-7EDF-49D2-81AE-B17A0A583DAB}"/>
            </c:ext>
          </c:extLst>
        </c:ser>
        <c:ser>
          <c:idx val="2"/>
          <c:order val="2"/>
          <c:tx>
            <c:strRef>
              <c:f>KONT3!$D$4:$D$5</c:f>
              <c:strCache>
                <c:ptCount val="1"/>
                <c:pt idx="0">
                  <c:v>Západ</c:v>
                </c:pt>
              </c:strCache>
            </c:strRef>
          </c:tx>
          <c:spPr>
            <a:solidFill>
              <a:schemeClr val="accent3"/>
            </a:solidFill>
            <a:ln>
              <a:noFill/>
            </a:ln>
            <a:effectLst/>
          </c:spPr>
          <c:invertIfNegative val="0"/>
          <c:cat>
            <c:strRef>
              <c:f>KONT3!$A$6</c:f>
              <c:strCache>
                <c:ptCount val="1"/>
                <c:pt idx="0">
                  <c:v>Celková hodnota</c:v>
                </c:pt>
              </c:strCache>
            </c:strRef>
          </c:cat>
          <c:val>
            <c:numRef>
              <c:f>KONT3!$D$6</c:f>
              <c:numCache>
                <c:formatCode>General</c:formatCode>
                <c:ptCount val="1"/>
                <c:pt idx="0">
                  <c:v>3580</c:v>
                </c:pt>
              </c:numCache>
            </c:numRef>
          </c:val>
          <c:extLst>
            <c:ext xmlns:c16="http://schemas.microsoft.com/office/drawing/2014/chart" uri="{C3380CC4-5D6E-409C-BE32-E72D297353CC}">
              <c16:uniqueId val="{00000008-7EDF-49D2-81AE-B17A0A583DAB}"/>
            </c:ext>
          </c:extLst>
        </c:ser>
        <c:ser>
          <c:idx val="3"/>
          <c:order val="3"/>
          <c:tx>
            <c:strRef>
              <c:f>KONT3!$E$4:$E$5</c:f>
              <c:strCache>
                <c:ptCount val="1"/>
                <c:pt idx="0">
                  <c:v>Juh</c:v>
                </c:pt>
              </c:strCache>
            </c:strRef>
          </c:tx>
          <c:spPr>
            <a:solidFill>
              <a:schemeClr val="accent4"/>
            </a:solidFill>
            <a:ln>
              <a:noFill/>
            </a:ln>
            <a:effectLst/>
          </c:spPr>
          <c:invertIfNegative val="0"/>
          <c:cat>
            <c:strRef>
              <c:f>KONT3!$A$6</c:f>
              <c:strCache>
                <c:ptCount val="1"/>
                <c:pt idx="0">
                  <c:v>Celková hodnota</c:v>
                </c:pt>
              </c:strCache>
            </c:strRef>
          </c:cat>
          <c:val>
            <c:numRef>
              <c:f>KONT3!$E$6</c:f>
              <c:numCache>
                <c:formatCode>General</c:formatCode>
                <c:ptCount val="1"/>
                <c:pt idx="0">
                  <c:v>15259</c:v>
                </c:pt>
              </c:numCache>
            </c:numRef>
          </c:val>
          <c:extLst>
            <c:ext xmlns:c16="http://schemas.microsoft.com/office/drawing/2014/chart" uri="{C3380CC4-5D6E-409C-BE32-E72D297353CC}">
              <c16:uniqueId val="{00000009-7EDF-49D2-81AE-B17A0A583DAB}"/>
            </c:ext>
          </c:extLst>
        </c:ser>
        <c:dLbls>
          <c:showLegendKey val="0"/>
          <c:showVal val="0"/>
          <c:showCatName val="0"/>
          <c:showSerName val="0"/>
          <c:showPercent val="0"/>
          <c:showBubbleSize val="0"/>
        </c:dLbls>
        <c:gapWidth val="219"/>
        <c:overlap val="-27"/>
        <c:axId val="456211024"/>
        <c:axId val="456205776"/>
      </c:barChart>
      <c:catAx>
        <c:axId val="45621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k-SK"/>
          </a:p>
        </c:txPr>
        <c:crossAx val="456205776"/>
        <c:crosses val="autoZero"/>
        <c:auto val="1"/>
        <c:lblAlgn val="ctr"/>
        <c:lblOffset val="100"/>
        <c:noMultiLvlLbl val="0"/>
      </c:catAx>
      <c:valAx>
        <c:axId val="456205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k-SK"/>
          </a:p>
        </c:txPr>
        <c:crossAx val="456211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k-S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k-S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27.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953C1134-F24E-4BF4-824B-A601D16B112A}">
  <sheetPr codeName="Graf33">
    <tabColor rgb="FFFF0000"/>
  </sheetPr>
  <sheetViews>
    <sheetView zoomScale="103" workbookViewId="0" zoomToFit="1"/>
  </sheetViews>
  <pageMargins left="0.7" right="0.7" top="0.75" bottom="0.75" header="0.3" footer="0.3"/>
  <drawing r:id="rId1"/>
</chartsheet>
</file>

<file path=xl/ctrlProps/ctrlProp1.xml><?xml version="1.0" encoding="utf-8"?>
<formControlPr xmlns="http://schemas.microsoft.com/office/spreadsheetml/2009/9/main" objectType="Drop" dropStyle="combo" dx="19" fmlaLink="$C$46" fmlaRange="$E$47:$E$49" noThreeD="1" sel="2" val="0"/>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emf"/></Relationships>
</file>

<file path=xl/drawings/_rels/drawing6.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s>
</file>

<file path=xl/drawings/_rels/drawing8.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s>
</file>

<file path=xl/drawings/_rels/drawing10.xml.rels><?xml version="1.0" encoding="UTF-8" standalone="yes"?>
<Relationships xmlns="http://schemas.openxmlformats.org/package/2006/relationships"><Relationship Id="rId1" Type="http://schemas.openxmlformats.org/officeDocument/2006/relationships/image" Target="../media/image8.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21.xml.rels><?xml version="1.0" encoding="UTF-8" standalone="yes"?>
<Relationships xmlns="http://schemas.openxmlformats.org/package/2006/relationships"><Relationship Id="rId3" Type="http://schemas.openxmlformats.org/officeDocument/2006/relationships/image" Target="../media/image18.jpg"/><Relationship Id="rId7" Type="http://schemas.openxmlformats.org/officeDocument/2006/relationships/image" Target="../media/image22.jpg"/><Relationship Id="rId2" Type="http://schemas.openxmlformats.org/officeDocument/2006/relationships/image" Target="../media/image17.jpg"/><Relationship Id="rId1" Type="http://schemas.openxmlformats.org/officeDocument/2006/relationships/image" Target="../media/image16.gif"/><Relationship Id="rId6" Type="http://schemas.openxmlformats.org/officeDocument/2006/relationships/image" Target="../media/image21.jpeg"/><Relationship Id="rId5" Type="http://schemas.openxmlformats.org/officeDocument/2006/relationships/image" Target="../media/image20.jpeg"/><Relationship Id="rId4" Type="http://schemas.openxmlformats.org/officeDocument/2006/relationships/image" Target="../media/image19.png"/></Relationships>
</file>

<file path=xl/drawings/_rels/drawing23.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jpg"/><Relationship Id="rId1" Type="http://schemas.openxmlformats.org/officeDocument/2006/relationships/image" Target="../media/image23.jpeg"/><Relationship Id="rId5" Type="http://schemas.openxmlformats.org/officeDocument/2006/relationships/image" Target="../media/image27.jpg"/><Relationship Id="rId4" Type="http://schemas.openxmlformats.org/officeDocument/2006/relationships/image" Target="../media/image26.PNG"/></Relationships>
</file>

<file path=xl/drawings/_rels/drawing24.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2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jpg"/><Relationship Id="rId1" Type="http://schemas.openxmlformats.org/officeDocument/2006/relationships/image" Target="../media/image30.jpg"/><Relationship Id="rId4" Type="http://schemas.openxmlformats.org/officeDocument/2006/relationships/image" Target="../media/image3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34.jpg"/></Relationships>
</file>

<file path=xl/drawings/_rels/drawing27.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8.xml.rels><?xml version="1.0" encoding="UTF-8" standalone="yes"?>
<Relationships xmlns="http://schemas.openxmlformats.org/package/2006/relationships"><Relationship Id="rId3" Type="http://schemas.openxmlformats.org/officeDocument/2006/relationships/image" Target="../media/image37.jpg"/><Relationship Id="rId2" Type="http://schemas.openxmlformats.org/officeDocument/2006/relationships/image" Target="../media/image36.jpg"/><Relationship Id="rId1" Type="http://schemas.openxmlformats.org/officeDocument/2006/relationships/image" Target="../media/image35.jpg"/><Relationship Id="rId4" Type="http://schemas.openxmlformats.org/officeDocument/2006/relationships/image" Target="../media/image38.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0.xml.rels><?xml version="1.0" encoding="UTF-8" standalone="yes"?>
<Relationships xmlns="http://schemas.openxmlformats.org/package/2006/relationships"><Relationship Id="rId1" Type="http://schemas.openxmlformats.org/officeDocument/2006/relationships/image" Target="../media/image40.jpeg"/></Relationships>
</file>

<file path=xl/drawings/_rels/drawing31.xml.rels><?xml version="1.0" encoding="UTF-8" standalone="yes"?>
<Relationships xmlns="http://schemas.openxmlformats.org/package/2006/relationships"><Relationship Id="rId3" Type="http://schemas.openxmlformats.org/officeDocument/2006/relationships/image" Target="../media/image43.jp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5.png"/><Relationship Id="rId4" Type="http://schemas.openxmlformats.org/officeDocument/2006/relationships/image" Target="../media/image44.png"/></Relationships>
</file>

<file path=xl/drawings/_rels/drawing32.xml.rels><?xml version="1.0" encoding="UTF-8" standalone="yes"?>
<Relationships xmlns="http://schemas.openxmlformats.org/package/2006/relationships"><Relationship Id="rId2" Type="http://schemas.openxmlformats.org/officeDocument/2006/relationships/image" Target="../media/image47.jpeg"/><Relationship Id="rId1" Type="http://schemas.openxmlformats.org/officeDocument/2006/relationships/image" Target="../media/image46.jpg"/></Relationships>
</file>

<file path=xl/drawings/_rels/drawing34.xml.rels><?xml version="1.0" encoding="UTF-8" standalone="yes"?>
<Relationships xmlns="http://schemas.openxmlformats.org/package/2006/relationships"><Relationship Id="rId1" Type="http://schemas.openxmlformats.org/officeDocument/2006/relationships/image" Target="../media/image48.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38.xml.rels><?xml version="1.0" encoding="UTF-8" standalone="yes"?>
<Relationships xmlns="http://schemas.openxmlformats.org/package/2006/relationships"><Relationship Id="rId2" Type="http://schemas.openxmlformats.org/officeDocument/2006/relationships/image" Target="../media/image50.jpg"/><Relationship Id="rId1" Type="http://schemas.openxmlformats.org/officeDocument/2006/relationships/image" Target="../media/image49.jpg"/></Relationships>
</file>

<file path=xl/drawings/_rels/drawing39.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oneCellAnchor>
    <xdr:from>
      <xdr:col>1</xdr:col>
      <xdr:colOff>586740</xdr:colOff>
      <xdr:row>0</xdr:row>
      <xdr:rowOff>99060</xdr:rowOff>
    </xdr:from>
    <xdr:ext cx="9159240" cy="600074"/>
    <xdr:sp macro="" textlink="">
      <xdr:nvSpPr>
        <xdr:cNvPr id="2" name="Obdĺžnik 1">
          <a:extLst>
            <a:ext uri="{FF2B5EF4-FFF2-40B4-BE49-F238E27FC236}">
              <a16:creationId xmlns:a16="http://schemas.microsoft.com/office/drawing/2014/main" id="{00000000-0008-0000-0000-000002000000}"/>
            </a:ext>
          </a:extLst>
        </xdr:cNvPr>
        <xdr:cNvSpPr/>
      </xdr:nvSpPr>
      <xdr:spPr>
        <a:xfrm>
          <a:off x="1196340" y="99060"/>
          <a:ext cx="9159240" cy="600074"/>
        </a:xfrm>
        <a:prstGeom prst="rect">
          <a:avLst/>
        </a:prstGeom>
        <a:noFill/>
      </xdr:spPr>
      <xdr:txBody>
        <a:bodyPr wrap="none" lIns="91440" tIns="45720" rIns="91440" bIns="45720" anchor="ctr">
          <a:noAutofit/>
        </a:bodyPr>
        <a:lstStyle/>
        <a:p>
          <a:pPr algn="ctr"/>
          <a:r>
            <a:rPr lang="sk-SK" sz="6000" b="1" cap="none" spc="0">
              <a:ln w="19050">
                <a:solidFill>
                  <a:schemeClr val="tx2">
                    <a:tint val="1000"/>
                  </a:schemeClr>
                </a:solidFill>
                <a:prstDash val="solid"/>
              </a:ln>
              <a:solidFill>
                <a:schemeClr val="accent3"/>
              </a:solidFill>
              <a:effectLst/>
            </a:rPr>
            <a:t>Microsoft Excel III. Pokročilý</a:t>
          </a:r>
        </a:p>
      </xdr:txBody>
    </xdr:sp>
    <xdr:clientData/>
  </xdr:oneCellAnchor>
  <xdr:twoCellAnchor editAs="oneCell">
    <xdr:from>
      <xdr:col>7</xdr:col>
      <xdr:colOff>0</xdr:colOff>
      <xdr:row>8</xdr:row>
      <xdr:rowOff>0</xdr:rowOff>
    </xdr:from>
    <xdr:to>
      <xdr:col>12</xdr:col>
      <xdr:colOff>481238</xdr:colOff>
      <xdr:row>23</xdr:row>
      <xdr:rowOff>122643</xdr:rowOff>
    </xdr:to>
    <xdr:pic>
      <xdr:nvPicPr>
        <xdr:cNvPr id="3" name="Obrázok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13513" y="1623391"/>
          <a:ext cx="3529238" cy="3601339"/>
        </a:xfrm>
        <a:prstGeom prst="rect">
          <a:avLst/>
        </a:prstGeom>
      </xdr:spPr>
    </xdr:pic>
    <xdr:clientData/>
  </xdr:twoCellAnchor>
  <xdr:twoCellAnchor editAs="oneCell">
    <xdr:from>
      <xdr:col>0</xdr:col>
      <xdr:colOff>133351</xdr:colOff>
      <xdr:row>0</xdr:row>
      <xdr:rowOff>57151</xdr:rowOff>
    </xdr:from>
    <xdr:to>
      <xdr:col>1</xdr:col>
      <xdr:colOff>304801</xdr:colOff>
      <xdr:row>4</xdr:row>
      <xdr:rowOff>76201</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351" y="57151"/>
          <a:ext cx="781050" cy="7810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127001</xdr:colOff>
      <xdr:row>0</xdr:row>
      <xdr:rowOff>209550</xdr:rowOff>
    </xdr:from>
    <xdr:ext cx="11928928" cy="600074"/>
    <xdr:sp macro="" textlink="">
      <xdr:nvSpPr>
        <xdr:cNvPr id="2" name="Obdĺžnik 1">
          <a:extLst>
            <a:ext uri="{FF2B5EF4-FFF2-40B4-BE49-F238E27FC236}">
              <a16:creationId xmlns:a16="http://schemas.microsoft.com/office/drawing/2014/main" id="{1CA93F2A-CC0F-47F4-BEE2-A6BF24E5C443}"/>
            </a:ext>
          </a:extLst>
        </xdr:cNvPr>
        <xdr:cNvSpPr/>
      </xdr:nvSpPr>
      <xdr:spPr>
        <a:xfrm>
          <a:off x="290287" y="209550"/>
          <a:ext cx="11928928" cy="600074"/>
        </a:xfrm>
        <a:prstGeom prst="rect">
          <a:avLst/>
        </a:prstGeom>
        <a:noFill/>
      </xdr:spPr>
      <xdr:txBody>
        <a:bodyPr wrap="none" lIns="91440" tIns="45720" rIns="91440" bIns="45720" anchor="ctr">
          <a:noAutofit/>
        </a:bodyPr>
        <a:lstStyle/>
        <a:p>
          <a:pPr algn="ctr"/>
          <a:r>
            <a:rPr lang="sk-SK" sz="6000" b="1" cap="none" spc="0">
              <a:ln w="19050">
                <a:solidFill>
                  <a:schemeClr val="tx2">
                    <a:tint val="1000"/>
                  </a:schemeClr>
                </a:solidFill>
                <a:prstDash val="solid"/>
              </a:ln>
              <a:solidFill>
                <a:schemeClr val="accent3"/>
              </a:solidFill>
              <a:effectLst/>
              <a:latin typeface="+mn-lt"/>
              <a:ea typeface="+mn-ea"/>
              <a:cs typeface="+mn-cs"/>
            </a:rPr>
            <a:t>Hárky</a:t>
          </a:r>
          <a:r>
            <a:rPr lang="en-GB" sz="6000" b="1" cap="none" spc="0" baseline="0">
              <a:ln w="19050">
                <a:solidFill>
                  <a:schemeClr val="tx2">
                    <a:tint val="1000"/>
                  </a:schemeClr>
                </a:solidFill>
                <a:prstDash val="solid"/>
              </a:ln>
              <a:solidFill>
                <a:schemeClr val="accent3"/>
              </a:solidFill>
              <a:effectLst/>
              <a:latin typeface="+mn-lt"/>
              <a:ea typeface="+mn-ea"/>
              <a:cs typeface="+mn-cs"/>
            </a:rPr>
            <a:t>,</a:t>
          </a:r>
          <a:r>
            <a:rPr lang="sk-SK" sz="6000" b="1" cap="none" spc="0" baseline="0">
              <a:ln w="19050">
                <a:solidFill>
                  <a:schemeClr val="tx2">
                    <a:tint val="1000"/>
                  </a:schemeClr>
                </a:solidFill>
                <a:prstDash val="solid"/>
              </a:ln>
              <a:solidFill>
                <a:schemeClr val="accent3"/>
              </a:solidFill>
              <a:effectLst/>
              <a:latin typeface="+mn-lt"/>
              <a:ea typeface="+mn-ea"/>
              <a:cs typeface="+mn-cs"/>
            </a:rPr>
            <a:t> Typy</a:t>
          </a:r>
          <a:r>
            <a:rPr lang="en-GB" sz="6000" b="1" cap="none" spc="0" baseline="0">
              <a:ln w="19050">
                <a:solidFill>
                  <a:schemeClr val="tx2">
                    <a:tint val="1000"/>
                  </a:schemeClr>
                </a:solidFill>
                <a:prstDash val="solid"/>
              </a:ln>
              <a:solidFill>
                <a:schemeClr val="accent3"/>
              </a:solidFill>
              <a:effectLst/>
              <a:latin typeface="+mn-lt"/>
              <a:ea typeface="+mn-ea"/>
              <a:cs typeface="+mn-cs"/>
            </a:rPr>
            <a:t> H</a:t>
          </a:r>
          <a:r>
            <a:rPr lang="sk-SK" sz="6000" b="1" cap="none" spc="0" baseline="0">
              <a:ln w="19050">
                <a:solidFill>
                  <a:schemeClr val="tx2">
                    <a:tint val="1000"/>
                  </a:schemeClr>
                </a:solidFill>
                <a:prstDash val="solid"/>
              </a:ln>
              <a:solidFill>
                <a:schemeClr val="accent3"/>
              </a:solidFill>
              <a:effectLst/>
              <a:latin typeface="+mn-lt"/>
              <a:ea typeface="+mn-ea"/>
              <a:cs typeface="+mn-cs"/>
            </a:rPr>
            <a:t>árkov, Okno Aktivovať</a:t>
          </a:r>
          <a:endParaRPr lang="sk-SK" sz="6000" b="1" cap="none" spc="0">
            <a:ln w="19050">
              <a:solidFill>
                <a:schemeClr val="tx2">
                  <a:tint val="1000"/>
                </a:schemeClr>
              </a:solidFill>
              <a:prstDash val="solid"/>
            </a:ln>
            <a:solidFill>
              <a:schemeClr val="accent3"/>
            </a:solidFill>
            <a:effectLst/>
            <a:latin typeface="+mn-lt"/>
            <a:ea typeface="+mn-ea"/>
            <a:cs typeface="+mn-cs"/>
          </a:endParaRPr>
        </a:p>
      </xdr:txBody>
    </xdr:sp>
    <xdr:clientData/>
  </xdr:oneCellAnchor>
  <xdr:twoCellAnchor>
    <xdr:from>
      <xdr:col>13</xdr:col>
      <xdr:colOff>0</xdr:colOff>
      <xdr:row>3</xdr:row>
      <xdr:rowOff>0</xdr:rowOff>
    </xdr:from>
    <xdr:to>
      <xdr:col>17</xdr:col>
      <xdr:colOff>0</xdr:colOff>
      <xdr:row>5</xdr:row>
      <xdr:rowOff>1</xdr:rowOff>
    </xdr:to>
    <xdr:sp macro="" textlink="">
      <xdr:nvSpPr>
        <xdr:cNvPr id="3" name="BlokTextu 2">
          <a:extLst>
            <a:ext uri="{FF2B5EF4-FFF2-40B4-BE49-F238E27FC236}">
              <a16:creationId xmlns:a16="http://schemas.microsoft.com/office/drawing/2014/main" id="{3292BC46-BC08-4B8A-B706-4AE74798F629}"/>
            </a:ext>
          </a:extLst>
        </xdr:cNvPr>
        <xdr:cNvSpPr txBox="1"/>
      </xdr:nvSpPr>
      <xdr:spPr>
        <a:xfrm>
          <a:off x="7118350" y="1466850"/>
          <a:ext cx="2438400" cy="393701"/>
        </a:xfrm>
        <a:prstGeom prst="rect">
          <a:avLst/>
        </a:prstGeom>
        <a:solidFill>
          <a:schemeClr val="dk1"/>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t>Shift + F11</a:t>
          </a:r>
        </a:p>
      </xdr:txBody>
    </xdr:sp>
    <xdr:clientData/>
  </xdr:twoCellAnchor>
  <xdr:twoCellAnchor>
    <xdr:from>
      <xdr:col>13</xdr:col>
      <xdr:colOff>0</xdr:colOff>
      <xdr:row>8</xdr:row>
      <xdr:rowOff>0</xdr:rowOff>
    </xdr:from>
    <xdr:to>
      <xdr:col>17</xdr:col>
      <xdr:colOff>0</xdr:colOff>
      <xdr:row>10</xdr:row>
      <xdr:rowOff>0</xdr:rowOff>
    </xdr:to>
    <xdr:sp macro="" textlink="">
      <xdr:nvSpPr>
        <xdr:cNvPr id="4" name="BlokTextu 3">
          <a:extLst>
            <a:ext uri="{FF2B5EF4-FFF2-40B4-BE49-F238E27FC236}">
              <a16:creationId xmlns:a16="http://schemas.microsoft.com/office/drawing/2014/main" id="{EED0C95E-47D6-496A-86F3-1577BCF097B1}"/>
            </a:ext>
          </a:extLst>
        </xdr:cNvPr>
        <xdr:cNvSpPr txBox="1"/>
      </xdr:nvSpPr>
      <xdr:spPr>
        <a:xfrm>
          <a:off x="7118350" y="2451100"/>
          <a:ext cx="2438400" cy="393700"/>
        </a:xfrm>
        <a:prstGeom prst="rect">
          <a:avLst/>
        </a:prstGeom>
        <a:solidFill>
          <a:srgbClr val="FF0000"/>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t>3 Typy Hárkov</a:t>
          </a:r>
        </a:p>
      </xdr:txBody>
    </xdr:sp>
    <xdr:clientData/>
  </xdr:twoCellAnchor>
  <xdr:twoCellAnchor>
    <xdr:from>
      <xdr:col>13</xdr:col>
      <xdr:colOff>0</xdr:colOff>
      <xdr:row>12</xdr:row>
      <xdr:rowOff>0</xdr:rowOff>
    </xdr:from>
    <xdr:to>
      <xdr:col>17</xdr:col>
      <xdr:colOff>0</xdr:colOff>
      <xdr:row>16</xdr:row>
      <xdr:rowOff>0</xdr:rowOff>
    </xdr:to>
    <xdr:sp macro="" textlink="">
      <xdr:nvSpPr>
        <xdr:cNvPr id="5" name="BlokTextu 4">
          <a:extLst>
            <a:ext uri="{FF2B5EF4-FFF2-40B4-BE49-F238E27FC236}">
              <a16:creationId xmlns:a16="http://schemas.microsoft.com/office/drawing/2014/main" id="{70238403-2D0F-477B-84AF-1B11594E154E}"/>
            </a:ext>
          </a:extLst>
        </xdr:cNvPr>
        <xdr:cNvSpPr txBox="1"/>
      </xdr:nvSpPr>
      <xdr:spPr>
        <a:xfrm>
          <a:off x="7118350" y="3238500"/>
          <a:ext cx="2438400" cy="787400"/>
        </a:xfrm>
        <a:prstGeom prst="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solidFill>
                <a:srgbClr val="FF0000"/>
              </a:solidFill>
            </a:rPr>
            <a:t>Pozor na Ctrl + F11</a:t>
          </a:r>
        </a:p>
      </xdr:txBody>
    </xdr:sp>
    <xdr:clientData/>
  </xdr:twoCellAnchor>
  <xdr:twoCellAnchor>
    <xdr:from>
      <xdr:col>13</xdr:col>
      <xdr:colOff>0</xdr:colOff>
      <xdr:row>17</xdr:row>
      <xdr:rowOff>0</xdr:rowOff>
    </xdr:from>
    <xdr:to>
      <xdr:col>17</xdr:col>
      <xdr:colOff>0</xdr:colOff>
      <xdr:row>19</xdr:row>
      <xdr:rowOff>0</xdr:rowOff>
    </xdr:to>
    <xdr:sp macro="" textlink="">
      <xdr:nvSpPr>
        <xdr:cNvPr id="6" name="BlokTextu 5">
          <a:extLst>
            <a:ext uri="{FF2B5EF4-FFF2-40B4-BE49-F238E27FC236}">
              <a16:creationId xmlns:a16="http://schemas.microsoft.com/office/drawing/2014/main" id="{64E9D3C4-9901-4082-B35E-B788C99B2262}"/>
            </a:ext>
          </a:extLst>
        </xdr:cNvPr>
        <xdr:cNvSpPr txBox="1"/>
      </xdr:nvSpPr>
      <xdr:spPr>
        <a:xfrm>
          <a:off x="7118350" y="4222750"/>
          <a:ext cx="2438400" cy="393700"/>
        </a:xfrm>
        <a:prstGeom prst="rect">
          <a:avLst/>
        </a:prstGeom>
        <a:solidFill>
          <a:schemeClr val="dk1"/>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t>F11</a:t>
          </a:r>
        </a:p>
      </xdr:txBody>
    </xdr:sp>
    <xdr:clientData/>
  </xdr:twoCellAnchor>
  <xdr:twoCellAnchor editAs="oneCell">
    <xdr:from>
      <xdr:col>0</xdr:col>
      <xdr:colOff>0</xdr:colOff>
      <xdr:row>22</xdr:row>
      <xdr:rowOff>63500</xdr:rowOff>
    </xdr:from>
    <xdr:to>
      <xdr:col>14</xdr:col>
      <xdr:colOff>34471</xdr:colOff>
      <xdr:row>36</xdr:row>
      <xdr:rowOff>35311</xdr:rowOff>
    </xdr:to>
    <xdr:pic>
      <xdr:nvPicPr>
        <xdr:cNvPr id="12" name="Obrázok 11">
          <a:extLst>
            <a:ext uri="{FF2B5EF4-FFF2-40B4-BE49-F238E27FC236}">
              <a16:creationId xmlns:a16="http://schemas.microsoft.com/office/drawing/2014/main" id="{18AE8F95-28F6-467E-872E-7586FF82228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334000"/>
          <a:ext cx="7772400" cy="2511811"/>
        </a:xfrm>
        <a:prstGeom prst="rect">
          <a:avLst/>
        </a:prstGeom>
      </xdr:spPr>
    </xdr:pic>
    <xdr:clientData/>
  </xdr:twoCellAnchor>
  <xdr:twoCellAnchor editAs="oneCell">
    <xdr:from>
      <xdr:col>18</xdr:col>
      <xdr:colOff>0</xdr:colOff>
      <xdr:row>2</xdr:row>
      <xdr:rowOff>36385</xdr:rowOff>
    </xdr:from>
    <xdr:to>
      <xdr:col>30</xdr:col>
      <xdr:colOff>478971</xdr:colOff>
      <xdr:row>29</xdr:row>
      <xdr:rowOff>0</xdr:rowOff>
    </xdr:to>
    <xdr:pic>
      <xdr:nvPicPr>
        <xdr:cNvPr id="14" name="Obrázok 13">
          <a:extLst>
            <a:ext uri="{FF2B5EF4-FFF2-40B4-BE49-F238E27FC236}">
              <a16:creationId xmlns:a16="http://schemas.microsoft.com/office/drawing/2014/main" id="{DFC31957-1492-4FB7-941E-11B7ECF3F0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169071" y="1306385"/>
          <a:ext cx="7772400" cy="523411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2" name="Obdĺžnik 1">
          <a:extLst>
            <a:ext uri="{FF2B5EF4-FFF2-40B4-BE49-F238E27FC236}">
              <a16:creationId xmlns:a16="http://schemas.microsoft.com/office/drawing/2014/main" id="{00000000-0008-0000-0800-000002000000}"/>
            </a:ext>
          </a:extLst>
        </xdr:cNvPr>
        <xdr:cNvSpPr/>
      </xdr:nvSpPr>
      <xdr:spPr>
        <a:xfrm>
          <a:off x="825776" y="209550"/>
          <a:ext cx="7981949" cy="600074"/>
        </a:xfrm>
        <a:prstGeom prst="rect">
          <a:avLst/>
        </a:prstGeom>
        <a:noFill/>
      </xdr:spPr>
      <xdr:txBody>
        <a:bodyPr wrap="none" lIns="91440" tIns="45720" rIns="91440" bIns="45720" anchor="ctr">
          <a:noAutofit/>
        </a:bodyPr>
        <a:lstStyle/>
        <a:p>
          <a:pPr algn="ctr"/>
          <a:r>
            <a:rPr lang="en-US" sz="6000" b="1" cap="none" spc="0">
              <a:ln w="19050">
                <a:solidFill>
                  <a:schemeClr val="tx2">
                    <a:tint val="1000"/>
                  </a:schemeClr>
                </a:solidFill>
                <a:prstDash val="solid"/>
              </a:ln>
              <a:solidFill>
                <a:schemeClr val="accent3"/>
              </a:solidFill>
              <a:effectLst/>
              <a:latin typeface="+mn-lt"/>
              <a:ea typeface="+mn-ea"/>
              <a:cs typeface="+mn-cs"/>
            </a:rPr>
            <a:t>Duplikácia</a:t>
          </a:r>
          <a:endParaRPr lang="sk-SK" sz="6000" b="1" cap="none" spc="0">
            <a:ln w="19050">
              <a:solidFill>
                <a:schemeClr val="tx2">
                  <a:tint val="1000"/>
                </a:schemeClr>
              </a:solidFill>
              <a:prstDash val="solid"/>
            </a:ln>
            <a:solidFill>
              <a:schemeClr val="accent3"/>
            </a:solidFill>
            <a:effectLst/>
            <a:latin typeface="+mn-lt"/>
            <a:ea typeface="+mn-ea"/>
            <a:cs typeface="+mn-cs"/>
          </a:endParaRPr>
        </a:p>
      </xdr:txBody>
    </xdr:sp>
    <xdr:clientData/>
  </xdr:oneCellAnchor>
  <xdr:twoCellAnchor>
    <xdr:from>
      <xdr:col>13</xdr:col>
      <xdr:colOff>0</xdr:colOff>
      <xdr:row>3</xdr:row>
      <xdr:rowOff>0</xdr:rowOff>
    </xdr:from>
    <xdr:to>
      <xdr:col>17</xdr:col>
      <xdr:colOff>0</xdr:colOff>
      <xdr:row>5</xdr:row>
      <xdr:rowOff>1</xdr:rowOff>
    </xdr:to>
    <xdr:sp macro="" textlink="">
      <xdr:nvSpPr>
        <xdr:cNvPr id="4" name="BlokTextu 3">
          <a:extLst>
            <a:ext uri="{FF2B5EF4-FFF2-40B4-BE49-F238E27FC236}">
              <a16:creationId xmlns:a16="http://schemas.microsoft.com/office/drawing/2014/main" id="{00000000-0008-0000-0800-000004000000}"/>
            </a:ext>
          </a:extLst>
        </xdr:cNvPr>
        <xdr:cNvSpPr txBox="1"/>
      </xdr:nvSpPr>
      <xdr:spPr>
        <a:xfrm>
          <a:off x="7924800" y="1417983"/>
          <a:ext cx="2438400" cy="371061"/>
        </a:xfrm>
        <a:prstGeom prst="rect">
          <a:avLst/>
        </a:prstGeom>
        <a:solidFill>
          <a:schemeClr val="dk1"/>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t>Ctrl + Enter</a:t>
          </a:r>
        </a:p>
      </xdr:txBody>
    </xdr:sp>
    <xdr:clientData/>
  </xdr:twoCellAnchor>
  <xdr:twoCellAnchor>
    <xdr:from>
      <xdr:col>13</xdr:col>
      <xdr:colOff>0</xdr:colOff>
      <xdr:row>8</xdr:row>
      <xdr:rowOff>0</xdr:rowOff>
    </xdr:from>
    <xdr:to>
      <xdr:col>17</xdr:col>
      <xdr:colOff>0</xdr:colOff>
      <xdr:row>10</xdr:row>
      <xdr:rowOff>0</xdr:rowOff>
    </xdr:to>
    <xdr:sp macro="" textlink="">
      <xdr:nvSpPr>
        <xdr:cNvPr id="5" name="BlokTextu 4">
          <a:extLst>
            <a:ext uri="{FF2B5EF4-FFF2-40B4-BE49-F238E27FC236}">
              <a16:creationId xmlns:a16="http://schemas.microsoft.com/office/drawing/2014/main" id="{00000000-0008-0000-0800-000005000000}"/>
            </a:ext>
          </a:extLst>
        </xdr:cNvPr>
        <xdr:cNvSpPr txBox="1"/>
      </xdr:nvSpPr>
      <xdr:spPr>
        <a:xfrm>
          <a:off x="7924800" y="2345635"/>
          <a:ext cx="2438400" cy="371061"/>
        </a:xfrm>
        <a:prstGeom prst="rect">
          <a:avLst/>
        </a:prstGeom>
        <a:solidFill>
          <a:srgbClr val="FF0000"/>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t>Neklikaj</a:t>
          </a:r>
          <a:r>
            <a:rPr lang="sk-SK" sz="1600" b="1" baseline="0"/>
            <a:t> myškou</a:t>
          </a:r>
          <a:endParaRPr lang="sk-SK" sz="1600" b="1"/>
        </a:p>
      </xdr:txBody>
    </xdr:sp>
    <xdr:clientData/>
  </xdr:twoCellAnchor>
  <xdr:twoCellAnchor>
    <xdr:from>
      <xdr:col>13</xdr:col>
      <xdr:colOff>0</xdr:colOff>
      <xdr:row>12</xdr:row>
      <xdr:rowOff>0</xdr:rowOff>
    </xdr:from>
    <xdr:to>
      <xdr:col>17</xdr:col>
      <xdr:colOff>0</xdr:colOff>
      <xdr:row>16</xdr:row>
      <xdr:rowOff>0</xdr:rowOff>
    </xdr:to>
    <xdr:sp macro="" textlink="">
      <xdr:nvSpPr>
        <xdr:cNvPr id="6" name="BlokTextu 5">
          <a:extLst>
            <a:ext uri="{FF2B5EF4-FFF2-40B4-BE49-F238E27FC236}">
              <a16:creationId xmlns:a16="http://schemas.microsoft.com/office/drawing/2014/main" id="{00000000-0008-0000-0800-000006000000}"/>
            </a:ext>
          </a:extLst>
        </xdr:cNvPr>
        <xdr:cNvSpPr txBox="1"/>
      </xdr:nvSpPr>
      <xdr:spPr>
        <a:xfrm>
          <a:off x="7924800" y="3087757"/>
          <a:ext cx="2438400" cy="742121"/>
        </a:xfrm>
        <a:prstGeom prst="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solidFill>
                <a:srgbClr val="FF0000"/>
              </a:solidFill>
            </a:rPr>
            <a:t>Aj</a:t>
          </a:r>
          <a:r>
            <a:rPr lang="sk-SK" sz="1600" b="1" baseline="0">
              <a:solidFill>
                <a:srgbClr val="FF0000"/>
              </a:solidFill>
            </a:rPr>
            <a:t> nesúvislé </a:t>
          </a:r>
        </a:p>
        <a:p>
          <a:pPr algn="ctr"/>
          <a:r>
            <a:rPr lang="sk-SK" sz="1600" b="1" baseline="0">
              <a:solidFill>
                <a:srgbClr val="FF0000"/>
              </a:solidFill>
            </a:rPr>
            <a:t>(obdlžnikové) oblasti</a:t>
          </a:r>
          <a:endParaRPr lang="sk-SK" sz="1600" b="1">
            <a:solidFill>
              <a:srgbClr val="FF0000"/>
            </a:solidFill>
          </a:endParaRPr>
        </a:p>
      </xdr:txBody>
    </xdr:sp>
    <xdr:clientData/>
  </xdr:twoCellAnchor>
  <xdr:twoCellAnchor>
    <xdr:from>
      <xdr:col>13</xdr:col>
      <xdr:colOff>0</xdr:colOff>
      <xdr:row>17</xdr:row>
      <xdr:rowOff>0</xdr:rowOff>
    </xdr:from>
    <xdr:to>
      <xdr:col>17</xdr:col>
      <xdr:colOff>0</xdr:colOff>
      <xdr:row>19</xdr:row>
      <xdr:rowOff>0</xdr:rowOff>
    </xdr:to>
    <xdr:sp macro="" textlink="">
      <xdr:nvSpPr>
        <xdr:cNvPr id="8" name="BlokTextu 7">
          <a:extLst>
            <a:ext uri="{FF2B5EF4-FFF2-40B4-BE49-F238E27FC236}">
              <a16:creationId xmlns:a16="http://schemas.microsoft.com/office/drawing/2014/main" id="{00000000-0008-0000-0800-000008000000}"/>
            </a:ext>
          </a:extLst>
        </xdr:cNvPr>
        <xdr:cNvSpPr txBox="1"/>
      </xdr:nvSpPr>
      <xdr:spPr>
        <a:xfrm>
          <a:off x="7924800" y="4015409"/>
          <a:ext cx="2438400" cy="371061"/>
        </a:xfrm>
        <a:prstGeom prst="rect">
          <a:avLst/>
        </a:prstGeom>
        <a:solidFill>
          <a:schemeClr val="dk1"/>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t>Mysli vo veľkom</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7981949" cy="600074"/>
    <xdr:sp macro="" textlink="">
      <xdr:nvSpPr>
        <xdr:cNvPr id="2" name="Obdĺžnik 1">
          <a:extLst>
            <a:ext uri="{FF2B5EF4-FFF2-40B4-BE49-F238E27FC236}">
              <a16:creationId xmlns:a16="http://schemas.microsoft.com/office/drawing/2014/main" id="{3CAB8418-9E54-49C7-8E7D-57864AA783CD}"/>
            </a:ext>
          </a:extLst>
        </xdr:cNvPr>
        <xdr:cNvSpPr/>
      </xdr:nvSpPr>
      <xdr:spPr>
        <a:xfrm>
          <a:off x="0" y="0"/>
          <a:ext cx="7981949" cy="600074"/>
        </a:xfrm>
        <a:prstGeom prst="rect">
          <a:avLst/>
        </a:prstGeom>
        <a:noFill/>
      </xdr:spPr>
      <xdr:txBody>
        <a:bodyPr wrap="none" lIns="91440" tIns="45720" rIns="91440" bIns="45720" anchor="ctr">
          <a:noAutofit/>
        </a:bodyPr>
        <a:lstStyle/>
        <a:p>
          <a:pPr algn="ctr"/>
          <a:r>
            <a:rPr lang="en-US" sz="6000" b="1" cap="none" spc="0">
              <a:ln w="19050">
                <a:solidFill>
                  <a:schemeClr val="tx2">
                    <a:tint val="1000"/>
                  </a:schemeClr>
                </a:solidFill>
                <a:prstDash val="solid"/>
              </a:ln>
              <a:solidFill>
                <a:schemeClr val="accent3"/>
              </a:solidFill>
              <a:effectLst/>
              <a:latin typeface="+mn-lt"/>
              <a:ea typeface="+mn-ea"/>
              <a:cs typeface="+mn-cs"/>
            </a:rPr>
            <a:t>Duplikácia</a:t>
          </a:r>
          <a:endParaRPr lang="sk-SK" sz="6000" b="1" cap="none" spc="0">
            <a:ln w="19050">
              <a:solidFill>
                <a:schemeClr val="tx2">
                  <a:tint val="1000"/>
                </a:schemeClr>
              </a:solidFill>
              <a:prstDash val="solid"/>
            </a:ln>
            <a:solidFill>
              <a:schemeClr val="accent3"/>
            </a:solidFill>
            <a:effectLst/>
            <a:latin typeface="+mn-lt"/>
            <a:ea typeface="+mn-ea"/>
            <a:cs typeface="+mn-cs"/>
          </a:endParaRPr>
        </a:p>
      </xdr:txBody>
    </xdr:sp>
    <xdr:clientData/>
  </xdr:oneCellAnchor>
  <xdr:twoCellAnchor editAs="oneCell">
    <xdr:from>
      <xdr:col>10</xdr:col>
      <xdr:colOff>0</xdr:colOff>
      <xdr:row>11</xdr:row>
      <xdr:rowOff>0</xdr:rowOff>
    </xdr:from>
    <xdr:to>
      <xdr:col>18</xdr:col>
      <xdr:colOff>361950</xdr:colOff>
      <xdr:row>1315</xdr:row>
      <xdr:rowOff>152400</xdr:rowOff>
    </xdr:to>
    <xdr:pic>
      <xdr:nvPicPr>
        <xdr:cNvPr id="3" name="Obrázok 2">
          <a:extLst>
            <a:ext uri="{FF2B5EF4-FFF2-40B4-BE49-F238E27FC236}">
              <a16:creationId xmlns:a16="http://schemas.microsoft.com/office/drawing/2014/main" id="{10507EB0-0CF4-450A-AFB6-04667ABD09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277850" y="1200150"/>
          <a:ext cx="5238750" cy="207968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2" name="Obdĺžnik 1">
          <a:extLst>
            <a:ext uri="{FF2B5EF4-FFF2-40B4-BE49-F238E27FC236}">
              <a16:creationId xmlns:a16="http://schemas.microsoft.com/office/drawing/2014/main" id="{00000000-0008-0000-0A00-000002000000}"/>
            </a:ext>
          </a:extLst>
        </xdr:cNvPr>
        <xdr:cNvSpPr/>
      </xdr:nvSpPr>
      <xdr:spPr>
        <a:xfrm>
          <a:off x="1276350" y="209550"/>
          <a:ext cx="7981949" cy="600074"/>
        </a:xfrm>
        <a:prstGeom prst="rect">
          <a:avLst/>
        </a:prstGeom>
        <a:noFill/>
      </xdr:spPr>
      <xdr:txBody>
        <a:bodyPr wrap="none" lIns="91440" tIns="45720" rIns="91440" bIns="45720" anchor="ctr">
          <a:noAutofit/>
        </a:bodyPr>
        <a:lstStyle/>
        <a:p>
          <a:pPr algn="ctr"/>
          <a:r>
            <a:rPr lang="en-US" sz="6000" b="1" cap="none" spc="0">
              <a:ln w="19050">
                <a:solidFill>
                  <a:schemeClr val="tx2">
                    <a:tint val="1000"/>
                  </a:schemeClr>
                </a:solidFill>
                <a:prstDash val="solid"/>
              </a:ln>
              <a:solidFill>
                <a:schemeClr val="accent3"/>
              </a:solidFill>
              <a:effectLst/>
              <a:latin typeface="+mn-lt"/>
              <a:ea typeface="+mn-ea"/>
              <a:cs typeface="+mn-cs"/>
            </a:rPr>
            <a:t>Rozsahy a Výber Objektov</a:t>
          </a:r>
        </a:p>
      </xdr:txBody>
    </xdr:sp>
    <xdr:clientData/>
  </xdr:oneCellAnchor>
  <xdr:twoCellAnchor>
    <xdr:from>
      <xdr:col>8</xdr:col>
      <xdr:colOff>0</xdr:colOff>
      <xdr:row>3</xdr:row>
      <xdr:rowOff>0</xdr:rowOff>
    </xdr:from>
    <xdr:to>
      <xdr:col>12</xdr:col>
      <xdr:colOff>0</xdr:colOff>
      <xdr:row>5</xdr:row>
      <xdr:rowOff>7645</xdr:rowOff>
    </xdr:to>
    <xdr:sp macro="" textlink="">
      <xdr:nvSpPr>
        <xdr:cNvPr id="3" name="BlokTextu 2">
          <a:extLst>
            <a:ext uri="{FF2B5EF4-FFF2-40B4-BE49-F238E27FC236}">
              <a16:creationId xmlns:a16="http://schemas.microsoft.com/office/drawing/2014/main" id="{00000000-0008-0000-0A00-000003000000}"/>
            </a:ext>
          </a:extLst>
        </xdr:cNvPr>
        <xdr:cNvSpPr txBox="1"/>
      </xdr:nvSpPr>
      <xdr:spPr>
        <a:xfrm>
          <a:off x="4876800" y="1418492"/>
          <a:ext cx="2438400" cy="371061"/>
        </a:xfrm>
        <a:prstGeom prst="rect">
          <a:avLst/>
        </a:prstGeom>
        <a:solidFill>
          <a:schemeClr val="dk1"/>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t>Ctrl + ↓/→ </a:t>
          </a:r>
        </a:p>
      </xdr:txBody>
    </xdr:sp>
    <xdr:clientData/>
  </xdr:twoCellAnchor>
  <xdr:twoCellAnchor>
    <xdr:from>
      <xdr:col>8</xdr:col>
      <xdr:colOff>0</xdr:colOff>
      <xdr:row>7</xdr:row>
      <xdr:rowOff>0</xdr:rowOff>
    </xdr:from>
    <xdr:to>
      <xdr:col>12</xdr:col>
      <xdr:colOff>0</xdr:colOff>
      <xdr:row>11</xdr:row>
      <xdr:rowOff>0</xdr:rowOff>
    </xdr:to>
    <xdr:sp macro="" textlink="">
      <xdr:nvSpPr>
        <xdr:cNvPr id="4" name="BlokTextu 3">
          <a:extLst>
            <a:ext uri="{FF2B5EF4-FFF2-40B4-BE49-F238E27FC236}">
              <a16:creationId xmlns:a16="http://schemas.microsoft.com/office/drawing/2014/main" id="{00000000-0008-0000-0A00-000004000000}"/>
            </a:ext>
          </a:extLst>
        </xdr:cNvPr>
        <xdr:cNvSpPr txBox="1"/>
      </xdr:nvSpPr>
      <xdr:spPr>
        <a:xfrm>
          <a:off x="4876800" y="2145323"/>
          <a:ext cx="2438400" cy="726831"/>
        </a:xfrm>
        <a:prstGeom prst="rect">
          <a:avLst/>
        </a:prstGeom>
        <a:solidFill>
          <a:srgbClr val="FF0000"/>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t>Excel nemá</a:t>
          </a:r>
          <a:r>
            <a:rPr lang="sk-SK" sz="1600" b="1" baseline="0"/>
            <a:t> nekonečne riadkov a stĺpcov</a:t>
          </a:r>
          <a:endParaRPr lang="sk-SK" sz="1600" b="1"/>
        </a:p>
      </xdr:txBody>
    </xdr:sp>
    <xdr:clientData/>
  </xdr:twoCellAnchor>
  <xdr:twoCellAnchor>
    <xdr:from>
      <xdr:col>8</xdr:col>
      <xdr:colOff>0</xdr:colOff>
      <xdr:row>12</xdr:row>
      <xdr:rowOff>0</xdr:rowOff>
    </xdr:from>
    <xdr:to>
      <xdr:col>12</xdr:col>
      <xdr:colOff>0</xdr:colOff>
      <xdr:row>16</xdr:row>
      <xdr:rowOff>15291</xdr:rowOff>
    </xdr:to>
    <xdr:sp macro="" textlink="">
      <xdr:nvSpPr>
        <xdr:cNvPr id="5" name="BlokTextu 4">
          <a:extLst>
            <a:ext uri="{FF2B5EF4-FFF2-40B4-BE49-F238E27FC236}">
              <a16:creationId xmlns:a16="http://schemas.microsoft.com/office/drawing/2014/main" id="{00000000-0008-0000-0A00-000005000000}"/>
            </a:ext>
          </a:extLst>
        </xdr:cNvPr>
        <xdr:cNvSpPr txBox="1"/>
      </xdr:nvSpPr>
      <xdr:spPr>
        <a:xfrm>
          <a:off x="4876800" y="3053862"/>
          <a:ext cx="2438400" cy="742121"/>
        </a:xfrm>
        <a:prstGeom prst="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solidFill>
                <a:srgbClr val="FF0000"/>
              </a:solidFill>
            </a:rPr>
            <a:t>Štýl</a:t>
          </a:r>
          <a:r>
            <a:rPr lang="sk-SK" sz="1600" b="1" baseline="0">
              <a:solidFill>
                <a:srgbClr val="FF0000"/>
              </a:solidFill>
            </a:rPr>
            <a:t> odkazu R1C1</a:t>
          </a:r>
          <a:endParaRPr lang="sk-SK" sz="1600" b="1">
            <a:solidFill>
              <a:srgbClr val="FF0000"/>
            </a:solidFill>
          </a:endParaRPr>
        </a:p>
      </xdr:txBody>
    </xdr:sp>
    <xdr:clientData/>
  </xdr:twoCellAnchor>
  <xdr:twoCellAnchor>
    <xdr:from>
      <xdr:col>8</xdr:col>
      <xdr:colOff>0</xdr:colOff>
      <xdr:row>17</xdr:row>
      <xdr:rowOff>0</xdr:rowOff>
    </xdr:from>
    <xdr:to>
      <xdr:col>12</xdr:col>
      <xdr:colOff>0</xdr:colOff>
      <xdr:row>19</xdr:row>
      <xdr:rowOff>7646</xdr:rowOff>
    </xdr:to>
    <xdr:sp macro="" textlink="">
      <xdr:nvSpPr>
        <xdr:cNvPr id="6" name="BlokTextu 5">
          <a:extLst>
            <a:ext uri="{FF2B5EF4-FFF2-40B4-BE49-F238E27FC236}">
              <a16:creationId xmlns:a16="http://schemas.microsoft.com/office/drawing/2014/main" id="{00000000-0008-0000-0A00-000006000000}"/>
            </a:ext>
          </a:extLst>
        </xdr:cNvPr>
        <xdr:cNvSpPr txBox="1"/>
      </xdr:nvSpPr>
      <xdr:spPr>
        <a:xfrm>
          <a:off x="4876800" y="3962400"/>
          <a:ext cx="2438400" cy="371061"/>
        </a:xfrm>
        <a:prstGeom prst="rect">
          <a:avLst/>
        </a:prstGeom>
        <a:solidFill>
          <a:schemeClr val="dk1"/>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t>Na funkcie a vzorce</a:t>
          </a: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0</xdr:rowOff>
    </xdr:from>
    <xdr:ext cx="9067800" cy="600074"/>
    <xdr:sp macro="" textlink="">
      <xdr:nvSpPr>
        <xdr:cNvPr id="2" name="Obdĺžnik 1">
          <a:extLst>
            <a:ext uri="{FF2B5EF4-FFF2-40B4-BE49-F238E27FC236}">
              <a16:creationId xmlns:a16="http://schemas.microsoft.com/office/drawing/2014/main" id="{F73AD350-531B-4488-9ED0-598A3EE0AE8E}"/>
            </a:ext>
          </a:extLst>
        </xdr:cNvPr>
        <xdr:cNvSpPr/>
      </xdr:nvSpPr>
      <xdr:spPr>
        <a:xfrm>
          <a:off x="0" y="0"/>
          <a:ext cx="9067800" cy="600074"/>
        </a:xfrm>
        <a:prstGeom prst="rect">
          <a:avLst/>
        </a:prstGeom>
        <a:noFill/>
      </xdr:spPr>
      <xdr:txBody>
        <a:bodyPr wrap="none" lIns="91440" tIns="45720" rIns="91440" bIns="45720" anchor="ctr">
          <a:noAutofit/>
        </a:bodyPr>
        <a:lstStyle/>
        <a:p>
          <a:pPr algn="ctr"/>
          <a:r>
            <a:rPr lang="en-US" sz="6000" b="1" cap="none" spc="0">
              <a:ln w="19050">
                <a:solidFill>
                  <a:schemeClr val="tx2">
                    <a:tint val="1000"/>
                  </a:schemeClr>
                </a:solidFill>
                <a:prstDash val="solid"/>
              </a:ln>
              <a:solidFill>
                <a:schemeClr val="accent3"/>
              </a:solidFill>
              <a:effectLst/>
              <a:latin typeface="+mn-lt"/>
              <a:ea typeface="+mn-ea"/>
              <a:cs typeface="+mn-cs"/>
            </a:rPr>
            <a:t>Rozsahy</a:t>
          </a:r>
          <a:r>
            <a:rPr lang="sk-SK" sz="6000" b="1" cap="none" spc="0">
              <a:ln w="19050">
                <a:solidFill>
                  <a:schemeClr val="tx2">
                    <a:tint val="1000"/>
                  </a:schemeClr>
                </a:solidFill>
                <a:prstDash val="solid"/>
              </a:ln>
              <a:solidFill>
                <a:schemeClr val="accent3"/>
              </a:solidFill>
              <a:effectLst/>
              <a:latin typeface="+mn-lt"/>
              <a:ea typeface="+mn-ea"/>
              <a:cs typeface="+mn-cs"/>
            </a:rPr>
            <a:t> a Výber Objektov</a:t>
          </a:r>
          <a:endParaRPr lang="en-US" sz="6000" b="1" cap="none" spc="0">
            <a:ln w="19050">
              <a:solidFill>
                <a:schemeClr val="tx2">
                  <a:tint val="1000"/>
                </a:schemeClr>
              </a:solidFill>
              <a:prstDash val="solid"/>
            </a:ln>
            <a:solidFill>
              <a:schemeClr val="accent3"/>
            </a:solidFill>
            <a:effectLst/>
            <a:latin typeface="+mn-lt"/>
            <a:ea typeface="+mn-ea"/>
            <a:cs typeface="+mn-cs"/>
          </a:endParaRPr>
        </a:p>
      </xdr:txBody>
    </xdr:sp>
    <xdr:clientData/>
  </xdr:oneCellAnchor>
  <xdr:twoCellAnchor editAs="oneCell">
    <xdr:from>
      <xdr:col>5</xdr:col>
      <xdr:colOff>6350</xdr:colOff>
      <xdr:row>7</xdr:row>
      <xdr:rowOff>6350</xdr:rowOff>
    </xdr:from>
    <xdr:to>
      <xdr:col>9</xdr:col>
      <xdr:colOff>12700</xdr:colOff>
      <xdr:row>1316</xdr:row>
      <xdr:rowOff>95250</xdr:rowOff>
    </xdr:to>
    <xdr:pic>
      <xdr:nvPicPr>
        <xdr:cNvPr id="3" name="Obrázok 2">
          <a:extLst>
            <a:ext uri="{FF2B5EF4-FFF2-40B4-BE49-F238E27FC236}">
              <a16:creationId xmlns:a16="http://schemas.microsoft.com/office/drawing/2014/main" id="{38DFD6AC-5A97-47F6-87FE-C266A59755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61100" y="1231900"/>
          <a:ext cx="5238750" cy="207968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120650</xdr:colOff>
      <xdr:row>7</xdr:row>
      <xdr:rowOff>31750</xdr:rowOff>
    </xdr:from>
    <xdr:to>
      <xdr:col>15</xdr:col>
      <xdr:colOff>361950</xdr:colOff>
      <xdr:row>12</xdr:row>
      <xdr:rowOff>38100</xdr:rowOff>
    </xdr:to>
    <xdr:pic>
      <xdr:nvPicPr>
        <xdr:cNvPr id="4" name="Obrázok 3">
          <a:extLst>
            <a:ext uri="{FF2B5EF4-FFF2-40B4-BE49-F238E27FC236}">
              <a16:creationId xmlns:a16="http://schemas.microsoft.com/office/drawing/2014/main" id="{5636B367-FDBE-4DB2-857C-A3262B1A4A2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607800" y="1257300"/>
          <a:ext cx="3898900" cy="87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120650</xdr:colOff>
      <xdr:row>14</xdr:row>
      <xdr:rowOff>63500</xdr:rowOff>
    </xdr:from>
    <xdr:to>
      <xdr:col>18</xdr:col>
      <xdr:colOff>450850</xdr:colOff>
      <xdr:row>19</xdr:row>
      <xdr:rowOff>146050</xdr:rowOff>
    </xdr:to>
    <xdr:pic>
      <xdr:nvPicPr>
        <xdr:cNvPr id="5" name="Obrázok 4">
          <a:extLst>
            <a:ext uri="{FF2B5EF4-FFF2-40B4-BE49-F238E27FC236}">
              <a16:creationId xmlns:a16="http://schemas.microsoft.com/office/drawing/2014/main" id="{EF8AC14D-D18D-40A1-92E6-AC617819180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607800" y="2476500"/>
          <a:ext cx="5816600" cy="87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3" name="Obdĺžnik 2">
          <a:extLst>
            <a:ext uri="{FF2B5EF4-FFF2-40B4-BE49-F238E27FC236}">
              <a16:creationId xmlns:a16="http://schemas.microsoft.com/office/drawing/2014/main" id="{00000000-0008-0000-0B00-000003000000}"/>
            </a:ext>
          </a:extLst>
        </xdr:cNvPr>
        <xdr:cNvSpPr/>
      </xdr:nvSpPr>
      <xdr:spPr>
        <a:xfrm>
          <a:off x="1276350" y="209550"/>
          <a:ext cx="7981949" cy="600074"/>
        </a:xfrm>
        <a:prstGeom prst="rect">
          <a:avLst/>
        </a:prstGeom>
        <a:noFill/>
      </xdr:spPr>
      <xdr:txBody>
        <a:bodyPr wrap="none" lIns="91440" tIns="45720" rIns="91440" bIns="45720" anchor="ctr">
          <a:noAutofit/>
        </a:bodyPr>
        <a:lstStyle/>
        <a:p>
          <a:pPr algn="ctr"/>
          <a:r>
            <a:rPr lang="en-US" sz="6000" b="1" cap="none" spc="0">
              <a:ln w="19050">
                <a:solidFill>
                  <a:schemeClr val="tx2">
                    <a:tint val="1000"/>
                  </a:schemeClr>
                </a:solidFill>
                <a:prstDash val="solid"/>
              </a:ln>
              <a:solidFill>
                <a:schemeClr val="accent3"/>
              </a:solidFill>
              <a:effectLst/>
              <a:latin typeface="+mn-lt"/>
              <a:ea typeface="+mn-ea"/>
              <a:cs typeface="+mn-cs"/>
            </a:rPr>
            <a:t>Selekcia</a:t>
          </a:r>
          <a:r>
            <a:rPr lang="sk-SK" sz="6000" b="1" cap="none" spc="0">
              <a:ln w="19050">
                <a:solidFill>
                  <a:schemeClr val="tx2">
                    <a:tint val="1000"/>
                  </a:schemeClr>
                </a:solidFill>
                <a:prstDash val="solid"/>
              </a:ln>
              <a:solidFill>
                <a:schemeClr val="accent3"/>
              </a:solidFill>
              <a:effectLst/>
              <a:latin typeface="+mn-lt"/>
              <a:ea typeface="+mn-ea"/>
              <a:cs typeface="+mn-cs"/>
            </a:rPr>
            <a:t> (Výber</a:t>
          </a:r>
          <a:r>
            <a:rPr lang="sk-SK" sz="6000" b="1" cap="none" spc="0" baseline="0">
              <a:ln w="19050">
                <a:solidFill>
                  <a:schemeClr val="tx2">
                    <a:tint val="1000"/>
                  </a:schemeClr>
                </a:solidFill>
                <a:prstDash val="solid"/>
              </a:ln>
              <a:solidFill>
                <a:schemeClr val="accent3"/>
              </a:solidFill>
              <a:effectLst/>
              <a:latin typeface="+mn-lt"/>
              <a:ea typeface="+mn-ea"/>
              <a:cs typeface="+mn-cs"/>
            </a:rPr>
            <a:t> Dát</a:t>
          </a:r>
          <a:r>
            <a:rPr lang="sk-SK" sz="6000" b="1" cap="none" spc="0">
              <a:ln w="19050">
                <a:solidFill>
                  <a:schemeClr val="tx2">
                    <a:tint val="1000"/>
                  </a:schemeClr>
                </a:solidFill>
                <a:prstDash val="solid"/>
              </a:ln>
              <a:solidFill>
                <a:schemeClr val="accent3"/>
              </a:solidFill>
              <a:effectLst/>
              <a:latin typeface="+mn-lt"/>
              <a:ea typeface="+mn-ea"/>
              <a:cs typeface="+mn-cs"/>
            </a:rPr>
            <a:t>)</a:t>
          </a:r>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0</xdr:rowOff>
    </xdr:from>
    <xdr:ext cx="9067800" cy="600074"/>
    <xdr:sp macro="" textlink="">
      <xdr:nvSpPr>
        <xdr:cNvPr id="2" name="Obdĺžnik 1">
          <a:extLst>
            <a:ext uri="{FF2B5EF4-FFF2-40B4-BE49-F238E27FC236}">
              <a16:creationId xmlns:a16="http://schemas.microsoft.com/office/drawing/2014/main" id="{9118F985-659C-4B3B-95A6-93A4FE015390}"/>
            </a:ext>
          </a:extLst>
        </xdr:cNvPr>
        <xdr:cNvSpPr/>
      </xdr:nvSpPr>
      <xdr:spPr>
        <a:xfrm>
          <a:off x="0" y="0"/>
          <a:ext cx="9067800" cy="600074"/>
        </a:xfrm>
        <a:prstGeom prst="rect">
          <a:avLst/>
        </a:prstGeom>
        <a:noFill/>
      </xdr:spPr>
      <xdr:txBody>
        <a:bodyPr wrap="none" lIns="91440" tIns="45720" rIns="91440" bIns="45720" anchor="ctr">
          <a:noAutofit/>
        </a:bodyPr>
        <a:lstStyle/>
        <a:p>
          <a:pPr algn="ctr"/>
          <a:r>
            <a:rPr lang="en-US" sz="6000" b="1" cap="none" spc="0">
              <a:ln w="19050">
                <a:solidFill>
                  <a:schemeClr val="tx2">
                    <a:tint val="1000"/>
                  </a:schemeClr>
                </a:solidFill>
                <a:prstDash val="solid"/>
              </a:ln>
              <a:solidFill>
                <a:schemeClr val="accent3"/>
              </a:solidFill>
              <a:effectLst/>
              <a:latin typeface="+mn-lt"/>
              <a:ea typeface="+mn-ea"/>
              <a:cs typeface="+mn-cs"/>
            </a:rPr>
            <a:t>Rozsahy</a:t>
          </a:r>
          <a:r>
            <a:rPr lang="sk-SK" sz="6000" b="1" cap="none" spc="0">
              <a:ln w="19050">
                <a:solidFill>
                  <a:schemeClr val="tx2">
                    <a:tint val="1000"/>
                  </a:schemeClr>
                </a:solidFill>
                <a:prstDash val="solid"/>
              </a:ln>
              <a:solidFill>
                <a:schemeClr val="accent3"/>
              </a:solidFill>
              <a:effectLst/>
              <a:latin typeface="+mn-lt"/>
              <a:ea typeface="+mn-ea"/>
              <a:cs typeface="+mn-cs"/>
            </a:rPr>
            <a:t> a Výber Objektov</a:t>
          </a:r>
          <a:endParaRPr lang="en-US" sz="6000" b="1" cap="none" spc="0">
            <a:ln w="19050">
              <a:solidFill>
                <a:schemeClr val="tx2">
                  <a:tint val="1000"/>
                </a:schemeClr>
              </a:solidFill>
              <a:prstDash val="solid"/>
            </a:ln>
            <a:solidFill>
              <a:schemeClr val="accent3"/>
            </a:solidFill>
            <a:effectLst/>
            <a:latin typeface="+mn-lt"/>
            <a:ea typeface="+mn-ea"/>
            <a:cs typeface="+mn-cs"/>
          </a:endParaRPr>
        </a:p>
      </xdr:txBody>
    </xdr:sp>
    <xdr:clientData/>
  </xdr:oneCellAnchor>
  <xdr:twoCellAnchor editAs="oneCell">
    <xdr:from>
      <xdr:col>5</xdr:col>
      <xdr:colOff>6350</xdr:colOff>
      <xdr:row>7</xdr:row>
      <xdr:rowOff>6350</xdr:rowOff>
    </xdr:from>
    <xdr:to>
      <xdr:col>9</xdr:col>
      <xdr:colOff>12700</xdr:colOff>
      <xdr:row>1316</xdr:row>
      <xdr:rowOff>95250</xdr:rowOff>
    </xdr:to>
    <xdr:pic>
      <xdr:nvPicPr>
        <xdr:cNvPr id="3" name="Obrázok 2">
          <a:extLst>
            <a:ext uri="{FF2B5EF4-FFF2-40B4-BE49-F238E27FC236}">
              <a16:creationId xmlns:a16="http://schemas.microsoft.com/office/drawing/2014/main" id="{379C871D-DDD5-4624-8C75-1D5C2D11EB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61100" y="1231900"/>
          <a:ext cx="5238750" cy="207968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120650</xdr:colOff>
      <xdr:row>7</xdr:row>
      <xdr:rowOff>31750</xdr:rowOff>
    </xdr:from>
    <xdr:to>
      <xdr:col>15</xdr:col>
      <xdr:colOff>361950</xdr:colOff>
      <xdr:row>12</xdr:row>
      <xdr:rowOff>38100</xdr:rowOff>
    </xdr:to>
    <xdr:pic>
      <xdr:nvPicPr>
        <xdr:cNvPr id="4" name="Obrázok 3">
          <a:extLst>
            <a:ext uri="{FF2B5EF4-FFF2-40B4-BE49-F238E27FC236}">
              <a16:creationId xmlns:a16="http://schemas.microsoft.com/office/drawing/2014/main" id="{73FD0CC3-D482-49AB-A9E7-4280E65A249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607800" y="1257300"/>
          <a:ext cx="3898900" cy="87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120650</xdr:colOff>
      <xdr:row>14</xdr:row>
      <xdr:rowOff>63500</xdr:rowOff>
    </xdr:from>
    <xdr:to>
      <xdr:col>18</xdr:col>
      <xdr:colOff>450850</xdr:colOff>
      <xdr:row>19</xdr:row>
      <xdr:rowOff>146050</xdr:rowOff>
    </xdr:to>
    <xdr:pic>
      <xdr:nvPicPr>
        <xdr:cNvPr id="5" name="Obrázok 4">
          <a:extLst>
            <a:ext uri="{FF2B5EF4-FFF2-40B4-BE49-F238E27FC236}">
              <a16:creationId xmlns:a16="http://schemas.microsoft.com/office/drawing/2014/main" id="{71646767-C22A-43F9-A8FD-8B9F2657D69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607800" y="2476500"/>
          <a:ext cx="5816600" cy="87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2" name="Obdĺžnik 1">
          <a:extLst>
            <a:ext uri="{FF2B5EF4-FFF2-40B4-BE49-F238E27FC236}">
              <a16:creationId xmlns:a16="http://schemas.microsoft.com/office/drawing/2014/main" id="{00000000-0008-0000-0E00-000002000000}"/>
            </a:ext>
          </a:extLst>
        </xdr:cNvPr>
        <xdr:cNvSpPr/>
      </xdr:nvSpPr>
      <xdr:spPr>
        <a:xfrm>
          <a:off x="1268730" y="209550"/>
          <a:ext cx="7981949" cy="600074"/>
        </a:xfrm>
        <a:prstGeom prst="rect">
          <a:avLst/>
        </a:prstGeom>
        <a:noFill/>
      </xdr:spPr>
      <xdr:txBody>
        <a:bodyPr wrap="none" lIns="91440" tIns="45720" rIns="91440" bIns="45720" anchor="ctr">
          <a:noAutofit/>
        </a:bodyPr>
        <a:lstStyle/>
        <a:p>
          <a:pPr algn="ctr"/>
          <a:r>
            <a:rPr lang="en-US" sz="6000" b="1" cap="none" spc="0">
              <a:ln w="19050">
                <a:solidFill>
                  <a:schemeClr val="tx2">
                    <a:tint val="1000"/>
                  </a:schemeClr>
                </a:solidFill>
                <a:prstDash val="solid"/>
              </a:ln>
              <a:solidFill>
                <a:schemeClr val="accent3"/>
              </a:solidFill>
              <a:effectLst/>
              <a:latin typeface="+mn-lt"/>
              <a:ea typeface="+mn-ea"/>
              <a:cs typeface="+mn-cs"/>
            </a:rPr>
            <a:t>Tabuľky</a:t>
          </a:r>
          <a:r>
            <a:rPr lang="sk-SK" sz="6000" b="1" cap="none" spc="0">
              <a:ln w="19050">
                <a:solidFill>
                  <a:schemeClr val="tx2">
                    <a:tint val="1000"/>
                  </a:schemeClr>
                </a:solidFill>
                <a:prstDash val="solid"/>
              </a:ln>
              <a:solidFill>
                <a:schemeClr val="accent3"/>
              </a:solidFill>
              <a:effectLst/>
              <a:latin typeface="+mn-lt"/>
              <a:ea typeface="+mn-ea"/>
              <a:cs typeface="+mn-cs"/>
            </a:rPr>
            <a:t> (Tables)</a:t>
          </a:r>
        </a:p>
      </xdr:txBody>
    </xdr:sp>
    <xdr:clientData/>
  </xdr:oneCellAnchor>
  <xdr:twoCellAnchor>
    <xdr:from>
      <xdr:col>13</xdr:col>
      <xdr:colOff>0</xdr:colOff>
      <xdr:row>3</xdr:row>
      <xdr:rowOff>0</xdr:rowOff>
    </xdr:from>
    <xdr:to>
      <xdr:col>16</xdr:col>
      <xdr:colOff>591801</xdr:colOff>
      <xdr:row>5</xdr:row>
      <xdr:rowOff>9095</xdr:rowOff>
    </xdr:to>
    <xdr:sp macro="" textlink="">
      <xdr:nvSpPr>
        <xdr:cNvPr id="3" name="BlokTextu 2">
          <a:extLst>
            <a:ext uri="{FF2B5EF4-FFF2-40B4-BE49-F238E27FC236}">
              <a16:creationId xmlns:a16="http://schemas.microsoft.com/office/drawing/2014/main" id="{CDC3D009-49B6-4016-A64B-641C4A7EF965}"/>
            </a:ext>
          </a:extLst>
        </xdr:cNvPr>
        <xdr:cNvSpPr txBox="1"/>
      </xdr:nvSpPr>
      <xdr:spPr>
        <a:xfrm>
          <a:off x="7717118" y="1464235"/>
          <a:ext cx="2429565" cy="397566"/>
        </a:xfrm>
        <a:prstGeom prst="rect">
          <a:avLst/>
        </a:prstGeom>
        <a:solidFill>
          <a:schemeClr val="dk1"/>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t>Ctrl + T</a:t>
          </a:r>
        </a:p>
      </xdr:txBody>
    </xdr:sp>
    <xdr:clientData/>
  </xdr:twoCellAnchor>
  <xdr:twoCellAnchor>
    <xdr:from>
      <xdr:col>13</xdr:col>
      <xdr:colOff>0</xdr:colOff>
      <xdr:row>7</xdr:row>
      <xdr:rowOff>0</xdr:rowOff>
    </xdr:from>
    <xdr:to>
      <xdr:col>16</xdr:col>
      <xdr:colOff>591801</xdr:colOff>
      <xdr:row>9</xdr:row>
      <xdr:rowOff>9095</xdr:rowOff>
    </xdr:to>
    <xdr:sp macro="" textlink="">
      <xdr:nvSpPr>
        <xdr:cNvPr id="4" name="BlokTextu 3">
          <a:extLst>
            <a:ext uri="{FF2B5EF4-FFF2-40B4-BE49-F238E27FC236}">
              <a16:creationId xmlns:a16="http://schemas.microsoft.com/office/drawing/2014/main" id="{92A58A30-4037-4F14-BC5C-E0F1052EDA61}"/>
            </a:ext>
          </a:extLst>
        </xdr:cNvPr>
        <xdr:cNvSpPr txBox="1"/>
      </xdr:nvSpPr>
      <xdr:spPr>
        <a:xfrm>
          <a:off x="7717118" y="2241176"/>
          <a:ext cx="2429565" cy="397566"/>
        </a:xfrm>
        <a:prstGeom prst="rect">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t>Karta Domov, Vložiť</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15</xdr:row>
      <xdr:rowOff>38100</xdr:rowOff>
    </xdr:from>
    <xdr:to>
      <xdr:col>7</xdr:col>
      <xdr:colOff>412901</xdr:colOff>
      <xdr:row>38</xdr:row>
      <xdr:rowOff>155571</xdr:rowOff>
    </xdr:to>
    <xdr:pic>
      <xdr:nvPicPr>
        <xdr:cNvPr id="2" name="Obrázok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4400550"/>
          <a:ext cx="10534801" cy="435292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2" name="Obdĺžnik 1">
          <a:extLst>
            <a:ext uri="{FF2B5EF4-FFF2-40B4-BE49-F238E27FC236}">
              <a16:creationId xmlns:a16="http://schemas.microsoft.com/office/drawing/2014/main" id="{00000000-0008-0000-0F00-000002000000}"/>
            </a:ext>
          </a:extLst>
        </xdr:cNvPr>
        <xdr:cNvSpPr/>
      </xdr:nvSpPr>
      <xdr:spPr>
        <a:xfrm>
          <a:off x="1268730" y="209550"/>
          <a:ext cx="7981949" cy="600074"/>
        </a:xfrm>
        <a:prstGeom prst="rect">
          <a:avLst/>
        </a:prstGeom>
        <a:noFill/>
      </xdr:spPr>
      <xdr:txBody>
        <a:bodyPr wrap="none" lIns="91440" tIns="45720" rIns="91440" bIns="45720" anchor="ctr">
          <a:noAutofit/>
        </a:bodyPr>
        <a:lstStyle/>
        <a:p>
          <a:pPr algn="ctr"/>
          <a:r>
            <a:rPr lang="en-US" sz="6000" b="1" cap="none" spc="0">
              <a:ln w="19050">
                <a:solidFill>
                  <a:schemeClr val="tx2">
                    <a:tint val="1000"/>
                  </a:schemeClr>
                </a:solidFill>
                <a:prstDash val="solid"/>
              </a:ln>
              <a:solidFill>
                <a:schemeClr val="accent3"/>
              </a:solidFill>
              <a:effectLst/>
              <a:latin typeface="+mn-lt"/>
              <a:ea typeface="+mn-ea"/>
              <a:cs typeface="+mn-cs"/>
            </a:rPr>
            <a:t>Rýchla Analýza</a:t>
          </a:r>
          <a:endParaRPr lang="sk-SK" sz="6000" b="1" cap="none" spc="0">
            <a:ln w="19050">
              <a:solidFill>
                <a:schemeClr val="tx2">
                  <a:tint val="1000"/>
                </a:schemeClr>
              </a:solidFill>
              <a:prstDash val="solid"/>
            </a:ln>
            <a:solidFill>
              <a:schemeClr val="accent3"/>
            </a:solidFill>
            <a:effectLst/>
            <a:latin typeface="+mn-lt"/>
            <a:ea typeface="+mn-ea"/>
            <a:cs typeface="+mn-cs"/>
          </a:endParaRPr>
        </a:p>
      </xdr:txBody>
    </xdr:sp>
    <xdr:clientData/>
  </xdr:one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32</xdr:row>
      <xdr:rowOff>0</xdr:rowOff>
    </xdr:from>
    <xdr:to>
      <xdr:col>12</xdr:col>
      <xdr:colOff>457200</xdr:colOff>
      <xdr:row>65</xdr:row>
      <xdr:rowOff>141548</xdr:rowOff>
    </xdr:to>
    <xdr:pic>
      <xdr:nvPicPr>
        <xdr:cNvPr id="5" name="Obrázok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911273"/>
          <a:ext cx="7800109" cy="6237548"/>
        </a:xfrm>
        <a:prstGeom prst="rect">
          <a:avLst/>
        </a:prstGeom>
      </xdr:spPr>
    </xdr:pic>
    <xdr:clientData/>
  </xdr:twoCellAnchor>
  <xdr:twoCellAnchor editAs="oneCell">
    <xdr:from>
      <xdr:col>13</xdr:col>
      <xdr:colOff>152400</xdr:colOff>
      <xdr:row>0</xdr:row>
      <xdr:rowOff>0</xdr:rowOff>
    </xdr:from>
    <xdr:to>
      <xdr:col>26</xdr:col>
      <xdr:colOff>0</xdr:colOff>
      <xdr:row>18</xdr:row>
      <xdr:rowOff>53339</xdr:rowOff>
    </xdr:to>
    <xdr:pic>
      <xdr:nvPicPr>
        <xdr:cNvPr id="11" name="Obrázok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107218" y="0"/>
          <a:ext cx="7802418" cy="3378430"/>
        </a:xfrm>
        <a:prstGeom prst="rect">
          <a:avLst/>
        </a:prstGeom>
      </xdr:spPr>
    </xdr:pic>
    <xdr:clientData/>
  </xdr:twoCellAnchor>
  <xdr:twoCellAnchor editAs="oneCell">
    <xdr:from>
      <xdr:col>0</xdr:col>
      <xdr:colOff>0</xdr:colOff>
      <xdr:row>0</xdr:row>
      <xdr:rowOff>0</xdr:rowOff>
    </xdr:from>
    <xdr:to>
      <xdr:col>12</xdr:col>
      <xdr:colOff>459509</xdr:colOff>
      <xdr:row>18</xdr:row>
      <xdr:rowOff>53339</xdr:rowOff>
    </xdr:to>
    <xdr:pic>
      <xdr:nvPicPr>
        <xdr:cNvPr id="13" name="Obrázok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802418" cy="337843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306500</xdr:colOff>
      <xdr:row>28</xdr:row>
      <xdr:rowOff>25400</xdr:rowOff>
    </xdr:to>
    <xdr:pic>
      <xdr:nvPicPr>
        <xdr:cNvPr id="2" name="Obrázok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800109" cy="5197764"/>
        </a:xfrm>
        <a:prstGeom prst="rect">
          <a:avLst/>
        </a:prstGeom>
      </xdr:spPr>
    </xdr:pic>
    <xdr:clientData/>
  </xdr:twoCellAnchor>
  <xdr:twoCellAnchor editAs="oneCell">
    <xdr:from>
      <xdr:col>0</xdr:col>
      <xdr:colOff>0</xdr:colOff>
      <xdr:row>39</xdr:row>
      <xdr:rowOff>162032</xdr:rowOff>
    </xdr:from>
    <xdr:to>
      <xdr:col>9</xdr:col>
      <xdr:colOff>308809</xdr:colOff>
      <xdr:row>58</xdr:row>
      <xdr:rowOff>160762</xdr:rowOff>
    </xdr:to>
    <xdr:pic>
      <xdr:nvPicPr>
        <xdr:cNvPr id="4" name="Obrázok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7366396"/>
          <a:ext cx="7802418" cy="3508548"/>
        </a:xfrm>
        <a:prstGeom prst="rect">
          <a:avLst/>
        </a:prstGeom>
      </xdr:spPr>
    </xdr:pic>
    <xdr:clientData/>
  </xdr:twoCellAnchor>
  <xdr:twoCellAnchor editAs="oneCell">
    <xdr:from>
      <xdr:col>13</xdr:col>
      <xdr:colOff>542364</xdr:colOff>
      <xdr:row>0</xdr:row>
      <xdr:rowOff>881</xdr:rowOff>
    </xdr:from>
    <xdr:to>
      <xdr:col>23</xdr:col>
      <xdr:colOff>472140</xdr:colOff>
      <xdr:row>28</xdr:row>
      <xdr:rowOff>26280</xdr:rowOff>
    </xdr:to>
    <xdr:pic>
      <xdr:nvPicPr>
        <xdr:cNvPr id="5" name="Obrázok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497182" y="881"/>
          <a:ext cx="7802418" cy="519776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2" name="Obdĺžnik 1">
          <a:extLst>
            <a:ext uri="{FF2B5EF4-FFF2-40B4-BE49-F238E27FC236}">
              <a16:creationId xmlns:a16="http://schemas.microsoft.com/office/drawing/2014/main" id="{00000000-0008-0000-1000-000002000000}"/>
            </a:ext>
          </a:extLst>
        </xdr:cNvPr>
        <xdr:cNvSpPr/>
      </xdr:nvSpPr>
      <xdr:spPr>
        <a:xfrm>
          <a:off x="1268730" y="209550"/>
          <a:ext cx="7981949" cy="600074"/>
        </a:xfrm>
        <a:prstGeom prst="rect">
          <a:avLst/>
        </a:prstGeom>
        <a:noFill/>
      </xdr:spPr>
      <xdr:txBody>
        <a:bodyPr wrap="none" lIns="91440" tIns="45720" rIns="91440" bIns="45720" anchor="ctr">
          <a:noAutofit/>
        </a:bodyPr>
        <a:lstStyle/>
        <a:p>
          <a:pPr algn="ctr"/>
          <a:r>
            <a:rPr lang="en-US" sz="6000" b="1" cap="none" spc="0">
              <a:ln w="19050">
                <a:solidFill>
                  <a:schemeClr val="tx2">
                    <a:tint val="1000"/>
                  </a:schemeClr>
                </a:solidFill>
                <a:prstDash val="solid"/>
              </a:ln>
              <a:solidFill>
                <a:schemeClr val="accent3"/>
              </a:solidFill>
              <a:effectLst/>
              <a:latin typeface="+mn-lt"/>
              <a:ea typeface="+mn-ea"/>
              <a:cs typeface="+mn-cs"/>
            </a:rPr>
            <a:t>Vkladanie dát</a:t>
          </a:r>
          <a:endParaRPr lang="sk-SK" sz="6000" b="1" cap="none" spc="0">
            <a:ln w="19050">
              <a:solidFill>
                <a:schemeClr val="tx2">
                  <a:tint val="1000"/>
                </a:schemeClr>
              </a:solidFill>
              <a:prstDash val="solid"/>
            </a:ln>
            <a:solidFill>
              <a:schemeClr val="accent3"/>
            </a:solidFill>
            <a:effectLst/>
            <a:latin typeface="+mn-lt"/>
            <a:ea typeface="+mn-ea"/>
            <a:cs typeface="+mn-cs"/>
          </a:endParaRPr>
        </a:p>
      </xdr:txBody>
    </xdr:sp>
    <xdr:clientData/>
  </xdr:one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1498600</xdr:colOff>
      <xdr:row>1</xdr:row>
      <xdr:rowOff>0</xdr:rowOff>
    </xdr:to>
    <xdr:pic>
      <xdr:nvPicPr>
        <xdr:cNvPr id="2" name="Obrázok 1" descr="wb_volania_roaming_partneri_210x297_0215 B.jpg">
          <a:extLst>
            <a:ext uri="{FF2B5EF4-FFF2-40B4-BE49-F238E27FC236}">
              <a16:creationId xmlns:a16="http://schemas.microsoft.com/office/drawing/2014/main" id="{0ADA49BF-4B27-4E1D-B24C-21379ECCA4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7924800" cy="2057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2" name="Obdĺžnik 1">
          <a:extLst>
            <a:ext uri="{FF2B5EF4-FFF2-40B4-BE49-F238E27FC236}">
              <a16:creationId xmlns:a16="http://schemas.microsoft.com/office/drawing/2014/main" id="{00000000-0008-0000-1200-000002000000}"/>
            </a:ext>
          </a:extLst>
        </xdr:cNvPr>
        <xdr:cNvSpPr/>
      </xdr:nvSpPr>
      <xdr:spPr>
        <a:xfrm>
          <a:off x="1314450" y="209550"/>
          <a:ext cx="7981949" cy="600074"/>
        </a:xfrm>
        <a:prstGeom prst="rect">
          <a:avLst/>
        </a:prstGeom>
        <a:noFill/>
      </xdr:spPr>
      <xdr:txBody>
        <a:bodyPr wrap="none" lIns="91440" tIns="45720" rIns="91440" bIns="45720" anchor="ctr">
          <a:noAutofit/>
        </a:bodyPr>
        <a:lstStyle/>
        <a:p>
          <a:pPr algn="ctr"/>
          <a:r>
            <a:rPr lang="sk-SK" sz="6000" b="1" cap="none" spc="0">
              <a:ln w="19050">
                <a:solidFill>
                  <a:schemeClr val="tx2">
                    <a:tint val="1000"/>
                  </a:schemeClr>
                </a:solidFill>
                <a:prstDash val="solid"/>
              </a:ln>
              <a:solidFill>
                <a:schemeClr val="accent3"/>
              </a:solidFill>
              <a:effectLst/>
              <a:latin typeface="+mn-lt"/>
              <a:ea typeface="+mn-ea"/>
              <a:cs typeface="+mn-cs"/>
            </a:rPr>
            <a:t>Názvy (mená)</a:t>
          </a:r>
          <a:r>
            <a:rPr lang="en-US" sz="6000" b="1" cap="none" spc="0">
              <a:ln w="19050">
                <a:solidFill>
                  <a:schemeClr val="tx2">
                    <a:tint val="1000"/>
                  </a:schemeClr>
                </a:solidFill>
                <a:prstDash val="solid"/>
              </a:ln>
              <a:solidFill>
                <a:schemeClr val="accent3"/>
              </a:solidFill>
              <a:effectLst/>
              <a:latin typeface="+mn-lt"/>
              <a:ea typeface="+mn-ea"/>
              <a:cs typeface="+mn-cs"/>
            </a:rPr>
            <a:t> tabuliek</a:t>
          </a:r>
          <a:endParaRPr lang="sk-SK" sz="6000" b="1" cap="none" spc="0">
            <a:ln w="19050">
              <a:solidFill>
                <a:schemeClr val="tx2">
                  <a:tint val="1000"/>
                </a:schemeClr>
              </a:solidFill>
              <a:prstDash val="solid"/>
            </a:ln>
            <a:solidFill>
              <a:schemeClr val="accent3"/>
            </a:solidFill>
            <a:effectLst/>
            <a:latin typeface="+mn-lt"/>
            <a:ea typeface="+mn-ea"/>
            <a:cs typeface="+mn-cs"/>
          </a:endParaRPr>
        </a:p>
      </xdr:txBody>
    </xdr:sp>
    <xdr:clientData/>
  </xdr:oneCellAnchor>
</xdr:wsDr>
</file>

<file path=xl/drawings/drawing17.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2" name="Obdĺžnik 1">
          <a:extLst>
            <a:ext uri="{FF2B5EF4-FFF2-40B4-BE49-F238E27FC236}">
              <a16:creationId xmlns:a16="http://schemas.microsoft.com/office/drawing/2014/main" id="{00000000-0008-0000-1400-000002000000}"/>
            </a:ext>
          </a:extLst>
        </xdr:cNvPr>
        <xdr:cNvSpPr/>
      </xdr:nvSpPr>
      <xdr:spPr>
        <a:xfrm>
          <a:off x="1268730" y="209550"/>
          <a:ext cx="7981949" cy="600074"/>
        </a:xfrm>
        <a:prstGeom prst="rect">
          <a:avLst/>
        </a:prstGeom>
        <a:noFill/>
      </xdr:spPr>
      <xdr:txBody>
        <a:bodyPr wrap="none" lIns="91440" tIns="45720" rIns="91440" bIns="45720" anchor="ctr">
          <a:noAutofit/>
        </a:bodyPr>
        <a:lstStyle/>
        <a:p>
          <a:pPr algn="ctr"/>
          <a:r>
            <a:rPr lang="en-US" sz="6000" b="1" cap="none" spc="0">
              <a:ln w="19050">
                <a:solidFill>
                  <a:schemeClr val="tx2">
                    <a:tint val="1000"/>
                  </a:schemeClr>
                </a:solidFill>
                <a:prstDash val="solid"/>
              </a:ln>
              <a:solidFill>
                <a:schemeClr val="accent3"/>
              </a:solidFill>
              <a:effectLst/>
              <a:latin typeface="+mn-lt"/>
              <a:ea typeface="+mn-ea"/>
              <a:cs typeface="+mn-cs"/>
            </a:rPr>
            <a:t>Pokročilá selekcia</a:t>
          </a:r>
          <a:endParaRPr lang="sk-SK" sz="6000" b="1" cap="none" spc="0">
            <a:ln w="19050">
              <a:solidFill>
                <a:schemeClr val="tx2">
                  <a:tint val="1000"/>
                </a:schemeClr>
              </a:solidFill>
              <a:prstDash val="solid"/>
            </a:ln>
            <a:solidFill>
              <a:schemeClr val="accent3"/>
            </a:solidFill>
            <a:effectLst/>
            <a:latin typeface="+mn-lt"/>
            <a:ea typeface="+mn-ea"/>
            <a:cs typeface="+mn-cs"/>
          </a:endParaRPr>
        </a:p>
      </xdr:txBody>
    </xdr:sp>
    <xdr:clientData/>
  </xdr:oneCellAnchor>
</xdr:wsDr>
</file>

<file path=xl/drawings/drawing18.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2" name="Obdĺžnik 1">
          <a:extLst>
            <a:ext uri="{FF2B5EF4-FFF2-40B4-BE49-F238E27FC236}">
              <a16:creationId xmlns:a16="http://schemas.microsoft.com/office/drawing/2014/main" id="{00000000-0008-0000-1500-000002000000}"/>
            </a:ext>
          </a:extLst>
        </xdr:cNvPr>
        <xdr:cNvSpPr/>
      </xdr:nvSpPr>
      <xdr:spPr>
        <a:xfrm>
          <a:off x="1276350" y="209550"/>
          <a:ext cx="7981949" cy="600074"/>
        </a:xfrm>
        <a:prstGeom prst="rect">
          <a:avLst/>
        </a:prstGeom>
        <a:noFill/>
      </xdr:spPr>
      <xdr:txBody>
        <a:bodyPr wrap="none" lIns="91440" tIns="45720" rIns="91440" bIns="45720" anchor="ctr">
          <a:noAutofit/>
        </a:bodyPr>
        <a:lstStyle/>
        <a:p>
          <a:pPr algn="ctr"/>
          <a:r>
            <a:rPr lang="en-US" sz="6000" b="1" cap="none" spc="0">
              <a:ln w="19050">
                <a:solidFill>
                  <a:schemeClr val="tx2">
                    <a:tint val="1000"/>
                  </a:schemeClr>
                </a:solidFill>
                <a:prstDash val="solid"/>
              </a:ln>
              <a:solidFill>
                <a:schemeClr val="accent3"/>
              </a:solidFill>
              <a:effectLst/>
              <a:latin typeface="+mn-lt"/>
              <a:ea typeface="+mn-ea"/>
              <a:cs typeface="+mn-cs"/>
            </a:rPr>
            <a:t>Dynamické Dopĺňanie</a:t>
          </a:r>
          <a:endParaRPr lang="sk-SK" sz="6000" b="1" cap="none" spc="0">
            <a:ln w="19050">
              <a:solidFill>
                <a:schemeClr val="tx2">
                  <a:tint val="1000"/>
                </a:schemeClr>
              </a:solidFill>
              <a:prstDash val="solid"/>
            </a:ln>
            <a:solidFill>
              <a:schemeClr val="accent3"/>
            </a:solidFill>
            <a:effectLst/>
            <a:latin typeface="+mn-lt"/>
            <a:ea typeface="+mn-ea"/>
            <a:cs typeface="+mn-cs"/>
          </a:endParaRPr>
        </a:p>
      </xdr:txBody>
    </xdr:sp>
    <xdr:clientData/>
  </xdr:oneCellAnchor>
</xdr:wsDr>
</file>

<file path=xl/drawings/drawing19.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2" name="Obdĺžnik 1">
          <a:extLst>
            <a:ext uri="{FF2B5EF4-FFF2-40B4-BE49-F238E27FC236}">
              <a16:creationId xmlns:a16="http://schemas.microsoft.com/office/drawing/2014/main" id="{00000000-0008-0000-0900-000002000000}"/>
            </a:ext>
          </a:extLst>
        </xdr:cNvPr>
        <xdr:cNvSpPr/>
      </xdr:nvSpPr>
      <xdr:spPr>
        <a:xfrm>
          <a:off x="826770" y="209550"/>
          <a:ext cx="7981949" cy="600074"/>
        </a:xfrm>
        <a:prstGeom prst="rect">
          <a:avLst/>
        </a:prstGeom>
        <a:noFill/>
      </xdr:spPr>
      <xdr:txBody>
        <a:bodyPr wrap="none" lIns="91440" tIns="45720" rIns="91440" bIns="45720" anchor="ctr">
          <a:noAutofit/>
        </a:bodyPr>
        <a:lstStyle/>
        <a:p>
          <a:pPr algn="ctr"/>
          <a:r>
            <a:rPr lang="en-US" sz="6000" b="1" cap="none" spc="0">
              <a:ln w="19050">
                <a:solidFill>
                  <a:schemeClr val="tx2">
                    <a:tint val="1000"/>
                  </a:schemeClr>
                </a:solidFill>
                <a:prstDash val="solid"/>
              </a:ln>
              <a:solidFill>
                <a:schemeClr val="accent3"/>
              </a:solidFill>
              <a:effectLst/>
              <a:latin typeface="+mn-lt"/>
              <a:ea typeface="+mn-ea"/>
              <a:cs typeface="+mn-cs"/>
            </a:rPr>
            <a:t>Vypln</a:t>
          </a:r>
          <a:r>
            <a:rPr lang="sk-SK" sz="6000" b="1" cap="none" spc="0">
              <a:ln w="19050">
                <a:solidFill>
                  <a:schemeClr val="tx2">
                    <a:tint val="1000"/>
                  </a:schemeClr>
                </a:solidFill>
                <a:prstDash val="solid"/>
              </a:ln>
              <a:solidFill>
                <a:schemeClr val="accent3"/>
              </a:solidFill>
              <a:effectLst/>
              <a:latin typeface="+mn-lt"/>
              <a:ea typeface="+mn-ea"/>
              <a:cs typeface="+mn-cs"/>
            </a:rPr>
            <a:t>enie</a:t>
          </a:r>
        </a:p>
      </xdr:txBody>
    </xdr:sp>
    <xdr:clientData/>
  </xdr:oneCellAnchor>
  <xdr:twoCellAnchor>
    <xdr:from>
      <xdr:col>8</xdr:col>
      <xdr:colOff>0</xdr:colOff>
      <xdr:row>3</xdr:row>
      <xdr:rowOff>0</xdr:rowOff>
    </xdr:from>
    <xdr:to>
      <xdr:col>12</xdr:col>
      <xdr:colOff>0</xdr:colOff>
      <xdr:row>5</xdr:row>
      <xdr:rowOff>0</xdr:rowOff>
    </xdr:to>
    <xdr:sp macro="" textlink="">
      <xdr:nvSpPr>
        <xdr:cNvPr id="3" name="BlokTextu 2">
          <a:extLst>
            <a:ext uri="{FF2B5EF4-FFF2-40B4-BE49-F238E27FC236}">
              <a16:creationId xmlns:a16="http://schemas.microsoft.com/office/drawing/2014/main" id="{00000000-0008-0000-0900-000003000000}"/>
            </a:ext>
          </a:extLst>
        </xdr:cNvPr>
        <xdr:cNvSpPr txBox="1"/>
      </xdr:nvSpPr>
      <xdr:spPr>
        <a:xfrm>
          <a:off x="4876800" y="1603513"/>
          <a:ext cx="2438400" cy="371061"/>
        </a:xfrm>
        <a:prstGeom prst="rect">
          <a:avLst/>
        </a:prstGeom>
        <a:solidFill>
          <a:schemeClr val="dk1"/>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t>Ctrl + D/R</a:t>
          </a:r>
          <a:r>
            <a:rPr lang="sk-SK" sz="1600" b="1" baseline="0"/>
            <a:t> (</a:t>
          </a:r>
          <a:r>
            <a:rPr lang="sk-SK" sz="1600" b="1"/>
            <a:t>↓→) </a:t>
          </a:r>
        </a:p>
      </xdr:txBody>
    </xdr:sp>
    <xdr:clientData/>
  </xdr:twoCellAnchor>
  <xdr:twoCellAnchor>
    <xdr:from>
      <xdr:col>8</xdr:col>
      <xdr:colOff>0</xdr:colOff>
      <xdr:row>8</xdr:row>
      <xdr:rowOff>0</xdr:rowOff>
    </xdr:from>
    <xdr:to>
      <xdr:col>12</xdr:col>
      <xdr:colOff>0</xdr:colOff>
      <xdr:row>10</xdr:row>
      <xdr:rowOff>0</xdr:rowOff>
    </xdr:to>
    <xdr:sp macro="" textlink="">
      <xdr:nvSpPr>
        <xdr:cNvPr id="4" name="BlokTextu 3">
          <a:extLst>
            <a:ext uri="{FF2B5EF4-FFF2-40B4-BE49-F238E27FC236}">
              <a16:creationId xmlns:a16="http://schemas.microsoft.com/office/drawing/2014/main" id="{00000000-0008-0000-0900-000004000000}"/>
            </a:ext>
          </a:extLst>
        </xdr:cNvPr>
        <xdr:cNvSpPr txBox="1"/>
      </xdr:nvSpPr>
      <xdr:spPr>
        <a:xfrm>
          <a:off x="4876800" y="2531165"/>
          <a:ext cx="2438400" cy="371061"/>
        </a:xfrm>
        <a:prstGeom prst="rect">
          <a:avLst/>
        </a:prstGeom>
        <a:solidFill>
          <a:srgbClr val="FF0000"/>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t>To nie je delete</a:t>
          </a:r>
        </a:p>
      </xdr:txBody>
    </xdr:sp>
    <xdr:clientData/>
  </xdr:twoCellAnchor>
  <xdr:twoCellAnchor>
    <xdr:from>
      <xdr:col>8</xdr:col>
      <xdr:colOff>0</xdr:colOff>
      <xdr:row>12</xdr:row>
      <xdr:rowOff>0</xdr:rowOff>
    </xdr:from>
    <xdr:to>
      <xdr:col>12</xdr:col>
      <xdr:colOff>0</xdr:colOff>
      <xdr:row>15</xdr:row>
      <xdr:rowOff>185530</xdr:rowOff>
    </xdr:to>
    <xdr:sp macro="" textlink="">
      <xdr:nvSpPr>
        <xdr:cNvPr id="5" name="BlokTextu 4">
          <a:extLst>
            <a:ext uri="{FF2B5EF4-FFF2-40B4-BE49-F238E27FC236}">
              <a16:creationId xmlns:a16="http://schemas.microsoft.com/office/drawing/2014/main" id="{00000000-0008-0000-0900-000005000000}"/>
            </a:ext>
          </a:extLst>
        </xdr:cNvPr>
        <xdr:cNvSpPr txBox="1"/>
      </xdr:nvSpPr>
      <xdr:spPr>
        <a:xfrm>
          <a:off x="4876800" y="3273287"/>
          <a:ext cx="2438400" cy="742121"/>
        </a:xfrm>
        <a:prstGeom prst="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solidFill>
                <a:srgbClr val="FF0000"/>
              </a:solidFill>
            </a:rPr>
            <a:t>Aj</a:t>
          </a:r>
          <a:r>
            <a:rPr lang="sk-SK" sz="1600" b="1" baseline="0">
              <a:solidFill>
                <a:srgbClr val="FF0000"/>
              </a:solidFill>
            </a:rPr>
            <a:t> hore a doľava</a:t>
          </a:r>
          <a:endParaRPr lang="sk-SK" sz="1600" b="1">
            <a:solidFill>
              <a:srgbClr val="FF0000"/>
            </a:solidFill>
          </a:endParaRPr>
        </a:p>
      </xdr:txBody>
    </xdr:sp>
    <xdr:clientData/>
  </xdr:twoCellAnchor>
  <xdr:twoCellAnchor>
    <xdr:from>
      <xdr:col>8</xdr:col>
      <xdr:colOff>0</xdr:colOff>
      <xdr:row>17</xdr:row>
      <xdr:rowOff>0</xdr:rowOff>
    </xdr:from>
    <xdr:to>
      <xdr:col>12</xdr:col>
      <xdr:colOff>0</xdr:colOff>
      <xdr:row>19</xdr:row>
      <xdr:rowOff>0</xdr:rowOff>
    </xdr:to>
    <xdr:sp macro="" textlink="">
      <xdr:nvSpPr>
        <xdr:cNvPr id="6" name="BlokTextu 5">
          <a:extLst>
            <a:ext uri="{FF2B5EF4-FFF2-40B4-BE49-F238E27FC236}">
              <a16:creationId xmlns:a16="http://schemas.microsoft.com/office/drawing/2014/main" id="{00000000-0008-0000-0900-000006000000}"/>
            </a:ext>
          </a:extLst>
        </xdr:cNvPr>
        <xdr:cNvSpPr txBox="1"/>
      </xdr:nvSpPr>
      <xdr:spPr>
        <a:xfrm>
          <a:off x="4876800" y="4200939"/>
          <a:ext cx="2438400" cy="371061"/>
        </a:xfrm>
        <a:prstGeom prst="rect">
          <a:avLst/>
        </a:prstGeom>
        <a:solidFill>
          <a:schemeClr val="dk1"/>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t>Na funkcie a vzorce</a:t>
          </a:r>
        </a:p>
      </xdr:txBody>
    </xdr:sp>
    <xdr:clientData/>
  </xdr:twoCellAnchor>
</xdr:wsDr>
</file>

<file path=xl/drawings/drawing20.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4" name="Obdĺžnik 3">
          <a:extLst>
            <a:ext uri="{FF2B5EF4-FFF2-40B4-BE49-F238E27FC236}">
              <a16:creationId xmlns:a16="http://schemas.microsoft.com/office/drawing/2014/main" id="{00000000-0008-0000-1100-000004000000}"/>
            </a:ext>
          </a:extLst>
        </xdr:cNvPr>
        <xdr:cNvSpPr/>
      </xdr:nvSpPr>
      <xdr:spPr>
        <a:xfrm>
          <a:off x="1268730" y="209550"/>
          <a:ext cx="7981949" cy="600074"/>
        </a:xfrm>
        <a:prstGeom prst="rect">
          <a:avLst/>
        </a:prstGeom>
        <a:noFill/>
      </xdr:spPr>
      <xdr:txBody>
        <a:bodyPr wrap="none" lIns="91440" tIns="45720" rIns="91440" bIns="45720" anchor="ctr">
          <a:noAutofit/>
        </a:bodyPr>
        <a:lstStyle/>
        <a:p>
          <a:pPr algn="ctr"/>
          <a:r>
            <a:rPr lang="en-US" sz="6000" b="1" cap="none" spc="0">
              <a:ln w="19050">
                <a:solidFill>
                  <a:schemeClr val="tx2">
                    <a:tint val="1000"/>
                  </a:schemeClr>
                </a:solidFill>
                <a:prstDash val="solid"/>
              </a:ln>
              <a:solidFill>
                <a:schemeClr val="accent3"/>
              </a:solidFill>
              <a:effectLst/>
              <a:latin typeface="+mn-lt"/>
              <a:ea typeface="+mn-ea"/>
              <a:cs typeface="+mn-cs"/>
            </a:rPr>
            <a:t>Štatistika</a:t>
          </a:r>
          <a:endParaRPr lang="sk-SK" sz="6000" b="1" cap="none" spc="0">
            <a:ln w="19050">
              <a:solidFill>
                <a:schemeClr val="tx2">
                  <a:tint val="1000"/>
                </a:schemeClr>
              </a:solidFill>
              <a:prstDash val="solid"/>
            </a:ln>
            <a:solidFill>
              <a:schemeClr val="accent3"/>
            </a:solidFill>
            <a:effectLst/>
            <a:latin typeface="+mn-lt"/>
            <a:ea typeface="+mn-ea"/>
            <a:cs typeface="+mn-cs"/>
          </a:endParaRPr>
        </a:p>
      </xdr:txBody>
    </xdr:sp>
    <xdr:clientData/>
  </xdr:oneCellAnchor>
</xdr:wsDr>
</file>

<file path=xl/drawings/drawing21.xml><?xml version="1.0" encoding="utf-8"?>
<xdr:wsDr xmlns:xdr="http://schemas.openxmlformats.org/drawingml/2006/spreadsheetDrawing" xmlns:a="http://schemas.openxmlformats.org/drawingml/2006/main">
  <xdr:oneCellAnchor>
    <xdr:from>
      <xdr:col>2</xdr:col>
      <xdr:colOff>552450</xdr:colOff>
      <xdr:row>0</xdr:row>
      <xdr:rowOff>209550</xdr:rowOff>
    </xdr:from>
    <xdr:ext cx="4743450" cy="600074"/>
    <xdr:sp macro="" textlink="">
      <xdr:nvSpPr>
        <xdr:cNvPr id="2" name="Obdĺžnik 1">
          <a:extLst>
            <a:ext uri="{FF2B5EF4-FFF2-40B4-BE49-F238E27FC236}">
              <a16:creationId xmlns:a16="http://schemas.microsoft.com/office/drawing/2014/main" id="{00000000-0008-0000-1600-000002000000}"/>
            </a:ext>
          </a:extLst>
        </xdr:cNvPr>
        <xdr:cNvSpPr/>
      </xdr:nvSpPr>
      <xdr:spPr>
        <a:xfrm>
          <a:off x="1771650" y="209550"/>
          <a:ext cx="4743450"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Textové funkcie</a:t>
          </a:r>
        </a:p>
      </xdr:txBody>
    </xdr:sp>
    <xdr:clientData/>
  </xdr:oneCellAnchor>
  <xdr:twoCellAnchor editAs="oneCell">
    <xdr:from>
      <xdr:col>5</xdr:col>
      <xdr:colOff>114299</xdr:colOff>
      <xdr:row>40</xdr:row>
      <xdr:rowOff>95249</xdr:rowOff>
    </xdr:from>
    <xdr:to>
      <xdr:col>11</xdr:col>
      <xdr:colOff>436592</xdr:colOff>
      <xdr:row>54</xdr:row>
      <xdr:rowOff>97154</xdr:rowOff>
    </xdr:to>
    <xdr:pic>
      <xdr:nvPicPr>
        <xdr:cNvPr id="3" name="Obrázok 2">
          <a:extLst>
            <a:ext uri="{FF2B5EF4-FFF2-40B4-BE49-F238E27FC236}">
              <a16:creationId xmlns:a16="http://schemas.microsoft.com/office/drawing/2014/main" id="{00000000-0008-0000-1600-000003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33333"/>
        <a:stretch/>
      </xdr:blipFill>
      <xdr:spPr>
        <a:xfrm>
          <a:off x="4181474" y="8848724"/>
          <a:ext cx="4389468" cy="2886075"/>
        </a:xfrm>
        <a:prstGeom prst="rect">
          <a:avLst/>
        </a:prstGeom>
      </xdr:spPr>
    </xdr:pic>
    <xdr:clientData/>
  </xdr:twoCellAnchor>
  <xdr:twoCellAnchor editAs="oneCell">
    <xdr:from>
      <xdr:col>6</xdr:col>
      <xdr:colOff>161925</xdr:colOff>
      <xdr:row>15</xdr:row>
      <xdr:rowOff>66676</xdr:rowOff>
    </xdr:from>
    <xdr:to>
      <xdr:col>11</xdr:col>
      <xdr:colOff>257176</xdr:colOff>
      <xdr:row>27</xdr:row>
      <xdr:rowOff>61438</xdr:rowOff>
    </xdr:to>
    <xdr:pic>
      <xdr:nvPicPr>
        <xdr:cNvPr id="4" name="Obrázok 3">
          <a:extLst>
            <a:ext uri="{FF2B5EF4-FFF2-40B4-BE49-F238E27FC236}">
              <a16:creationId xmlns:a16="http://schemas.microsoft.com/office/drawing/2014/main" id="{00000000-0008-0000-1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638675" y="3886201"/>
          <a:ext cx="3267076" cy="2450307"/>
        </a:xfrm>
        <a:prstGeom prst="rect">
          <a:avLst/>
        </a:prstGeom>
      </xdr:spPr>
    </xdr:pic>
    <xdr:clientData/>
  </xdr:twoCellAnchor>
  <xdr:twoCellAnchor editAs="oneCell">
    <xdr:from>
      <xdr:col>8</xdr:col>
      <xdr:colOff>266700</xdr:colOff>
      <xdr:row>30</xdr:row>
      <xdr:rowOff>104775</xdr:rowOff>
    </xdr:from>
    <xdr:to>
      <xdr:col>10</xdr:col>
      <xdr:colOff>696423</xdr:colOff>
      <xdr:row>36</xdr:row>
      <xdr:rowOff>162217</xdr:rowOff>
    </xdr:to>
    <xdr:pic>
      <xdr:nvPicPr>
        <xdr:cNvPr id="5" name="Obrázok 4">
          <a:extLst>
            <a:ext uri="{FF2B5EF4-FFF2-40B4-BE49-F238E27FC236}">
              <a16:creationId xmlns:a16="http://schemas.microsoft.com/office/drawing/2014/main" id="{00000000-0008-0000-1600-000005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6750" b="7500"/>
        <a:stretch/>
      </xdr:blipFill>
      <xdr:spPr>
        <a:xfrm>
          <a:off x="5581650" y="6858000"/>
          <a:ext cx="1715598" cy="1276349"/>
        </a:xfrm>
        <a:prstGeom prst="rect">
          <a:avLst/>
        </a:prstGeom>
      </xdr:spPr>
    </xdr:pic>
    <xdr:clientData/>
  </xdr:twoCellAnchor>
  <xdr:twoCellAnchor editAs="oneCell">
    <xdr:from>
      <xdr:col>12</xdr:col>
      <xdr:colOff>85725</xdr:colOff>
      <xdr:row>59</xdr:row>
      <xdr:rowOff>142875</xdr:rowOff>
    </xdr:from>
    <xdr:to>
      <xdr:col>25</xdr:col>
      <xdr:colOff>32929</xdr:colOff>
      <xdr:row>67</xdr:row>
      <xdr:rowOff>191117</xdr:rowOff>
    </xdr:to>
    <xdr:pic>
      <xdr:nvPicPr>
        <xdr:cNvPr id="6" name="Obrázok 5">
          <a:extLst>
            <a:ext uri="{FF2B5EF4-FFF2-40B4-BE49-F238E27FC236}">
              <a16:creationId xmlns:a16="http://schemas.microsoft.com/office/drawing/2014/main" id="{00000000-0008-0000-16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372475" y="12182475"/>
          <a:ext cx="2633254" cy="1749407"/>
        </a:xfrm>
        <a:prstGeom prst="rect">
          <a:avLst/>
        </a:prstGeom>
        <a:ln>
          <a:noFill/>
        </a:ln>
        <a:effectLst>
          <a:softEdge rad="112500"/>
        </a:effectLst>
      </xdr:spPr>
    </xdr:pic>
    <xdr:clientData/>
  </xdr:twoCellAnchor>
  <xdr:twoCellAnchor editAs="oneCell">
    <xdr:from>
      <xdr:col>12</xdr:col>
      <xdr:colOff>137153</xdr:colOff>
      <xdr:row>70</xdr:row>
      <xdr:rowOff>28575</xdr:rowOff>
    </xdr:from>
    <xdr:to>
      <xdr:col>25</xdr:col>
      <xdr:colOff>104775</xdr:colOff>
      <xdr:row>85</xdr:row>
      <xdr:rowOff>118718</xdr:rowOff>
    </xdr:to>
    <xdr:pic>
      <xdr:nvPicPr>
        <xdr:cNvPr id="7" name="Obrázok 6">
          <a:extLst>
            <a:ext uri="{FF2B5EF4-FFF2-40B4-BE49-F238E27FC236}">
              <a16:creationId xmlns:a16="http://schemas.microsoft.com/office/drawing/2014/main" id="{00000000-0008-0000-1600-000007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13177" b="3764"/>
        <a:stretch/>
      </xdr:blipFill>
      <xdr:spPr>
        <a:xfrm>
          <a:off x="8423903" y="14287500"/>
          <a:ext cx="2653672" cy="3172433"/>
        </a:xfrm>
        <a:prstGeom prst="rect">
          <a:avLst/>
        </a:prstGeom>
      </xdr:spPr>
    </xdr:pic>
    <xdr:clientData/>
  </xdr:twoCellAnchor>
  <xdr:twoCellAnchor editAs="oneCell">
    <xdr:from>
      <xdr:col>1</xdr:col>
      <xdr:colOff>114300</xdr:colOff>
      <xdr:row>0</xdr:row>
      <xdr:rowOff>85725</xdr:rowOff>
    </xdr:from>
    <xdr:to>
      <xdr:col>1</xdr:col>
      <xdr:colOff>976768</xdr:colOff>
      <xdr:row>0</xdr:row>
      <xdr:rowOff>952500</xdr:rowOff>
    </xdr:to>
    <xdr:pic>
      <xdr:nvPicPr>
        <xdr:cNvPr id="8" name="Obrázok 7">
          <a:extLst>
            <a:ext uri="{FF2B5EF4-FFF2-40B4-BE49-F238E27FC236}">
              <a16:creationId xmlns:a16="http://schemas.microsoft.com/office/drawing/2014/main" id="{00000000-0008-0000-1600-00000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52425" y="85725"/>
          <a:ext cx="862468" cy="866775"/>
        </a:xfrm>
        <a:prstGeom prst="rect">
          <a:avLst/>
        </a:prstGeom>
      </xdr:spPr>
    </xdr:pic>
    <xdr:clientData/>
  </xdr:twoCellAnchor>
  <xdr:twoCellAnchor editAs="oneCell">
    <xdr:from>
      <xdr:col>13</xdr:col>
      <xdr:colOff>76200</xdr:colOff>
      <xdr:row>88</xdr:row>
      <xdr:rowOff>85725</xdr:rowOff>
    </xdr:from>
    <xdr:to>
      <xdr:col>24</xdr:col>
      <xdr:colOff>85725</xdr:colOff>
      <xdr:row>96</xdr:row>
      <xdr:rowOff>137160</xdr:rowOff>
    </xdr:to>
    <xdr:pic>
      <xdr:nvPicPr>
        <xdr:cNvPr id="9" name="Obrázok 8">
          <a:extLst>
            <a:ext uri="{FF2B5EF4-FFF2-40B4-BE49-F238E27FC236}">
              <a16:creationId xmlns:a16="http://schemas.microsoft.com/office/drawing/2014/main" id="{00000000-0008-0000-1600-00000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134475" y="18011775"/>
          <a:ext cx="2209800" cy="165735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3" name="Obdĺžnik 2">
          <a:extLst>
            <a:ext uri="{FF2B5EF4-FFF2-40B4-BE49-F238E27FC236}">
              <a16:creationId xmlns:a16="http://schemas.microsoft.com/office/drawing/2014/main" id="{00000000-0008-0000-1700-000003000000}"/>
            </a:ext>
          </a:extLst>
        </xdr:cNvPr>
        <xdr:cNvSpPr/>
      </xdr:nvSpPr>
      <xdr:spPr>
        <a:xfrm>
          <a:off x="1276350" y="209550"/>
          <a:ext cx="7981949" cy="600074"/>
        </a:xfrm>
        <a:prstGeom prst="rect">
          <a:avLst/>
        </a:prstGeom>
        <a:noFill/>
      </xdr:spPr>
      <xdr:txBody>
        <a:bodyPr wrap="none" lIns="91440" tIns="45720" rIns="91440" bIns="45720" anchor="ctr">
          <a:noAutofit/>
        </a:bodyPr>
        <a:lstStyle/>
        <a:p>
          <a:pPr algn="ctr"/>
          <a:r>
            <a:rPr lang="en-US" sz="6000" b="1" cap="none" spc="0">
              <a:ln w="19050">
                <a:solidFill>
                  <a:schemeClr val="tx2">
                    <a:tint val="1000"/>
                  </a:schemeClr>
                </a:solidFill>
                <a:prstDash val="solid"/>
              </a:ln>
              <a:solidFill>
                <a:schemeClr val="accent3"/>
              </a:solidFill>
              <a:effectLst/>
              <a:latin typeface="+mn-lt"/>
              <a:ea typeface="+mn-ea"/>
              <a:cs typeface="+mn-cs"/>
            </a:rPr>
            <a:t>Overenie Textu</a:t>
          </a:r>
          <a:endParaRPr lang="sk-SK" sz="6000" b="1" cap="none" spc="0">
            <a:ln w="19050">
              <a:solidFill>
                <a:schemeClr val="tx2">
                  <a:tint val="1000"/>
                </a:schemeClr>
              </a:solidFill>
              <a:prstDash val="solid"/>
            </a:ln>
            <a:solidFill>
              <a:schemeClr val="accent3"/>
            </a:solidFill>
            <a:effectLst/>
            <a:latin typeface="+mn-lt"/>
            <a:ea typeface="+mn-ea"/>
            <a:cs typeface="+mn-cs"/>
          </a:endParaRPr>
        </a:p>
      </xdr:txBody>
    </xdr:sp>
    <xdr:clientData/>
  </xdr:oneCellAnchor>
</xdr:wsDr>
</file>

<file path=xl/drawings/drawing23.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2" name="Obdĺžnik 1">
          <a:extLst>
            <a:ext uri="{FF2B5EF4-FFF2-40B4-BE49-F238E27FC236}">
              <a16:creationId xmlns:a16="http://schemas.microsoft.com/office/drawing/2014/main" id="{00000000-0008-0000-1800-000002000000}"/>
            </a:ext>
          </a:extLst>
        </xdr:cNvPr>
        <xdr:cNvSpPr/>
      </xdr:nvSpPr>
      <xdr:spPr>
        <a:xfrm>
          <a:off x="1838325" y="209550"/>
          <a:ext cx="7981949" cy="600074"/>
        </a:xfrm>
        <a:prstGeom prst="rect">
          <a:avLst/>
        </a:prstGeom>
        <a:noFill/>
      </xdr:spPr>
      <xdr:txBody>
        <a:bodyPr wrap="none" lIns="91440" tIns="45720" rIns="91440" bIns="45720" anchor="ctr">
          <a:noAutofit/>
        </a:bodyPr>
        <a:lstStyle/>
        <a:p>
          <a:pPr algn="ctr"/>
          <a:r>
            <a:rPr lang="en-US"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D</a:t>
          </a: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átumové</a:t>
          </a:r>
          <a:r>
            <a:rPr lang="sk-SK" sz="5400" b="1" cap="none" spc="0" baseline="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 a Časové </a:t>
          </a: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Funkcie</a:t>
          </a:r>
        </a:p>
      </xdr:txBody>
    </xdr:sp>
    <xdr:clientData/>
  </xdr:oneCellAnchor>
  <xdr:twoCellAnchor editAs="oneCell">
    <xdr:from>
      <xdr:col>1</xdr:col>
      <xdr:colOff>200025</xdr:colOff>
      <xdr:row>0</xdr:row>
      <xdr:rowOff>38100</xdr:rowOff>
    </xdr:from>
    <xdr:to>
      <xdr:col>1</xdr:col>
      <xdr:colOff>1152525</xdr:colOff>
      <xdr:row>0</xdr:row>
      <xdr:rowOff>990600</xdr:rowOff>
    </xdr:to>
    <xdr:pic>
      <xdr:nvPicPr>
        <xdr:cNvPr id="4" name="Obrázok 3">
          <a:extLst>
            <a:ext uri="{FF2B5EF4-FFF2-40B4-BE49-F238E27FC236}">
              <a16:creationId xmlns:a16="http://schemas.microsoft.com/office/drawing/2014/main" id="{00000000-0008-0000-18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09625" y="38100"/>
          <a:ext cx="952500" cy="952500"/>
        </a:xfrm>
        <a:prstGeom prst="rect">
          <a:avLst/>
        </a:prstGeom>
      </xdr:spPr>
    </xdr:pic>
    <xdr:clientData/>
  </xdr:twoCellAnchor>
  <xdr:twoCellAnchor editAs="oneCell">
    <xdr:from>
      <xdr:col>7</xdr:col>
      <xdr:colOff>485775</xdr:colOff>
      <xdr:row>51</xdr:row>
      <xdr:rowOff>66675</xdr:rowOff>
    </xdr:from>
    <xdr:to>
      <xdr:col>11</xdr:col>
      <xdr:colOff>744092</xdr:colOff>
      <xdr:row>71</xdr:row>
      <xdr:rowOff>100965</xdr:rowOff>
    </xdr:to>
    <xdr:pic>
      <xdr:nvPicPr>
        <xdr:cNvPr id="5" name="Obrázok 4">
          <a:extLst>
            <a:ext uri="{FF2B5EF4-FFF2-40B4-BE49-F238E27FC236}">
              <a16:creationId xmlns:a16="http://schemas.microsoft.com/office/drawing/2014/main" id="{00000000-0008-0000-1800-000005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381" b="3974"/>
        <a:stretch/>
      </xdr:blipFill>
      <xdr:spPr>
        <a:xfrm>
          <a:off x="7467600" y="10782300"/>
          <a:ext cx="3096768" cy="4171950"/>
        </a:xfrm>
        <a:prstGeom prst="rect">
          <a:avLst/>
        </a:prstGeom>
      </xdr:spPr>
    </xdr:pic>
    <xdr:clientData/>
  </xdr:twoCellAnchor>
  <xdr:twoCellAnchor editAs="oneCell">
    <xdr:from>
      <xdr:col>6</xdr:col>
      <xdr:colOff>390525</xdr:colOff>
      <xdr:row>2</xdr:row>
      <xdr:rowOff>180975</xdr:rowOff>
    </xdr:from>
    <xdr:to>
      <xdr:col>11</xdr:col>
      <xdr:colOff>514348</xdr:colOff>
      <xdr:row>9</xdr:row>
      <xdr:rowOff>76067</xdr:rowOff>
    </xdr:to>
    <xdr:pic>
      <xdr:nvPicPr>
        <xdr:cNvPr id="6" name="Obrázok 5">
          <a:extLst>
            <a:ext uri="{FF2B5EF4-FFF2-40B4-BE49-F238E27FC236}">
              <a16:creationId xmlns:a16="http://schemas.microsoft.com/office/drawing/2014/main" id="{00000000-0008-0000-1800-000006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11589"/>
        <a:stretch/>
      </xdr:blipFill>
      <xdr:spPr>
        <a:xfrm>
          <a:off x="6743700" y="1419225"/>
          <a:ext cx="3590925" cy="1329557"/>
        </a:xfrm>
        <a:prstGeom prst="rect">
          <a:avLst/>
        </a:prstGeom>
      </xdr:spPr>
    </xdr:pic>
    <xdr:clientData/>
  </xdr:twoCellAnchor>
  <xdr:twoCellAnchor editAs="oneCell">
    <xdr:from>
      <xdr:col>6</xdr:col>
      <xdr:colOff>171450</xdr:colOff>
      <xdr:row>20</xdr:row>
      <xdr:rowOff>152400</xdr:rowOff>
    </xdr:from>
    <xdr:to>
      <xdr:col>14</xdr:col>
      <xdr:colOff>400842</xdr:colOff>
      <xdr:row>35</xdr:row>
      <xdr:rowOff>72808</xdr:rowOff>
    </xdr:to>
    <xdr:pic>
      <xdr:nvPicPr>
        <xdr:cNvPr id="7" name="Obrázok 6">
          <a:extLst>
            <a:ext uri="{FF2B5EF4-FFF2-40B4-BE49-F238E27FC236}">
              <a16:creationId xmlns:a16="http://schemas.microsoft.com/office/drawing/2014/main" id="{00000000-0008-0000-18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29425" y="4857750"/>
          <a:ext cx="5677692" cy="2991268"/>
        </a:xfrm>
        <a:prstGeom prst="rect">
          <a:avLst/>
        </a:prstGeom>
      </xdr:spPr>
    </xdr:pic>
    <xdr:clientData/>
  </xdr:twoCellAnchor>
  <xdr:twoCellAnchor editAs="oneCell">
    <xdr:from>
      <xdr:col>7</xdr:col>
      <xdr:colOff>457199</xdr:colOff>
      <xdr:row>77</xdr:row>
      <xdr:rowOff>180975</xdr:rowOff>
    </xdr:from>
    <xdr:to>
      <xdr:col>10</xdr:col>
      <xdr:colOff>390525</xdr:colOff>
      <xdr:row>89</xdr:row>
      <xdr:rowOff>40006</xdr:rowOff>
    </xdr:to>
    <xdr:pic>
      <xdr:nvPicPr>
        <xdr:cNvPr id="3" name="Obrázok 2">
          <a:extLst>
            <a:ext uri="{FF2B5EF4-FFF2-40B4-BE49-F238E27FC236}">
              <a16:creationId xmlns:a16="http://schemas.microsoft.com/office/drawing/2014/main" id="{00000000-0008-0000-1800-000003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b="12647"/>
        <a:stretch/>
      </xdr:blipFill>
      <xdr:spPr>
        <a:xfrm>
          <a:off x="7439024" y="15992475"/>
          <a:ext cx="2162175" cy="2390776"/>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8" name="Obdĺžnik 7">
          <a:extLst>
            <a:ext uri="{FF2B5EF4-FFF2-40B4-BE49-F238E27FC236}">
              <a16:creationId xmlns:a16="http://schemas.microsoft.com/office/drawing/2014/main" id="{00000000-0008-0000-1900-000008000000}"/>
            </a:ext>
          </a:extLst>
        </xdr:cNvPr>
        <xdr:cNvSpPr/>
      </xdr:nvSpPr>
      <xdr:spPr>
        <a:xfrm>
          <a:off x="1838325" y="209550"/>
          <a:ext cx="7981949"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Logické</a:t>
          </a:r>
          <a:r>
            <a:rPr lang="sk-SK" sz="5400" b="1" cap="none" spc="0" baseline="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 </a:t>
          </a: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funkcie</a:t>
          </a:r>
        </a:p>
      </xdr:txBody>
    </xdr:sp>
    <xdr:clientData/>
  </xdr:oneCellAnchor>
  <xdr:twoCellAnchor editAs="oneCell">
    <xdr:from>
      <xdr:col>5</xdr:col>
      <xdr:colOff>268328</xdr:colOff>
      <xdr:row>9</xdr:row>
      <xdr:rowOff>9525</xdr:rowOff>
    </xdr:from>
    <xdr:to>
      <xdr:col>14</xdr:col>
      <xdr:colOff>877232</xdr:colOff>
      <xdr:row>22</xdr:row>
      <xdr:rowOff>223901</xdr:rowOff>
    </xdr:to>
    <xdr:pic>
      <xdr:nvPicPr>
        <xdr:cNvPr id="10" name="Obrázok 9">
          <a:extLst>
            <a:ext uri="{FF2B5EF4-FFF2-40B4-BE49-F238E27FC236}">
              <a16:creationId xmlns:a16="http://schemas.microsoft.com/office/drawing/2014/main" id="{00000000-0008-0000-19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21178" y="2886075"/>
          <a:ext cx="7188774" cy="3315716"/>
        </a:xfrm>
        <a:prstGeom prst="rect">
          <a:avLst/>
        </a:prstGeom>
      </xdr:spPr>
    </xdr:pic>
    <xdr:clientData/>
  </xdr:twoCellAnchor>
  <xdr:twoCellAnchor editAs="oneCell">
    <xdr:from>
      <xdr:col>1</xdr:col>
      <xdr:colOff>76201</xdr:colOff>
      <xdr:row>0</xdr:row>
      <xdr:rowOff>104776</xdr:rowOff>
    </xdr:from>
    <xdr:to>
      <xdr:col>1</xdr:col>
      <xdr:colOff>969646</xdr:colOff>
      <xdr:row>0</xdr:row>
      <xdr:rowOff>981076</xdr:rowOff>
    </xdr:to>
    <xdr:pic>
      <xdr:nvPicPr>
        <xdr:cNvPr id="11" name="Obrázok 10">
          <a:extLst>
            <a:ext uri="{FF2B5EF4-FFF2-40B4-BE49-F238E27FC236}">
              <a16:creationId xmlns:a16="http://schemas.microsoft.com/office/drawing/2014/main" id="{00000000-0008-0000-1900-00000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90576" y="104776"/>
          <a:ext cx="876300" cy="87630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6</xdr:col>
      <xdr:colOff>60960</xdr:colOff>
      <xdr:row>58</xdr:row>
      <xdr:rowOff>0</xdr:rowOff>
    </xdr:from>
    <xdr:to>
      <xdr:col>7</xdr:col>
      <xdr:colOff>287909</xdr:colOff>
      <xdr:row>64</xdr:row>
      <xdr:rowOff>140971</xdr:rowOff>
    </xdr:to>
    <xdr:pic>
      <xdr:nvPicPr>
        <xdr:cNvPr id="2" name="Obrázok 1">
          <a:extLst>
            <a:ext uri="{FF2B5EF4-FFF2-40B4-BE49-F238E27FC236}">
              <a16:creationId xmlns:a16="http://schemas.microsoft.com/office/drawing/2014/main" id="{00000000-0008-0000-1A00-000002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49" t="44485" r="17163" b="26293"/>
        <a:stretch/>
      </xdr:blipFill>
      <xdr:spPr>
        <a:xfrm>
          <a:off x="6461760" y="8572500"/>
          <a:ext cx="3145409" cy="1512571"/>
        </a:xfrm>
        <a:prstGeom prst="rect">
          <a:avLst/>
        </a:prstGeom>
      </xdr:spPr>
    </xdr:pic>
    <xdr:clientData/>
  </xdr:twoCellAnchor>
  <xdr:twoCellAnchor editAs="oneCell">
    <xdr:from>
      <xdr:col>11</xdr:col>
      <xdr:colOff>85726</xdr:colOff>
      <xdr:row>51</xdr:row>
      <xdr:rowOff>47626</xdr:rowOff>
    </xdr:from>
    <xdr:to>
      <xdr:col>14</xdr:col>
      <xdr:colOff>351607</xdr:colOff>
      <xdr:row>62</xdr:row>
      <xdr:rowOff>106680</xdr:rowOff>
    </xdr:to>
    <xdr:pic>
      <xdr:nvPicPr>
        <xdr:cNvPr id="3" name="Obrázok 2">
          <a:extLst>
            <a:ext uri="{FF2B5EF4-FFF2-40B4-BE49-F238E27FC236}">
              <a16:creationId xmlns:a16="http://schemas.microsoft.com/office/drawing/2014/main" id="{00000000-0008-0000-1A00-000003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6847" t="2555" r="6112" b="23175"/>
        <a:stretch/>
      </xdr:blipFill>
      <xdr:spPr>
        <a:xfrm>
          <a:off x="10182226" y="6096001"/>
          <a:ext cx="2332806" cy="2666999"/>
        </a:xfrm>
        <a:prstGeom prst="rect">
          <a:avLst/>
        </a:prstGeom>
      </xdr:spPr>
    </xdr:pic>
    <xdr:clientData/>
  </xdr:twoCellAnchor>
  <xdr:twoCellAnchor editAs="oneCell">
    <xdr:from>
      <xdr:col>8</xdr:col>
      <xdr:colOff>200025</xdr:colOff>
      <xdr:row>16</xdr:row>
      <xdr:rowOff>123825</xdr:rowOff>
    </xdr:from>
    <xdr:to>
      <xdr:col>11</xdr:col>
      <xdr:colOff>362328</xdr:colOff>
      <xdr:row>24</xdr:row>
      <xdr:rowOff>106680</xdr:rowOff>
    </xdr:to>
    <xdr:pic>
      <xdr:nvPicPr>
        <xdr:cNvPr id="4" name="Obrázok 3">
          <a:extLst>
            <a:ext uri="{FF2B5EF4-FFF2-40B4-BE49-F238E27FC236}">
              <a16:creationId xmlns:a16="http://schemas.microsoft.com/office/drawing/2014/main" id="{00000000-0008-0000-1A00-000004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1980"/>
        <a:stretch/>
      </xdr:blipFill>
      <xdr:spPr>
        <a:xfrm>
          <a:off x="7419975" y="3276600"/>
          <a:ext cx="2705478" cy="1886219"/>
        </a:xfrm>
        <a:prstGeom prst="rect">
          <a:avLst/>
        </a:prstGeom>
      </xdr:spPr>
    </xdr:pic>
    <xdr:clientData/>
  </xdr:twoCellAnchor>
  <xdr:twoCellAnchor editAs="oneCell">
    <xdr:from>
      <xdr:col>7</xdr:col>
      <xdr:colOff>552450</xdr:colOff>
      <xdr:row>90</xdr:row>
      <xdr:rowOff>19050</xdr:rowOff>
    </xdr:from>
    <xdr:to>
      <xdr:col>11</xdr:col>
      <xdr:colOff>539115</xdr:colOff>
      <xdr:row>164</xdr:row>
      <xdr:rowOff>131445</xdr:rowOff>
    </xdr:to>
    <xdr:pic>
      <xdr:nvPicPr>
        <xdr:cNvPr id="5" name="Obrázok 4">
          <a:extLst>
            <a:ext uri="{FF2B5EF4-FFF2-40B4-BE49-F238E27FC236}">
              <a16:creationId xmlns:a16="http://schemas.microsoft.com/office/drawing/2014/main" id="{00000000-0008-0000-1A00-000005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b="7742"/>
        <a:stretch/>
      </xdr:blipFill>
      <xdr:spPr>
        <a:xfrm>
          <a:off x="6838950" y="9544050"/>
          <a:ext cx="3752850" cy="272415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2" name="Obdĺžnik 1">
          <a:extLst>
            <a:ext uri="{FF2B5EF4-FFF2-40B4-BE49-F238E27FC236}">
              <a16:creationId xmlns:a16="http://schemas.microsoft.com/office/drawing/2014/main" id="{00000000-0008-0000-1B00-000002000000}"/>
            </a:ext>
          </a:extLst>
        </xdr:cNvPr>
        <xdr:cNvSpPr/>
      </xdr:nvSpPr>
      <xdr:spPr>
        <a:xfrm>
          <a:off x="1838325" y="209550"/>
          <a:ext cx="7981949"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Formuláre v akcii</a:t>
          </a:r>
        </a:p>
      </xdr:txBody>
    </xdr:sp>
    <xdr:clientData/>
  </xdr:oneCellAnchor>
  <xdr:twoCellAnchor editAs="oneCell">
    <xdr:from>
      <xdr:col>1</xdr:col>
      <xdr:colOff>152401</xdr:colOff>
      <xdr:row>0</xdr:row>
      <xdr:rowOff>28575</xdr:rowOff>
    </xdr:from>
    <xdr:to>
      <xdr:col>1</xdr:col>
      <xdr:colOff>1476375</xdr:colOff>
      <xdr:row>0</xdr:row>
      <xdr:rowOff>1021556</xdr:rowOff>
    </xdr:to>
    <xdr:pic>
      <xdr:nvPicPr>
        <xdr:cNvPr id="4" name="Obrázok 3">
          <a:extLst>
            <a:ext uri="{FF2B5EF4-FFF2-40B4-BE49-F238E27FC236}">
              <a16:creationId xmlns:a16="http://schemas.microsoft.com/office/drawing/2014/main" id="{00000000-0008-0000-1B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1" y="28575"/>
          <a:ext cx="1323974" cy="992981"/>
        </a:xfrm>
        <a:prstGeom prst="rect">
          <a:avLst/>
        </a:prstGeom>
        <a:ln>
          <a:noFill/>
        </a:ln>
        <a:effectLst>
          <a:softEdge rad="112500"/>
        </a:effectLst>
      </xdr:spPr>
    </xdr:pic>
    <xdr:clientData/>
  </xdr:twoCellAnchor>
</xdr:wsDr>
</file>

<file path=xl/drawings/drawing27.xml><?xml version="1.0" encoding="utf-8"?>
<xdr:wsDr xmlns:xdr="http://schemas.openxmlformats.org/drawingml/2006/spreadsheetDrawing" xmlns:a="http://schemas.openxmlformats.org/drawingml/2006/main">
  <xdr:absoluteAnchor>
    <xdr:pos x="0" y="0"/>
    <xdr:ext cx="9299087" cy="6075240"/>
    <xdr:graphicFrame macro="">
      <xdr:nvGraphicFramePr>
        <xdr:cNvPr id="2" name="Graf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xdr:wsDr xmlns:xdr="http://schemas.openxmlformats.org/drawingml/2006/spreadsheetDrawing" xmlns:a="http://schemas.openxmlformats.org/drawingml/2006/main">
  <xdr:oneCellAnchor>
    <xdr:from>
      <xdr:col>2</xdr:col>
      <xdr:colOff>95249</xdr:colOff>
      <xdr:row>0</xdr:row>
      <xdr:rowOff>200025</xdr:rowOff>
    </xdr:from>
    <xdr:ext cx="5695951" cy="600074"/>
    <xdr:sp macro="" textlink="">
      <xdr:nvSpPr>
        <xdr:cNvPr id="2" name="Obdĺžnik 1">
          <a:extLst>
            <a:ext uri="{FF2B5EF4-FFF2-40B4-BE49-F238E27FC236}">
              <a16:creationId xmlns:a16="http://schemas.microsoft.com/office/drawing/2014/main" id="{00000000-0008-0000-1E00-000002000000}"/>
            </a:ext>
          </a:extLst>
        </xdr:cNvPr>
        <xdr:cNvSpPr/>
      </xdr:nvSpPr>
      <xdr:spPr>
        <a:xfrm>
          <a:off x="1314449" y="200025"/>
          <a:ext cx="5695951"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Maticové vzorce</a:t>
          </a:r>
        </a:p>
      </xdr:txBody>
    </xdr:sp>
    <xdr:clientData/>
  </xdr:oneCellAnchor>
  <xdr:twoCellAnchor editAs="oneCell">
    <xdr:from>
      <xdr:col>0</xdr:col>
      <xdr:colOff>428625</xdr:colOff>
      <xdr:row>0</xdr:row>
      <xdr:rowOff>66675</xdr:rowOff>
    </xdr:from>
    <xdr:to>
      <xdr:col>2</xdr:col>
      <xdr:colOff>95250</xdr:colOff>
      <xdr:row>0</xdr:row>
      <xdr:rowOff>942975</xdr:rowOff>
    </xdr:to>
    <xdr:pic>
      <xdr:nvPicPr>
        <xdr:cNvPr id="5" name="Obrázok 4">
          <a:extLst>
            <a:ext uri="{FF2B5EF4-FFF2-40B4-BE49-F238E27FC236}">
              <a16:creationId xmlns:a16="http://schemas.microsoft.com/office/drawing/2014/main" id="{00000000-0008-0000-1E00-000005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001" t="43902" r="21499"/>
        <a:stretch/>
      </xdr:blipFill>
      <xdr:spPr>
        <a:xfrm>
          <a:off x="428625" y="66675"/>
          <a:ext cx="1000125" cy="876300"/>
        </a:xfrm>
        <a:prstGeom prst="rect">
          <a:avLst/>
        </a:prstGeom>
      </xdr:spPr>
    </xdr:pic>
    <xdr:clientData/>
  </xdr:twoCellAnchor>
  <xdr:twoCellAnchor editAs="oneCell">
    <xdr:from>
      <xdr:col>7</xdr:col>
      <xdr:colOff>228600</xdr:colOff>
      <xdr:row>26</xdr:row>
      <xdr:rowOff>171451</xdr:rowOff>
    </xdr:from>
    <xdr:to>
      <xdr:col>10</xdr:col>
      <xdr:colOff>171450</xdr:colOff>
      <xdr:row>34</xdr:row>
      <xdr:rowOff>157529</xdr:rowOff>
    </xdr:to>
    <xdr:pic>
      <xdr:nvPicPr>
        <xdr:cNvPr id="6" name="Obrázok 5">
          <a:extLst>
            <a:ext uri="{FF2B5EF4-FFF2-40B4-BE49-F238E27FC236}">
              <a16:creationId xmlns:a16="http://schemas.microsoft.com/office/drawing/2014/main" id="{00000000-0008-0000-1E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172200" y="6143626"/>
          <a:ext cx="2438400" cy="1828800"/>
        </a:xfrm>
        <a:prstGeom prst="rect">
          <a:avLst/>
        </a:prstGeom>
      </xdr:spPr>
    </xdr:pic>
    <xdr:clientData/>
  </xdr:twoCellAnchor>
  <xdr:twoCellAnchor editAs="oneCell">
    <xdr:from>
      <xdr:col>7</xdr:col>
      <xdr:colOff>130907</xdr:colOff>
      <xdr:row>3</xdr:row>
      <xdr:rowOff>14166</xdr:rowOff>
    </xdr:from>
    <xdr:to>
      <xdr:col>11</xdr:col>
      <xdr:colOff>44205</xdr:colOff>
      <xdr:row>22</xdr:row>
      <xdr:rowOff>47065</xdr:rowOff>
    </xdr:to>
    <xdr:pic>
      <xdr:nvPicPr>
        <xdr:cNvPr id="7" name="Obrázok 6">
          <a:extLst>
            <a:ext uri="{FF2B5EF4-FFF2-40B4-BE49-F238E27FC236}">
              <a16:creationId xmlns:a16="http://schemas.microsoft.com/office/drawing/2014/main" id="{00000000-0008-0000-1E00-000007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161" r="5748" b="3800"/>
        <a:stretch/>
      </xdr:blipFill>
      <xdr:spPr>
        <a:xfrm>
          <a:off x="6402753" y="1440474"/>
          <a:ext cx="3078529" cy="3902787"/>
        </a:xfrm>
        <a:prstGeom prst="rect">
          <a:avLst/>
        </a:prstGeom>
      </xdr:spPr>
    </xdr:pic>
    <xdr:clientData/>
  </xdr:twoCellAnchor>
  <xdr:twoCellAnchor editAs="oneCell">
    <xdr:from>
      <xdr:col>1</xdr:col>
      <xdr:colOff>0</xdr:colOff>
      <xdr:row>38</xdr:row>
      <xdr:rowOff>104775</xdr:rowOff>
    </xdr:from>
    <xdr:to>
      <xdr:col>5</xdr:col>
      <xdr:colOff>495879</xdr:colOff>
      <xdr:row>47</xdr:row>
      <xdr:rowOff>42750</xdr:rowOff>
    </xdr:to>
    <xdr:pic>
      <xdr:nvPicPr>
        <xdr:cNvPr id="3" name="Obrázok 2">
          <a:extLst>
            <a:ext uri="{FF2B5EF4-FFF2-40B4-BE49-F238E27FC236}">
              <a16:creationId xmlns:a16="http://schemas.microsoft.com/office/drawing/2014/main" id="{00000000-0008-0000-1E00-00000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19100" y="8477250"/>
          <a:ext cx="4143954" cy="1819529"/>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oneCellAnchor>
    <xdr:from>
      <xdr:col>1</xdr:col>
      <xdr:colOff>480060</xdr:colOff>
      <xdr:row>0</xdr:row>
      <xdr:rowOff>123825</xdr:rowOff>
    </xdr:from>
    <xdr:ext cx="9296400" cy="638174"/>
    <xdr:sp macro="" textlink="">
      <xdr:nvSpPr>
        <xdr:cNvPr id="2" name="Obdĺžnik 1">
          <a:extLst>
            <a:ext uri="{FF2B5EF4-FFF2-40B4-BE49-F238E27FC236}">
              <a16:creationId xmlns:a16="http://schemas.microsoft.com/office/drawing/2014/main" id="{00000000-0008-0000-2100-000002000000}"/>
            </a:ext>
          </a:extLst>
        </xdr:cNvPr>
        <xdr:cNvSpPr/>
      </xdr:nvSpPr>
      <xdr:spPr>
        <a:xfrm>
          <a:off x="1272540" y="123825"/>
          <a:ext cx="9296400" cy="6381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Vyhľadávacie Funkcie VLOOKUP</a:t>
          </a:r>
        </a:p>
      </xdr:txBody>
    </xdr:sp>
    <xdr:clientData/>
  </xdr:oneCellAnchor>
  <xdr:twoCellAnchor editAs="oneCell">
    <xdr:from>
      <xdr:col>0</xdr:col>
      <xdr:colOff>274320</xdr:colOff>
      <xdr:row>0</xdr:row>
      <xdr:rowOff>68580</xdr:rowOff>
    </xdr:from>
    <xdr:to>
      <xdr:col>1</xdr:col>
      <xdr:colOff>405765</xdr:colOff>
      <xdr:row>0</xdr:row>
      <xdr:rowOff>1026102</xdr:rowOff>
    </xdr:to>
    <xdr:pic>
      <xdr:nvPicPr>
        <xdr:cNvPr id="4" name="Obrázok 3">
          <a:extLst>
            <a:ext uri="{FF2B5EF4-FFF2-40B4-BE49-F238E27FC236}">
              <a16:creationId xmlns:a16="http://schemas.microsoft.com/office/drawing/2014/main" id="{00000000-0008-0000-2100-000004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2500" t="9722" r="11111" b="11112"/>
        <a:stretch/>
      </xdr:blipFill>
      <xdr:spPr>
        <a:xfrm>
          <a:off x="274320" y="68580"/>
          <a:ext cx="923925" cy="957522"/>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45</xdr:row>
          <xdr:rowOff>0</xdr:rowOff>
        </xdr:from>
        <xdr:to>
          <xdr:col>3</xdr:col>
          <xdr:colOff>0</xdr:colOff>
          <xdr:row>46</xdr:row>
          <xdr:rowOff>0</xdr:rowOff>
        </xdr:to>
        <xdr:sp macro="" textlink="">
          <xdr:nvSpPr>
            <xdr:cNvPr id="29698" name="Drop Down 2" hidden="1">
              <a:extLst>
                <a:ext uri="{63B3BB69-23CF-44E3-9099-C40C66FF867C}">
                  <a14:compatExt spid="_x0000_s29698"/>
                </a:ext>
                <a:ext uri="{FF2B5EF4-FFF2-40B4-BE49-F238E27FC236}">
                  <a16:creationId xmlns:a16="http://schemas.microsoft.com/office/drawing/2014/main" id="{00000000-0008-0000-2600-0000027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oneCellAnchor>
    <xdr:from>
      <xdr:col>1</xdr:col>
      <xdr:colOff>1043940</xdr:colOff>
      <xdr:row>0</xdr:row>
      <xdr:rowOff>95250</xdr:rowOff>
    </xdr:from>
    <xdr:ext cx="8542019" cy="638174"/>
    <xdr:sp macro="" textlink="">
      <xdr:nvSpPr>
        <xdr:cNvPr id="3" name="Obdĺžnik 2">
          <a:extLst>
            <a:ext uri="{FF2B5EF4-FFF2-40B4-BE49-F238E27FC236}">
              <a16:creationId xmlns:a16="http://schemas.microsoft.com/office/drawing/2014/main" id="{00000000-0008-0000-2600-000003000000}"/>
            </a:ext>
          </a:extLst>
        </xdr:cNvPr>
        <xdr:cNvSpPr/>
      </xdr:nvSpPr>
      <xdr:spPr>
        <a:xfrm>
          <a:off x="1653540" y="95250"/>
          <a:ext cx="8542019" cy="6381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Vyhľadávacie Funkcie - Choose</a:t>
          </a:r>
        </a:p>
      </xdr:txBody>
    </xdr:sp>
    <xdr:clientData/>
  </xdr:oneCellAnchor>
  <xdr:twoCellAnchor editAs="oneCell">
    <xdr:from>
      <xdr:col>0</xdr:col>
      <xdr:colOff>220980</xdr:colOff>
      <xdr:row>0</xdr:row>
      <xdr:rowOff>0</xdr:rowOff>
    </xdr:from>
    <xdr:to>
      <xdr:col>1</xdr:col>
      <xdr:colOff>716280</xdr:colOff>
      <xdr:row>0</xdr:row>
      <xdr:rowOff>1101716</xdr:rowOff>
    </xdr:to>
    <xdr:pic>
      <xdr:nvPicPr>
        <xdr:cNvPr id="2" name="Obrázok 1">
          <a:extLst>
            <a:ext uri="{FF2B5EF4-FFF2-40B4-BE49-F238E27FC236}">
              <a16:creationId xmlns:a16="http://schemas.microsoft.com/office/drawing/2014/main" id="{00000000-0008-0000-2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0980" y="0"/>
          <a:ext cx="1104900" cy="1101716"/>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7</xdr:col>
      <xdr:colOff>685800</xdr:colOff>
      <xdr:row>42</xdr:row>
      <xdr:rowOff>28575</xdr:rowOff>
    </xdr:from>
    <xdr:to>
      <xdr:col>11</xdr:col>
      <xdr:colOff>13335</xdr:colOff>
      <xdr:row>50</xdr:row>
      <xdr:rowOff>9525</xdr:rowOff>
    </xdr:to>
    <xdr:pic>
      <xdr:nvPicPr>
        <xdr:cNvPr id="2" name="Obrázok 1">
          <a:extLst>
            <a:ext uri="{FF2B5EF4-FFF2-40B4-BE49-F238E27FC236}">
              <a16:creationId xmlns:a16="http://schemas.microsoft.com/office/drawing/2014/main" id="{00000000-0008-0000-2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86550" y="9372600"/>
          <a:ext cx="2695575" cy="1504950"/>
        </a:xfrm>
        <a:prstGeom prst="rect">
          <a:avLst/>
        </a:prstGeom>
      </xdr:spPr>
    </xdr:pic>
    <xdr:clientData/>
  </xdr:twoCellAnchor>
  <xdr:twoCellAnchor editAs="oneCell">
    <xdr:from>
      <xdr:col>7</xdr:col>
      <xdr:colOff>1276350</xdr:colOff>
      <xdr:row>3</xdr:row>
      <xdr:rowOff>140019</xdr:rowOff>
    </xdr:from>
    <xdr:to>
      <xdr:col>11</xdr:col>
      <xdr:colOff>100482</xdr:colOff>
      <xdr:row>10</xdr:row>
      <xdr:rowOff>70485</xdr:rowOff>
    </xdr:to>
    <xdr:pic>
      <xdr:nvPicPr>
        <xdr:cNvPr id="3" name="Obrázok 2">
          <a:extLst>
            <a:ext uri="{FF2B5EF4-FFF2-40B4-BE49-F238E27FC236}">
              <a16:creationId xmlns:a16="http://schemas.microsoft.com/office/drawing/2014/main" id="{00000000-0008-0000-2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77100" y="1578294"/>
          <a:ext cx="2192172" cy="1393506"/>
        </a:xfrm>
        <a:prstGeom prst="rect">
          <a:avLst/>
        </a:prstGeom>
      </xdr:spPr>
    </xdr:pic>
    <xdr:clientData/>
  </xdr:twoCellAnchor>
  <xdr:twoCellAnchor editAs="oneCell">
    <xdr:from>
      <xdr:col>1</xdr:col>
      <xdr:colOff>171449</xdr:colOff>
      <xdr:row>0</xdr:row>
      <xdr:rowOff>57150</xdr:rowOff>
    </xdr:from>
    <xdr:to>
      <xdr:col>2</xdr:col>
      <xdr:colOff>533399</xdr:colOff>
      <xdr:row>0</xdr:row>
      <xdr:rowOff>981075</xdr:rowOff>
    </xdr:to>
    <xdr:pic>
      <xdr:nvPicPr>
        <xdr:cNvPr id="5" name="Obrázok 4">
          <a:extLst>
            <a:ext uri="{FF2B5EF4-FFF2-40B4-BE49-F238E27FC236}">
              <a16:creationId xmlns:a16="http://schemas.microsoft.com/office/drawing/2014/main" id="{00000000-0008-0000-2300-000005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4341" r="10077"/>
        <a:stretch/>
      </xdr:blipFill>
      <xdr:spPr>
        <a:xfrm>
          <a:off x="781049" y="57150"/>
          <a:ext cx="923925" cy="923925"/>
        </a:xfrm>
        <a:prstGeom prst="rect">
          <a:avLst/>
        </a:prstGeom>
      </xdr:spPr>
    </xdr:pic>
    <xdr:clientData/>
  </xdr:twoCellAnchor>
  <xdr:oneCellAnchor>
    <xdr:from>
      <xdr:col>1</xdr:col>
      <xdr:colOff>1714500</xdr:colOff>
      <xdr:row>0</xdr:row>
      <xdr:rowOff>123825</xdr:rowOff>
    </xdr:from>
    <xdr:ext cx="7162799" cy="638174"/>
    <xdr:sp macro="" textlink="">
      <xdr:nvSpPr>
        <xdr:cNvPr id="6" name="Obdĺžnik 5">
          <a:extLst>
            <a:ext uri="{FF2B5EF4-FFF2-40B4-BE49-F238E27FC236}">
              <a16:creationId xmlns:a16="http://schemas.microsoft.com/office/drawing/2014/main" id="{00000000-0008-0000-2300-000006000000}"/>
            </a:ext>
          </a:extLst>
        </xdr:cNvPr>
        <xdr:cNvSpPr/>
      </xdr:nvSpPr>
      <xdr:spPr>
        <a:xfrm>
          <a:off x="2486025" y="123825"/>
          <a:ext cx="7162799" cy="6381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Import dát</a:t>
          </a:r>
        </a:p>
      </xdr:txBody>
    </xdr:sp>
    <xdr:clientData/>
  </xdr:oneCellAnchor>
  <xdr:twoCellAnchor editAs="oneCell">
    <xdr:from>
      <xdr:col>4</xdr:col>
      <xdr:colOff>228600</xdr:colOff>
      <xdr:row>4</xdr:row>
      <xdr:rowOff>9525</xdr:rowOff>
    </xdr:from>
    <xdr:to>
      <xdr:col>4</xdr:col>
      <xdr:colOff>914496</xdr:colOff>
      <xdr:row>9</xdr:row>
      <xdr:rowOff>5859</xdr:rowOff>
    </xdr:to>
    <xdr:pic>
      <xdr:nvPicPr>
        <xdr:cNvPr id="4" name="Obrázok 3">
          <a:extLst>
            <a:ext uri="{FF2B5EF4-FFF2-40B4-BE49-F238E27FC236}">
              <a16:creationId xmlns:a16="http://schemas.microsoft.com/office/drawing/2014/main" id="{00000000-0008-0000-2300-00000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43200" y="1647825"/>
          <a:ext cx="685896" cy="1028844"/>
        </a:xfrm>
        <a:prstGeom prst="rect">
          <a:avLst/>
        </a:prstGeom>
      </xdr:spPr>
    </xdr:pic>
    <xdr:clientData/>
  </xdr:twoCellAnchor>
  <xdr:twoCellAnchor editAs="oneCell">
    <xdr:from>
      <xdr:col>6</xdr:col>
      <xdr:colOff>1019175</xdr:colOff>
      <xdr:row>3</xdr:row>
      <xdr:rowOff>180975</xdr:rowOff>
    </xdr:from>
    <xdr:to>
      <xdr:col>6</xdr:col>
      <xdr:colOff>1705071</xdr:colOff>
      <xdr:row>8</xdr:row>
      <xdr:rowOff>158257</xdr:rowOff>
    </xdr:to>
    <xdr:pic>
      <xdr:nvPicPr>
        <xdr:cNvPr id="7" name="Obrázok 6">
          <a:extLst>
            <a:ext uri="{FF2B5EF4-FFF2-40B4-BE49-F238E27FC236}">
              <a16:creationId xmlns:a16="http://schemas.microsoft.com/office/drawing/2014/main" id="{00000000-0008-0000-23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162550" y="1619250"/>
          <a:ext cx="685896" cy="1019317"/>
        </a:xfrm>
        <a:prstGeom prst="rect">
          <a:avLst/>
        </a:prstGeom>
      </xdr:spPr>
    </xdr:pic>
    <xdr:clientData/>
  </xdr:twoCellAnchor>
  <xdr:twoCellAnchor>
    <xdr:from>
      <xdr:col>5</xdr:col>
      <xdr:colOff>209550</xdr:colOff>
      <xdr:row>5</xdr:row>
      <xdr:rowOff>19050</xdr:rowOff>
    </xdr:from>
    <xdr:to>
      <xdr:col>6</xdr:col>
      <xdr:colOff>771525</xdr:colOff>
      <xdr:row>7</xdr:row>
      <xdr:rowOff>19050</xdr:rowOff>
    </xdr:to>
    <xdr:sp macro="" textlink="">
      <xdr:nvSpPr>
        <xdr:cNvPr id="8" name="Šípka doprava 7">
          <a:extLst>
            <a:ext uri="{FF2B5EF4-FFF2-40B4-BE49-F238E27FC236}">
              <a16:creationId xmlns:a16="http://schemas.microsoft.com/office/drawing/2014/main" id="{00000000-0008-0000-2300-000008000000}"/>
            </a:ext>
          </a:extLst>
        </xdr:cNvPr>
        <xdr:cNvSpPr/>
      </xdr:nvSpPr>
      <xdr:spPr>
        <a:xfrm>
          <a:off x="3752850" y="1857375"/>
          <a:ext cx="1162050" cy="381000"/>
        </a:xfrm>
        <a:prstGeom prst="rightArrow">
          <a:avLst/>
        </a:prstGeom>
      </xdr:spPr>
      <xdr:style>
        <a:lnRef idx="1">
          <a:schemeClr val="accent3"/>
        </a:lnRef>
        <a:fillRef idx="3">
          <a:schemeClr val="accent3"/>
        </a:fillRef>
        <a:effectRef idx="2">
          <a:schemeClr val="accent3"/>
        </a:effectRef>
        <a:fontRef idx="minor">
          <a:schemeClr val="lt1"/>
        </a:fontRef>
      </xdr:style>
      <xdr:txBody>
        <a:bodyPr vertOverflow="clip" horzOverflow="clip" rtlCol="0" anchor="t"/>
        <a:lstStyle/>
        <a:p>
          <a:pPr algn="l"/>
          <a:endParaRPr lang="sk-SK" sz="1100"/>
        </a:p>
      </xdr:txBody>
    </xdr:sp>
    <xdr:clientData/>
  </xdr:twoCellAnchor>
</xdr:wsDr>
</file>

<file path=xl/drawings/drawing32.xml><?xml version="1.0" encoding="utf-8"?>
<xdr:wsDr xmlns:xdr="http://schemas.openxmlformats.org/drawingml/2006/spreadsheetDrawing" xmlns:a="http://schemas.openxmlformats.org/drawingml/2006/main">
  <xdr:oneCellAnchor>
    <xdr:from>
      <xdr:col>1</xdr:col>
      <xdr:colOff>438150</xdr:colOff>
      <xdr:row>0</xdr:row>
      <xdr:rowOff>209550</xdr:rowOff>
    </xdr:from>
    <xdr:ext cx="6667501" cy="600074"/>
    <xdr:sp macro="" textlink="">
      <xdr:nvSpPr>
        <xdr:cNvPr id="2" name="Obdĺžnik 1">
          <a:extLst>
            <a:ext uri="{FF2B5EF4-FFF2-40B4-BE49-F238E27FC236}">
              <a16:creationId xmlns:a16="http://schemas.microsoft.com/office/drawing/2014/main" id="{00000000-0008-0000-2700-000002000000}"/>
            </a:ext>
          </a:extLst>
        </xdr:cNvPr>
        <xdr:cNvSpPr/>
      </xdr:nvSpPr>
      <xdr:spPr>
        <a:xfrm>
          <a:off x="1143000" y="209550"/>
          <a:ext cx="6667501"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Rozbaľovacie zoznamy</a:t>
          </a:r>
        </a:p>
      </xdr:txBody>
    </xdr:sp>
    <xdr:clientData/>
  </xdr:oneCellAnchor>
  <xdr:twoCellAnchor editAs="oneCell">
    <xdr:from>
      <xdr:col>4</xdr:col>
      <xdr:colOff>593483</xdr:colOff>
      <xdr:row>4</xdr:row>
      <xdr:rowOff>51288</xdr:rowOff>
    </xdr:from>
    <xdr:to>
      <xdr:col>10</xdr:col>
      <xdr:colOff>556116</xdr:colOff>
      <xdr:row>11</xdr:row>
      <xdr:rowOff>104689</xdr:rowOff>
    </xdr:to>
    <xdr:pic>
      <xdr:nvPicPr>
        <xdr:cNvPr id="4" name="Obrázok 3">
          <a:extLst>
            <a:ext uri="{FF2B5EF4-FFF2-40B4-BE49-F238E27FC236}">
              <a16:creationId xmlns:a16="http://schemas.microsoft.com/office/drawing/2014/main" id="{00000000-0008-0000-2700-000004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199"/>
        <a:stretch/>
      </xdr:blipFill>
      <xdr:spPr>
        <a:xfrm>
          <a:off x="3253156" y="1648557"/>
          <a:ext cx="3611441" cy="1553308"/>
        </a:xfrm>
        <a:prstGeom prst="rect">
          <a:avLst/>
        </a:prstGeom>
        <a:ln>
          <a:noFill/>
        </a:ln>
        <a:effectLst>
          <a:softEdge rad="112500"/>
        </a:effectLst>
      </xdr:spPr>
    </xdr:pic>
    <xdr:clientData/>
  </xdr:twoCellAnchor>
  <xdr:twoCellAnchor editAs="oneCell">
    <xdr:from>
      <xdr:col>0</xdr:col>
      <xdr:colOff>222007</xdr:colOff>
      <xdr:row>0</xdr:row>
      <xdr:rowOff>142143</xdr:rowOff>
    </xdr:from>
    <xdr:to>
      <xdr:col>1</xdr:col>
      <xdr:colOff>331910</xdr:colOff>
      <xdr:row>0</xdr:row>
      <xdr:rowOff>955431</xdr:rowOff>
    </xdr:to>
    <xdr:pic>
      <xdr:nvPicPr>
        <xdr:cNvPr id="5" name="Obrázok 4">
          <a:extLst>
            <a:ext uri="{FF2B5EF4-FFF2-40B4-BE49-F238E27FC236}">
              <a16:creationId xmlns:a16="http://schemas.microsoft.com/office/drawing/2014/main" id="{00000000-0008-0000-2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2007" y="142143"/>
          <a:ext cx="814753" cy="813288"/>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oneCellAnchor>
    <xdr:from>
      <xdr:col>7</xdr:col>
      <xdr:colOff>600075</xdr:colOff>
      <xdr:row>18</xdr:row>
      <xdr:rowOff>85726</xdr:rowOff>
    </xdr:from>
    <xdr:ext cx="2076450" cy="1282402"/>
    <mc:AlternateContent xmlns:mc="http://schemas.openxmlformats.org/markup-compatibility/2006" xmlns:a14="http://schemas.microsoft.com/office/drawing/2010/main">
      <mc:Choice Requires="a14">
        <xdr:sp macro="" textlink="">
          <xdr:nvSpPr>
            <xdr:cNvPr id="2" name="BlokTextu 1">
              <a:extLst>
                <a:ext uri="{FF2B5EF4-FFF2-40B4-BE49-F238E27FC236}">
                  <a16:creationId xmlns:a16="http://schemas.microsoft.com/office/drawing/2014/main" id="{00000000-0008-0000-2A00-000002000000}"/>
                </a:ext>
              </a:extLst>
            </xdr:cNvPr>
            <xdr:cNvSpPr txBox="1"/>
          </xdr:nvSpPr>
          <xdr:spPr>
            <a:xfrm>
              <a:off x="4305300" y="3543301"/>
              <a:ext cx="2076450" cy="12824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14:m>
                <m:oMathPara xmlns:m="http://schemas.openxmlformats.org/officeDocument/2006/math">
                  <m:oMathParaPr>
                    <m:jc m:val="centerGroup"/>
                  </m:oMathParaPr>
                  <m:oMath xmlns:m="http://schemas.openxmlformats.org/officeDocument/2006/math">
                    <m:f>
                      <m:fPr>
                        <m:ctrlPr>
                          <a:rPr lang="sk-SK" sz="1800" i="1">
                            <a:latin typeface="Cambria Math" panose="02040503050406030204" pitchFamily="18" charset="0"/>
                          </a:rPr>
                        </m:ctrlPr>
                      </m:fPr>
                      <m:num>
                        <m:r>
                          <a:rPr lang="sk-SK" sz="1800" b="0" i="1">
                            <a:latin typeface="Cambria Math"/>
                          </a:rPr>
                          <m:t>𝑆</m:t>
                        </m:r>
                        <m:r>
                          <a:rPr lang="sk-SK" sz="1800" b="0" i="1">
                            <a:latin typeface="Cambria Math"/>
                          </a:rPr>
                          <m:t>úč</m:t>
                        </m:r>
                        <m:r>
                          <a:rPr lang="sk-SK" sz="1800" b="0" i="1">
                            <a:latin typeface="Cambria Math"/>
                          </a:rPr>
                          <m:t>𝑎𝑠𝑛</m:t>
                        </m:r>
                        <m:r>
                          <a:rPr lang="sk-SK" sz="1800" b="0" i="1">
                            <a:latin typeface="Cambria Math"/>
                          </a:rPr>
                          <m:t>á </m:t>
                        </m:r>
                        <m:r>
                          <a:rPr lang="sk-SK" sz="1800" b="0" i="1">
                            <a:latin typeface="Cambria Math"/>
                          </a:rPr>
                          <m:t>h𝑜𝑑𝑛𝑜𝑡𝑎</m:t>
                        </m:r>
                      </m:num>
                      <m:den>
                        <m:d>
                          <m:dPr>
                            <m:begChr m:val="["/>
                            <m:endChr m:val="]"/>
                            <m:ctrlPr>
                              <a:rPr lang="sk-SK" sz="1800" i="1">
                                <a:latin typeface="Cambria Math" panose="02040503050406030204" pitchFamily="18" charset="0"/>
                              </a:rPr>
                            </m:ctrlPr>
                          </m:dPr>
                          <m:e>
                            <m:f>
                              <m:fPr>
                                <m:ctrlPr>
                                  <a:rPr lang="sk-SK" sz="1800" i="1">
                                    <a:latin typeface="Cambria Math" panose="02040503050406030204" pitchFamily="18" charset="0"/>
                                  </a:rPr>
                                </m:ctrlPr>
                              </m:fPr>
                              <m:num>
                                <m:d>
                                  <m:dPr>
                                    <m:ctrlPr>
                                      <a:rPr lang="sk-SK" sz="1800" i="1">
                                        <a:solidFill>
                                          <a:schemeClr val="tx1"/>
                                        </a:solidFill>
                                        <a:effectLst/>
                                        <a:latin typeface="Cambria Math" panose="02040503050406030204" pitchFamily="18" charset="0"/>
                                        <a:ea typeface="+mn-ea"/>
                                        <a:cs typeface="+mn-cs"/>
                                      </a:rPr>
                                    </m:ctrlPr>
                                  </m:dPr>
                                  <m:e>
                                    <m:r>
                                      <a:rPr lang="sk-SK" sz="1800" b="0" i="1">
                                        <a:solidFill>
                                          <a:schemeClr val="tx1"/>
                                        </a:solidFill>
                                        <a:effectLst/>
                                        <a:latin typeface="Cambria Math"/>
                                        <a:ea typeface="+mn-ea"/>
                                        <a:cs typeface="+mn-cs"/>
                                      </a:rPr>
                                      <m:t>1−</m:t>
                                    </m:r>
                                    <m:d>
                                      <m:dPr>
                                        <m:ctrlPr>
                                          <a:rPr lang="sk-SK" sz="1800" b="0" i="1">
                                            <a:solidFill>
                                              <a:schemeClr val="tx1"/>
                                            </a:solidFill>
                                            <a:effectLst/>
                                            <a:latin typeface="Cambria Math" panose="02040503050406030204" pitchFamily="18" charset="0"/>
                                            <a:ea typeface="+mn-ea"/>
                                            <a:cs typeface="+mn-cs"/>
                                          </a:rPr>
                                        </m:ctrlPr>
                                      </m:dPr>
                                      <m:e>
                                        <m:f>
                                          <m:fPr>
                                            <m:ctrlPr>
                                              <a:rPr lang="sk-SK" sz="1800" b="0" i="1">
                                                <a:solidFill>
                                                  <a:schemeClr val="tx1"/>
                                                </a:solidFill>
                                                <a:effectLst/>
                                                <a:latin typeface="Cambria Math" panose="02040503050406030204" pitchFamily="18" charset="0"/>
                                                <a:ea typeface="+mn-ea"/>
                                                <a:cs typeface="+mn-cs"/>
                                              </a:rPr>
                                            </m:ctrlPr>
                                          </m:fPr>
                                          <m:num>
                                            <m:r>
                                              <a:rPr lang="sk-SK" sz="1800" b="0" i="1">
                                                <a:solidFill>
                                                  <a:schemeClr val="tx1"/>
                                                </a:solidFill>
                                                <a:effectLst/>
                                                <a:latin typeface="Cambria Math"/>
                                                <a:ea typeface="+mn-ea"/>
                                                <a:cs typeface="+mn-cs"/>
                                              </a:rPr>
                                              <m:t>1</m:t>
                                            </m:r>
                                          </m:num>
                                          <m:den>
                                            <m:sSup>
                                              <m:sSupPr>
                                                <m:ctrlPr>
                                                  <a:rPr lang="sk-SK" sz="1800" b="0" i="1">
                                                    <a:solidFill>
                                                      <a:schemeClr val="tx1"/>
                                                    </a:solidFill>
                                                    <a:effectLst/>
                                                    <a:latin typeface="Cambria Math" panose="02040503050406030204" pitchFamily="18" charset="0"/>
                                                    <a:ea typeface="+mn-ea"/>
                                                    <a:cs typeface="+mn-cs"/>
                                                  </a:rPr>
                                                </m:ctrlPr>
                                              </m:sSupPr>
                                              <m:e>
                                                <m:d>
                                                  <m:dPr>
                                                    <m:ctrlPr>
                                                      <a:rPr lang="sk-SK" sz="1800" b="0" i="1">
                                                        <a:solidFill>
                                                          <a:schemeClr val="tx1"/>
                                                        </a:solidFill>
                                                        <a:effectLst/>
                                                        <a:latin typeface="Cambria Math" panose="02040503050406030204" pitchFamily="18" charset="0"/>
                                                        <a:ea typeface="+mn-ea"/>
                                                        <a:cs typeface="+mn-cs"/>
                                                      </a:rPr>
                                                    </m:ctrlPr>
                                                  </m:dPr>
                                                  <m:e>
                                                    <m:r>
                                                      <a:rPr lang="sk-SK" sz="1800" b="0" i="1">
                                                        <a:solidFill>
                                                          <a:schemeClr val="tx1"/>
                                                        </a:solidFill>
                                                        <a:effectLst/>
                                                        <a:latin typeface="Cambria Math"/>
                                                        <a:ea typeface="+mn-ea"/>
                                                        <a:cs typeface="+mn-cs"/>
                                                      </a:rPr>
                                                      <m:t>1+</m:t>
                                                    </m:r>
                                                    <m:r>
                                                      <a:rPr lang="sk-SK" sz="1800" b="0" i="1">
                                                        <a:solidFill>
                                                          <a:schemeClr val="tx1"/>
                                                        </a:solidFill>
                                                        <a:effectLst/>
                                                        <a:latin typeface="Cambria Math"/>
                                                        <a:ea typeface="+mn-ea"/>
                                                        <a:cs typeface="+mn-cs"/>
                                                      </a:rPr>
                                                      <m:t>𝑖</m:t>
                                                    </m:r>
                                                  </m:e>
                                                </m:d>
                                              </m:e>
                                              <m:sup>
                                                <m:r>
                                                  <a:rPr lang="sk-SK" sz="1800" b="0" i="1">
                                                    <a:solidFill>
                                                      <a:schemeClr val="tx1"/>
                                                    </a:solidFill>
                                                    <a:effectLst/>
                                                    <a:latin typeface="Cambria Math"/>
                                                    <a:ea typeface="+mn-ea"/>
                                                    <a:cs typeface="+mn-cs"/>
                                                  </a:rPr>
                                                  <m:t>𝑛</m:t>
                                                </m:r>
                                              </m:sup>
                                            </m:sSup>
                                          </m:den>
                                        </m:f>
                                      </m:e>
                                    </m:d>
                                  </m:e>
                                </m:d>
                                <m:r>
                                  <a:rPr lang="sk-SK" sz="1800" b="0" i="1">
                                    <a:solidFill>
                                      <a:schemeClr val="tx1"/>
                                    </a:solidFill>
                                    <a:effectLst/>
                                    <a:latin typeface="Cambria Math"/>
                                    <a:ea typeface="+mn-ea"/>
                                    <a:cs typeface="+mn-cs"/>
                                  </a:rPr>
                                  <m:t> </m:t>
                                </m:r>
                              </m:num>
                              <m:den>
                                <m:r>
                                  <a:rPr lang="sk-SK" sz="1800" b="0" i="1">
                                    <a:latin typeface="Cambria Math"/>
                                  </a:rPr>
                                  <m:t>𝑖</m:t>
                                </m:r>
                              </m:den>
                            </m:f>
                          </m:e>
                        </m:d>
                      </m:den>
                    </m:f>
                  </m:oMath>
                </m:oMathPara>
              </a14:m>
              <a:endParaRPr lang="sk-SK" sz="1800"/>
            </a:p>
          </xdr:txBody>
        </xdr:sp>
      </mc:Choice>
      <mc:Fallback xmlns="">
        <xdr:sp macro="" textlink="">
          <xdr:nvSpPr>
            <xdr:cNvPr id="2" name="BlokTextu 1"/>
            <xdr:cNvSpPr txBox="1"/>
          </xdr:nvSpPr>
          <xdr:spPr>
            <a:xfrm>
              <a:off x="4305300" y="3543301"/>
              <a:ext cx="2076450" cy="12824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r>
                <a:rPr lang="sk-SK" sz="1800" i="0">
                  <a:latin typeface="Cambria Math"/>
                </a:rPr>
                <a:t>(</a:t>
              </a:r>
              <a:r>
                <a:rPr lang="sk-SK" sz="1800" b="0" i="0">
                  <a:latin typeface="Cambria Math"/>
                </a:rPr>
                <a:t>𝑆úč𝑎𝑠𝑛á ℎ𝑜𝑑𝑛𝑜𝑡𝑎)/[(</a:t>
              </a:r>
              <a:r>
                <a:rPr lang="sk-SK" sz="1800" b="0" i="0">
                  <a:solidFill>
                    <a:schemeClr val="tx1"/>
                  </a:solidFill>
                  <a:effectLst/>
                  <a:latin typeface="Cambria Math"/>
                  <a:ea typeface="+mn-ea"/>
                  <a:cs typeface="+mn-cs"/>
                </a:rPr>
                <a:t>(1−(1/(1+𝑖)^𝑛 ))  )/</a:t>
              </a:r>
              <a:r>
                <a:rPr lang="sk-SK" sz="1800" b="0" i="0">
                  <a:latin typeface="Cambria Math"/>
                </a:rPr>
                <a:t>𝑖] </a:t>
              </a:r>
              <a:endParaRPr lang="sk-SK" sz="1800"/>
            </a:p>
          </xdr:txBody>
        </xdr:sp>
      </mc:Fallback>
    </mc:AlternateContent>
    <xdr:clientData/>
  </xdr:oneCellAnchor>
  <xdr:twoCellAnchor>
    <xdr:from>
      <xdr:col>12</xdr:col>
      <xdr:colOff>581023</xdr:colOff>
      <xdr:row>7</xdr:row>
      <xdr:rowOff>161925</xdr:rowOff>
    </xdr:from>
    <xdr:to>
      <xdr:col>13</xdr:col>
      <xdr:colOff>219253</xdr:colOff>
      <xdr:row>11</xdr:row>
      <xdr:rowOff>36488</xdr:rowOff>
    </xdr:to>
    <xdr:sp macro="" textlink="">
      <xdr:nvSpPr>
        <xdr:cNvPr id="3" name="Šípka doprava 2">
          <a:extLst>
            <a:ext uri="{FF2B5EF4-FFF2-40B4-BE49-F238E27FC236}">
              <a16:creationId xmlns:a16="http://schemas.microsoft.com/office/drawing/2014/main" id="{00000000-0008-0000-2A00-000003000000}"/>
            </a:ext>
          </a:extLst>
        </xdr:cNvPr>
        <xdr:cNvSpPr/>
      </xdr:nvSpPr>
      <xdr:spPr>
        <a:xfrm rot="5400000">
          <a:off x="9044881" y="1632642"/>
          <a:ext cx="636563" cy="419280"/>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sk-SK" sz="1100"/>
        </a:p>
      </xdr:txBody>
    </xdr:sp>
    <xdr:clientData/>
  </xdr:twoCellAnchor>
  <xdr:twoCellAnchor>
    <xdr:from>
      <xdr:col>12</xdr:col>
      <xdr:colOff>586740</xdr:colOff>
      <xdr:row>24</xdr:row>
      <xdr:rowOff>129541</xdr:rowOff>
    </xdr:from>
    <xdr:to>
      <xdr:col>13</xdr:col>
      <xdr:colOff>224970</xdr:colOff>
      <xdr:row>27</xdr:row>
      <xdr:rowOff>156504</xdr:rowOff>
    </xdr:to>
    <xdr:sp macro="" textlink="">
      <xdr:nvSpPr>
        <xdr:cNvPr id="4" name="Šípka doprava 2">
          <a:extLst>
            <a:ext uri="{FF2B5EF4-FFF2-40B4-BE49-F238E27FC236}">
              <a16:creationId xmlns:a16="http://schemas.microsoft.com/office/drawing/2014/main" id="{00000000-0008-0000-2A00-000004000000}"/>
            </a:ext>
          </a:extLst>
        </xdr:cNvPr>
        <xdr:cNvSpPr/>
      </xdr:nvSpPr>
      <xdr:spPr>
        <a:xfrm rot="5400000">
          <a:off x="11376603" y="4732078"/>
          <a:ext cx="575603" cy="438330"/>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sk-SK" sz="1100"/>
        </a:p>
      </xdr:txBody>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8</xdr:col>
      <xdr:colOff>571500</xdr:colOff>
      <xdr:row>17</xdr:row>
      <xdr:rowOff>171449</xdr:rowOff>
    </xdr:from>
    <xdr:to>
      <xdr:col>15</xdr:col>
      <xdr:colOff>177165</xdr:colOff>
      <xdr:row>21</xdr:row>
      <xdr:rowOff>81914</xdr:rowOff>
    </xdr:to>
    <xdr:pic>
      <xdr:nvPicPr>
        <xdr:cNvPr id="2" name="Picture 1">
          <a:extLst>
            <a:ext uri="{FF2B5EF4-FFF2-40B4-BE49-F238E27FC236}">
              <a16:creationId xmlns:a16="http://schemas.microsoft.com/office/drawing/2014/main" id="{00000000-0008-0000-3000-000002000000}"/>
            </a:ext>
          </a:extLst>
        </xdr:cNvPr>
        <xdr:cNvPicPr>
          <a:picLocks noChangeAspect="1"/>
        </xdr:cNvPicPr>
      </xdr:nvPicPr>
      <xdr:blipFill rotWithShape="1">
        <a:blip xmlns:r="http://schemas.openxmlformats.org/officeDocument/2006/relationships" r:embed="rId1"/>
        <a:srcRect l="41952" t="67195" r="28469" b="22778"/>
        <a:stretch/>
      </xdr:blipFill>
      <xdr:spPr>
        <a:xfrm>
          <a:off x="5626100" y="3911599"/>
          <a:ext cx="3952875" cy="708025"/>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oneCellAnchor>
    <xdr:from>
      <xdr:col>2</xdr:col>
      <xdr:colOff>552449</xdr:colOff>
      <xdr:row>0</xdr:row>
      <xdr:rowOff>209550</xdr:rowOff>
    </xdr:from>
    <xdr:ext cx="6448425" cy="600074"/>
    <xdr:sp macro="" textlink="">
      <xdr:nvSpPr>
        <xdr:cNvPr id="2" name="Obdĺžnik 1">
          <a:extLst>
            <a:ext uri="{FF2B5EF4-FFF2-40B4-BE49-F238E27FC236}">
              <a16:creationId xmlns:a16="http://schemas.microsoft.com/office/drawing/2014/main" id="{00000000-0008-0000-3200-000002000000}"/>
            </a:ext>
          </a:extLst>
        </xdr:cNvPr>
        <xdr:cNvSpPr/>
      </xdr:nvSpPr>
      <xdr:spPr>
        <a:xfrm>
          <a:off x="1771649" y="209550"/>
          <a:ext cx="6448425"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Kontingenčné tabuľky </a:t>
          </a:r>
        </a:p>
      </xdr:txBody>
    </xdr:sp>
    <xdr:clientData/>
  </xdr:oneCellAnchor>
</xdr:wsDr>
</file>

<file path=xl/drawings/drawing36.xml><?xml version="1.0" encoding="utf-8"?>
<xdr:wsDr xmlns:xdr="http://schemas.openxmlformats.org/drawingml/2006/spreadsheetDrawing" xmlns:a="http://schemas.openxmlformats.org/drawingml/2006/main">
  <xdr:oneCellAnchor>
    <xdr:from>
      <xdr:col>2</xdr:col>
      <xdr:colOff>552449</xdr:colOff>
      <xdr:row>0</xdr:row>
      <xdr:rowOff>209550</xdr:rowOff>
    </xdr:from>
    <xdr:ext cx="6448425" cy="600074"/>
    <xdr:sp macro="" textlink="">
      <xdr:nvSpPr>
        <xdr:cNvPr id="2" name="Obdĺžnik 1">
          <a:extLst>
            <a:ext uri="{FF2B5EF4-FFF2-40B4-BE49-F238E27FC236}">
              <a16:creationId xmlns:a16="http://schemas.microsoft.com/office/drawing/2014/main" id="{00000000-0008-0000-3300-000002000000}"/>
            </a:ext>
          </a:extLst>
        </xdr:cNvPr>
        <xdr:cNvSpPr/>
      </xdr:nvSpPr>
      <xdr:spPr>
        <a:xfrm>
          <a:off x="1809749" y="209550"/>
          <a:ext cx="6448425"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Kontingenčné tabuľky </a:t>
          </a:r>
        </a:p>
      </xdr:txBody>
    </xdr:sp>
    <xdr:clientData/>
  </xdr:one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1498600</xdr:colOff>
      <xdr:row>1</xdr:row>
      <xdr:rowOff>0</xdr:rowOff>
    </xdr:to>
    <xdr:pic>
      <xdr:nvPicPr>
        <xdr:cNvPr id="2" name="Obrázok 1" descr="wb_volania_roaming_partneri_210x297_0215 B.jpg">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7924800" cy="2057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8</xdr:col>
      <xdr:colOff>57150</xdr:colOff>
      <xdr:row>4</xdr:row>
      <xdr:rowOff>1</xdr:rowOff>
    </xdr:from>
    <xdr:to>
      <xdr:col>17</xdr:col>
      <xdr:colOff>285750</xdr:colOff>
      <xdr:row>16</xdr:row>
      <xdr:rowOff>133351</xdr:rowOff>
    </xdr:to>
    <xdr:pic>
      <xdr:nvPicPr>
        <xdr:cNvPr id="2" name="Obrázok 1">
          <a:extLst>
            <a:ext uri="{FF2B5EF4-FFF2-40B4-BE49-F238E27FC236}">
              <a16:creationId xmlns:a16="http://schemas.microsoft.com/office/drawing/2014/main" id="{00000000-0008-0000-3400-000002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5849"/>
        <a:stretch/>
      </xdr:blipFill>
      <xdr:spPr>
        <a:xfrm>
          <a:off x="6686550" y="790576"/>
          <a:ext cx="5715000" cy="3219450"/>
        </a:xfrm>
        <a:prstGeom prst="rect">
          <a:avLst/>
        </a:prstGeom>
      </xdr:spPr>
    </xdr:pic>
    <xdr:clientData/>
  </xdr:twoCellAnchor>
  <xdr:twoCellAnchor editAs="oneCell">
    <xdr:from>
      <xdr:col>8</xdr:col>
      <xdr:colOff>57150</xdr:colOff>
      <xdr:row>38</xdr:row>
      <xdr:rowOff>28575</xdr:rowOff>
    </xdr:from>
    <xdr:to>
      <xdr:col>15</xdr:col>
      <xdr:colOff>381000</xdr:colOff>
      <xdr:row>52</xdr:row>
      <xdr:rowOff>16249</xdr:rowOff>
    </xdr:to>
    <xdr:pic>
      <xdr:nvPicPr>
        <xdr:cNvPr id="3" name="Obrázok 2">
          <a:extLst>
            <a:ext uri="{FF2B5EF4-FFF2-40B4-BE49-F238E27FC236}">
              <a16:creationId xmlns:a16="http://schemas.microsoft.com/office/drawing/2014/main" id="{00000000-0008-0000-3400-000003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600" t="3118" r="1999" b="13908"/>
        <a:stretch/>
      </xdr:blipFill>
      <xdr:spPr>
        <a:xfrm>
          <a:off x="6686550" y="8210550"/>
          <a:ext cx="4591050" cy="3295650"/>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950323</xdr:colOff>
      <xdr:row>21</xdr:row>
      <xdr:rowOff>89535</xdr:rowOff>
    </xdr:to>
    <mc:AlternateContent xmlns:mc="http://schemas.openxmlformats.org/markup-compatibility/2006" xmlns:a14="http://schemas.microsoft.com/office/drawing/2010/main">
      <mc:Choice Requires="a14">
        <xdr:graphicFrame macro="">
          <xdr:nvGraphicFramePr>
            <xdr:cNvPr id="2" name="Meno">
              <a:extLst>
                <a:ext uri="{FF2B5EF4-FFF2-40B4-BE49-F238E27FC236}">
                  <a16:creationId xmlns:a16="http://schemas.microsoft.com/office/drawing/2014/main" id="{00000000-0008-0000-3700-000002000000}"/>
                </a:ext>
              </a:extLst>
            </xdr:cNvPr>
            <xdr:cNvGraphicFramePr/>
          </xdr:nvGraphicFramePr>
          <xdr:xfrm>
            <a:off x="0" y="0"/>
            <a:ext cx="0" cy="0"/>
          </xdr:xfrm>
          <a:graphic>
            <a:graphicData uri="http://schemas.microsoft.com/office/drawing/2010/slicer">
              <sle:slicer xmlns:sle="http://schemas.microsoft.com/office/drawing/2010/slicer" name="Meno"/>
            </a:graphicData>
          </a:graphic>
        </xdr:graphicFrame>
      </mc:Choice>
      <mc:Fallback xmlns="">
        <xdr:sp macro="" textlink="">
          <xdr:nvSpPr>
            <xdr:cNvPr id="0" name=""/>
            <xdr:cNvSpPr>
              <a:spLocks noTextEdit="1"/>
            </xdr:cNvSpPr>
          </xdr:nvSpPr>
          <xdr:spPr>
            <a:xfrm>
              <a:off x="0" y="1463040"/>
              <a:ext cx="1826623" cy="2466975"/>
            </a:xfrm>
            <a:prstGeom prst="rect">
              <a:avLst/>
            </a:prstGeom>
            <a:solidFill>
              <a:prstClr val="white"/>
            </a:solidFill>
            <a:ln w="1">
              <a:solidFill>
                <a:prstClr val="green"/>
              </a:solidFill>
            </a:ln>
          </xdr:spPr>
          <xdr:txBody>
            <a:bodyPr vertOverflow="clip" horzOverflow="clip"/>
            <a:lstStyle/>
            <a:p>
              <a:r>
                <a:rPr lang="sk-SK" sz="1100"/>
                <a:t>Tento tvar predstavuje rýchly filter. Rýchle filtre sú podporované v Exceli 2010 alebo novšej verzii.
Rýchly filter sa nedá použiť, ak bol tvar upravený v staršej verzii Excelu alebo ak bol zošit uložený v Exceli 2003 či v staršej verzii.</a:t>
              </a:r>
            </a:p>
          </xdr:txBody>
        </xdr:sp>
      </mc:Fallback>
    </mc:AlternateContent>
    <xdr:clientData/>
  </xdr:twoCellAnchor>
  <xdr:twoCellAnchor editAs="oneCell">
    <xdr:from>
      <xdr:col>2</xdr:col>
      <xdr:colOff>0</xdr:colOff>
      <xdr:row>8</xdr:row>
      <xdr:rowOff>9525</xdr:rowOff>
    </xdr:from>
    <xdr:to>
      <xdr:col>5</xdr:col>
      <xdr:colOff>716280</xdr:colOff>
      <xdr:row>21</xdr:row>
      <xdr:rowOff>99060</xdr:rowOff>
    </xdr:to>
    <mc:AlternateContent xmlns:mc="http://schemas.openxmlformats.org/markup-compatibility/2006" xmlns:a14="http://schemas.microsoft.com/office/drawing/2010/main">
      <mc:Choice Requires="a14">
        <xdr:graphicFrame macro="">
          <xdr:nvGraphicFramePr>
            <xdr:cNvPr id="3" name="Mesiac">
              <a:extLst>
                <a:ext uri="{FF2B5EF4-FFF2-40B4-BE49-F238E27FC236}">
                  <a16:creationId xmlns:a16="http://schemas.microsoft.com/office/drawing/2014/main" id="{00000000-0008-0000-3700-000003000000}"/>
                </a:ext>
              </a:extLst>
            </xdr:cNvPr>
            <xdr:cNvGraphicFramePr/>
          </xdr:nvGraphicFramePr>
          <xdr:xfrm>
            <a:off x="0" y="0"/>
            <a:ext cx="0" cy="0"/>
          </xdr:xfrm>
          <a:graphic>
            <a:graphicData uri="http://schemas.microsoft.com/office/drawing/2010/slicer">
              <sle:slicer xmlns:sle="http://schemas.microsoft.com/office/drawing/2010/slicer" name="Mesiac"/>
            </a:graphicData>
          </a:graphic>
        </xdr:graphicFrame>
      </mc:Choice>
      <mc:Fallback xmlns="">
        <xdr:sp macro="" textlink="">
          <xdr:nvSpPr>
            <xdr:cNvPr id="0" name=""/>
            <xdr:cNvSpPr>
              <a:spLocks noTextEdit="1"/>
            </xdr:cNvSpPr>
          </xdr:nvSpPr>
          <xdr:spPr>
            <a:xfrm>
              <a:off x="2141220" y="1472565"/>
              <a:ext cx="2065020" cy="2466975"/>
            </a:xfrm>
            <a:prstGeom prst="rect">
              <a:avLst/>
            </a:prstGeom>
            <a:solidFill>
              <a:prstClr val="white"/>
            </a:solidFill>
            <a:ln w="1">
              <a:solidFill>
                <a:prstClr val="green"/>
              </a:solidFill>
            </a:ln>
          </xdr:spPr>
          <xdr:txBody>
            <a:bodyPr vertOverflow="clip" horzOverflow="clip"/>
            <a:lstStyle/>
            <a:p>
              <a:r>
                <a:rPr lang="sk-SK" sz="1100"/>
                <a:t>Tento tvar predstavuje rýchly filter. Rýchle filtre sú podporované v Exceli 2010 alebo novšej verzii.
Rýchly filter sa nedá použiť, ak bol tvar upravený v staršej verzii Excelu alebo ak bol zošit uložený v Exceli 2003 či v staršej verzii.</a:t>
              </a:r>
            </a:p>
          </xdr:txBody>
        </xdr:sp>
      </mc:Fallback>
    </mc:AlternateContent>
    <xdr:clientData/>
  </xdr:twoCellAnchor>
  <xdr:twoCellAnchor>
    <xdr:from>
      <xdr:col>7</xdr:col>
      <xdr:colOff>0</xdr:colOff>
      <xdr:row>6</xdr:row>
      <xdr:rowOff>0</xdr:rowOff>
    </xdr:from>
    <xdr:to>
      <xdr:col>14</xdr:col>
      <xdr:colOff>0</xdr:colOff>
      <xdr:row>21</xdr:row>
      <xdr:rowOff>0</xdr:rowOff>
    </xdr:to>
    <xdr:graphicFrame macro="">
      <xdr:nvGraphicFramePr>
        <xdr:cNvPr id="4" name="Graf 3">
          <a:extLst>
            <a:ext uri="{FF2B5EF4-FFF2-40B4-BE49-F238E27FC236}">
              <a16:creationId xmlns:a16="http://schemas.microsoft.com/office/drawing/2014/main" id="{00000000-0008-0000-3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4</xdr:col>
      <xdr:colOff>0</xdr:colOff>
      <xdr:row>2</xdr:row>
      <xdr:rowOff>0</xdr:rowOff>
    </xdr:from>
    <xdr:to>
      <xdr:col>10</xdr:col>
      <xdr:colOff>388620</xdr:colOff>
      <xdr:row>9</xdr:row>
      <xdr:rowOff>0</xdr:rowOff>
    </xdr:to>
    <xdr:sp macro="" textlink="">
      <xdr:nvSpPr>
        <xdr:cNvPr id="2" name="BlokTextu 1">
          <a:extLst>
            <a:ext uri="{FF2B5EF4-FFF2-40B4-BE49-F238E27FC236}">
              <a16:creationId xmlns:a16="http://schemas.microsoft.com/office/drawing/2014/main" id="{00000000-0008-0000-3800-000002000000}"/>
            </a:ext>
          </a:extLst>
        </xdr:cNvPr>
        <xdr:cNvSpPr txBox="1"/>
      </xdr:nvSpPr>
      <xdr:spPr>
        <a:xfrm>
          <a:off x="4892040" y="365760"/>
          <a:ext cx="4046220" cy="12801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sk-SK" sz="1100" b="1" i="0" u="none" strike="noStrike">
              <a:solidFill>
                <a:schemeClr val="dk1"/>
              </a:solidFill>
              <a:effectLst/>
              <a:latin typeface="+mn-lt"/>
              <a:ea typeface="+mn-ea"/>
              <a:cs typeface="+mn-cs"/>
            </a:rPr>
            <a:t>a) Pomocou kontingenčnej tabuľky vypočítajte predajnosť a zisk jednotlivých druhov časopisov.</a:t>
          </a:r>
          <a:r>
            <a:rPr lang="sk-SK"/>
            <a:t> </a:t>
          </a:r>
          <a:endParaRPr lang="en-US"/>
        </a:p>
        <a:p>
          <a:r>
            <a:rPr lang="sk-SK" sz="1100" b="1" i="0" u="none" strike="noStrike">
              <a:solidFill>
                <a:schemeClr val="dk1"/>
              </a:solidFill>
              <a:effectLst/>
              <a:latin typeface="+mn-lt"/>
              <a:ea typeface="+mn-ea"/>
              <a:cs typeface="+mn-cs"/>
            </a:rPr>
            <a:t>b) Pomocou kontingenčnej tabuľky zistite najvyššiu a najnižšiu cenu časopisu v členení podľa typu časopisu. </a:t>
          </a:r>
          <a:r>
            <a:rPr lang="sk-SK"/>
            <a:t> </a:t>
          </a:r>
          <a:endParaRPr lang="en-US"/>
        </a:p>
        <a:p>
          <a:r>
            <a:rPr lang="sk-SK" sz="1100" b="1" i="0" u="none" strike="noStrike">
              <a:solidFill>
                <a:schemeClr val="dk1"/>
              </a:solidFill>
              <a:effectLst/>
              <a:latin typeface="+mn-lt"/>
              <a:ea typeface="+mn-ea"/>
              <a:cs typeface="+mn-cs"/>
            </a:rPr>
            <a:t>c) Pomocou kontingenčnej tabuľky vypočítajte, koľko titulov časopisov sa tlačí v jednotlivých mestách a aká je ich celková predajnosť.</a:t>
          </a:r>
          <a:r>
            <a:rPr lang="sk-SK"/>
            <a:t> </a:t>
          </a:r>
          <a:endParaRPr lang="sk-SK" sz="1100"/>
        </a:p>
      </xdr:txBody>
    </xdr:sp>
    <xdr:clientData/>
  </xdr:twoCellAnchor>
</xdr:wsDr>
</file>

<file path=xl/drawings/drawing41.xml><?xml version="1.0" encoding="utf-8"?>
<xdr:wsDr xmlns:xdr="http://schemas.openxmlformats.org/drawingml/2006/spreadsheetDrawing" xmlns:a="http://schemas.openxmlformats.org/drawingml/2006/main">
  <xdr:oneCellAnchor>
    <xdr:from>
      <xdr:col>1</xdr:col>
      <xdr:colOff>342900</xdr:colOff>
      <xdr:row>0</xdr:row>
      <xdr:rowOff>209550</xdr:rowOff>
    </xdr:from>
    <xdr:ext cx="10039350" cy="600074"/>
    <xdr:sp macro="" textlink="">
      <xdr:nvSpPr>
        <xdr:cNvPr id="2" name="Obdĺžnik 1">
          <a:extLst>
            <a:ext uri="{FF2B5EF4-FFF2-40B4-BE49-F238E27FC236}">
              <a16:creationId xmlns:a16="http://schemas.microsoft.com/office/drawing/2014/main" id="{00000000-0008-0000-3E00-000002000000}"/>
            </a:ext>
          </a:extLst>
        </xdr:cNvPr>
        <xdr:cNvSpPr/>
      </xdr:nvSpPr>
      <xdr:spPr>
        <a:xfrm>
          <a:off x="952500" y="209550"/>
          <a:ext cx="10039350"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Integrácia Excelu s inými aplikáciami</a:t>
          </a:r>
        </a:p>
      </xdr:txBody>
    </xdr:sp>
    <xdr:clientData/>
  </xdr:oneCellAnchor>
</xdr:wsDr>
</file>

<file path=xl/drawings/drawing42.xml><?xml version="1.0" encoding="utf-8"?>
<xdr:wsDr xmlns:xdr="http://schemas.openxmlformats.org/drawingml/2006/spreadsheetDrawing" xmlns:a="http://schemas.openxmlformats.org/drawingml/2006/main">
  <xdr:oneCellAnchor>
    <xdr:from>
      <xdr:col>0</xdr:col>
      <xdr:colOff>19049</xdr:colOff>
      <xdr:row>21</xdr:row>
      <xdr:rowOff>85725</xdr:rowOff>
    </xdr:from>
    <xdr:ext cx="12182476" cy="1143000"/>
    <xdr:sp macro="" textlink="">
      <xdr:nvSpPr>
        <xdr:cNvPr id="2" name="Obdĺžnik 1">
          <a:extLst>
            <a:ext uri="{FF2B5EF4-FFF2-40B4-BE49-F238E27FC236}">
              <a16:creationId xmlns:a16="http://schemas.microsoft.com/office/drawing/2014/main" id="{00000000-0008-0000-4000-000002000000}"/>
            </a:ext>
          </a:extLst>
        </xdr:cNvPr>
        <xdr:cNvSpPr/>
      </xdr:nvSpPr>
      <xdr:spPr>
        <a:xfrm>
          <a:off x="19049" y="2943225"/>
          <a:ext cx="12182476" cy="1143000"/>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Gratulujem k Absolvovaniu Kurzu</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roslav Reiter" refreshedDate="43256.485323032408" createdVersion="6" refreshedVersion="6" minRefreshableVersion="3" recordCount="32" xr:uid="{96C93EC4-37AC-4BDC-9228-46E3543FDBDB}">
  <cacheSource type="worksheet">
    <worksheetSource ref="C12:H44" sheet="Kontingenčné Tabulky"/>
  </cacheSource>
  <cacheFields count="9">
    <cacheField name="Meno" numFmtId="0">
      <sharedItems count="14">
        <s v="Novotný, Anton"/>
        <s v="Mika, Peret"/>
        <s v="Trieska, Ivan"/>
        <s v="Ivanová, Dana"/>
        <s v="Fuller, Peter"/>
        <s v="Bukovský, Karol"/>
        <s v="Žilinská, Ivana"/>
        <s v="Noha, Alexander"/>
        <s v="Adam Šangala1"/>
        <s v="Adam Šangala2"/>
        <s v="Adam Šangala3"/>
        <s v="Adam Šangala4"/>
        <s v="Adam Šangala5"/>
        <s v="Adam Šangala6"/>
      </sharedItems>
    </cacheField>
    <cacheField name="Oblasť" numFmtId="0">
      <sharedItems count="4">
        <s v="Juh"/>
        <s v="Západ"/>
        <s v="Sever"/>
        <s v="Východ"/>
      </sharedItems>
    </cacheField>
    <cacheField name="Dátum" numFmtId="14">
      <sharedItems containsNonDate="0" containsDate="1" containsString="0" containsBlank="1" minDate="2006-01-01T00:00:00" maxDate="2006-07-16T00:00:00"/>
    </cacheField>
    <cacheField name="Test1" numFmtId="0">
      <sharedItems containsSemiMixedTypes="0" containsString="0" containsNumber="1" containsInteger="1" minValue="100" maxValue="100"/>
    </cacheField>
    <cacheField name="Test2" numFmtId="0">
      <sharedItems containsSemiMixedTypes="0" containsString="0" containsNumber="1" containsInteger="1" minValue="100" maxValue="100"/>
    </cacheField>
    <cacheField name="Test3" numFmtId="0">
      <sharedItems containsSemiMixedTypes="0" containsString="0" containsNumber="1" containsInteger="1" minValue="100" maxValue="100"/>
    </cacheField>
    <cacheField name="Predaj" numFmtId="0">
      <sharedItems containsString="0" containsBlank="1" containsNumber="1" containsInteger="1" minValue="250" maxValue="25000"/>
    </cacheField>
    <cacheField name="Popis" numFmtId="0">
      <sharedItems containsBlank="1"/>
    </cacheField>
    <cacheField name="Mesiac" numFmtId="0">
      <sharedItems containsString="0" containsBlank="1" containsNumber="1" containsInteger="1" minValue="1" maxValue="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roslav Reiter" refreshedDate="43256.487754050926" createdVersion="6" refreshedVersion="6" minRefreshableVersion="3" recordCount="32" xr:uid="{11708C19-58DA-420F-9F6A-35576E271AA4}">
  <cacheSource type="worksheet">
    <worksheetSource name="tab_zam"/>
  </cacheSource>
  <cacheFields count="12">
    <cacheField name="Meno" numFmtId="0">
      <sharedItems count="14">
        <s v="Novotný, Anton"/>
        <s v="Mika, Peret"/>
        <s v="Trieska, Ivan"/>
        <s v="Ivanová, Dana"/>
        <s v="Fuller, Peter"/>
        <s v="Bukovský, Karol"/>
        <s v="Žilinská, Ivana"/>
        <s v="Noha, Alexander"/>
        <s v="Adam Šangala1"/>
        <s v="Adam Šangala2"/>
        <s v="Adam Šangala3"/>
        <s v="Adam Šangala4"/>
        <s v="Adam Šangala5"/>
        <s v="Adam Šangala6"/>
      </sharedItems>
    </cacheField>
    <cacheField name="Oblasť" numFmtId="0">
      <sharedItems count="4">
        <s v="Juh"/>
        <s v="Západ"/>
        <s v="Sever"/>
        <s v="Východ"/>
      </sharedItems>
    </cacheField>
    <cacheField name="Dátum" numFmtId="14">
      <sharedItems containsNonDate="0" containsDate="1" containsString="0" containsBlank="1" minDate="2006-01-01T00:00:00" maxDate="2006-07-16T00:00:00"/>
    </cacheField>
    <cacheField name="Test1" numFmtId="0">
      <sharedItems containsSemiMixedTypes="0" containsString="0" containsNumber="1" containsInteger="1" minValue="100" maxValue="100"/>
    </cacheField>
    <cacheField name="Test2" numFmtId="0">
      <sharedItems containsSemiMixedTypes="0" containsString="0" containsNumber="1" containsInteger="1" minValue="100" maxValue="100"/>
    </cacheField>
    <cacheField name="Test3" numFmtId="0">
      <sharedItems containsSemiMixedTypes="0" containsString="0" containsNumber="1" containsInteger="1" minValue="100" maxValue="100"/>
    </cacheField>
    <cacheField name="Predaj" numFmtId="0">
      <sharedItems containsString="0" containsBlank="1" containsNumber="1" containsInteger="1" minValue="250" maxValue="25000"/>
    </cacheField>
    <cacheField name="Popis" numFmtId="0">
      <sharedItems containsBlank="1"/>
    </cacheField>
    <cacheField name="Mesiac" numFmtId="0">
      <sharedItems containsString="0" containsBlank="1" containsNumber="1" containsInteger="1" minValue="1" maxValue="7" count="8">
        <n v="2"/>
        <n v="6"/>
        <n v="3"/>
        <n v="4"/>
        <n v="1"/>
        <n v="7"/>
        <n v="5"/>
        <m/>
      </sharedItems>
    </cacheField>
    <cacheField name="S DPH" numFmtId="0" formula="Predaj*1.2" databaseField="0"/>
    <cacheField name="DPH" numFmtId="0" formula="'S DPH'-Predaj" databaseField="0"/>
    <cacheField name="Nieco" numFmtId="0" formula=" &quot;Karol&quot;" databaseField="0"/>
  </cacheFields>
  <extLst>
    <ext xmlns:x14="http://schemas.microsoft.com/office/spreadsheetml/2009/9/main" uri="{725AE2AE-9491-48be-B2B4-4EB974FC3084}">
      <x14:pivotCacheDefinition pivotCacheId="137014351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roslav Reiter" refreshedDate="43256.5208375" createdVersion="6" refreshedVersion="6" minRefreshableVersion="3" recordCount="19" xr:uid="{2328A1F8-2E3E-4D71-BBCA-810AC77E4562}">
  <cacheSource type="worksheet">
    <worksheetSource name="Tabuľka22"/>
  </cacheSource>
  <cacheFields count="10">
    <cacheField name="Názov časopisu" numFmtId="0">
      <sharedItems count="19">
        <s v="Bravo"/>
        <s v="Dívka"/>
        <s v="Eurotelevízia"/>
        <s v="HN"/>
        <s v="Markíza"/>
        <s v="Moment"/>
        <s v="Národná obroda"/>
        <s v="Plus 7 dní"/>
        <s v="Práca"/>
        <s v="Pravda"/>
        <s v="Rytmus života"/>
        <s v="Slovenka"/>
        <s v="Sme"/>
        <s v="Telemagazín"/>
        <s v="Tina"/>
        <s v="Vlasta"/>
        <s v="Žena a život"/>
        <s v="Ženský magazín"/>
        <s v="Život"/>
      </sharedItems>
    </cacheField>
    <cacheField name="Cena " numFmtId="164">
      <sharedItems containsSemiMixedTypes="0" containsString="0" containsNumber="1" minValue="8" maxValue="38"/>
    </cacheField>
    <cacheField name="Tlač" numFmtId="0">
      <sharedItems count="7">
        <s v="Brno"/>
        <s v="Olomouc"/>
        <s v="Bratislava"/>
        <s v="Martin"/>
        <s v="Praha"/>
        <s v="Žilina"/>
        <s v="Košice"/>
      </sharedItems>
    </cacheField>
    <cacheField name="Stĺpec1" numFmtId="0">
      <sharedItems containsNonDate="0" containsString="0" containsBlank="1"/>
    </cacheField>
    <cacheField name="Stĺpec2" numFmtId="0">
      <sharedItems containsNonDate="0" containsString="0" containsBlank="1"/>
    </cacheField>
    <cacheField name="Stĺpec3" numFmtId="0">
      <sharedItems containsNonDate="0" containsString="0" containsBlank="1"/>
    </cacheField>
    <cacheField name="Druh časopisu" numFmtId="0">
      <sharedItems count="5">
        <s v="pre mládež"/>
        <s v="televízny"/>
        <s v="noviny"/>
        <s v="spoločenský"/>
        <s v="ženský"/>
      </sharedItems>
    </cacheField>
    <cacheField name="Typ časopisu" numFmtId="0">
      <sharedItems count="4">
        <s v="dvojtýždenník"/>
        <s v="týždenník"/>
        <s v="denník"/>
        <s v="mesačník"/>
      </sharedItems>
    </cacheField>
    <cacheField name="Predajnosť  v roku 2005            " numFmtId="0">
      <sharedItems containsSemiMixedTypes="0" containsString="0" containsNumber="1" containsInteger="1" minValue="120000" maxValue="1100000"/>
    </cacheField>
    <cacheField name="Zisk" numFmtId="164">
      <sharedItems containsSemiMixedTypes="0" containsString="0" containsNumber="1" containsInteger="1" minValue="264000" maxValue="99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x v="0"/>
    <d v="2006-02-20T00:00:00"/>
    <n v="100"/>
    <n v="100"/>
    <n v="100"/>
    <n v="10000"/>
    <s v="knihy"/>
    <n v="2"/>
  </r>
  <r>
    <x v="0"/>
    <x v="0"/>
    <d v="2006-06-12T00:00:00"/>
    <n v="100"/>
    <n v="100"/>
    <n v="100"/>
    <n v="1400"/>
    <s v="umelecké potreby"/>
    <n v="6"/>
  </r>
  <r>
    <x v="0"/>
    <x v="0"/>
    <d v="2006-03-17T00:00:00"/>
    <n v="100"/>
    <n v="100"/>
    <n v="100"/>
    <n v="750"/>
    <s v="umelecké potreby"/>
    <n v="3"/>
  </r>
  <r>
    <x v="1"/>
    <x v="1"/>
    <d v="2006-04-12T00:00:00"/>
    <n v="100"/>
    <n v="100"/>
    <n v="100"/>
    <n v="600"/>
    <s v="knihy"/>
    <n v="4"/>
  </r>
  <r>
    <x v="1"/>
    <x v="1"/>
    <d v="2006-03-01T00:00:00"/>
    <n v="100"/>
    <n v="100"/>
    <n v="100"/>
    <n v="1000"/>
    <s v="časopisy"/>
    <n v="3"/>
  </r>
  <r>
    <x v="2"/>
    <x v="2"/>
    <d v="2006-02-22T00:00:00"/>
    <n v="100"/>
    <n v="100"/>
    <n v="100"/>
    <n v="450"/>
    <s v="umelecké potreby"/>
    <n v="2"/>
  </r>
  <r>
    <x v="2"/>
    <x v="2"/>
    <d v="2006-01-01T00:00:00"/>
    <n v="100"/>
    <n v="100"/>
    <n v="100"/>
    <n v="1000"/>
    <s v="umelecké potreby"/>
    <n v="1"/>
  </r>
  <r>
    <x v="2"/>
    <x v="2"/>
    <d v="2006-02-21T00:00:00"/>
    <n v="100"/>
    <n v="100"/>
    <n v="100"/>
    <n v="1200"/>
    <s v="knihy"/>
    <n v="2"/>
  </r>
  <r>
    <x v="2"/>
    <x v="2"/>
    <d v="2006-02-04T00:00:00"/>
    <n v="100"/>
    <n v="100"/>
    <n v="100"/>
    <n v="340"/>
    <s v="mapy"/>
    <n v="2"/>
  </r>
  <r>
    <x v="3"/>
    <x v="1"/>
    <d v="2006-01-01T00:00:00"/>
    <n v="100"/>
    <n v="100"/>
    <n v="100"/>
    <n v="700"/>
    <s v="umelecké potreby"/>
    <n v="1"/>
  </r>
  <r>
    <x v="3"/>
    <x v="1"/>
    <d v="2006-02-01T00:00:00"/>
    <n v="100"/>
    <n v="100"/>
    <n v="100"/>
    <n v="580"/>
    <s v="časopisy"/>
    <n v="2"/>
  </r>
  <r>
    <x v="3"/>
    <x v="1"/>
    <d v="2006-01-20T00:00:00"/>
    <n v="100"/>
    <n v="100"/>
    <n v="100"/>
    <n v="700"/>
    <s v="umelecké potreby"/>
    <n v="1"/>
  </r>
  <r>
    <x v="4"/>
    <x v="2"/>
    <d v="2006-02-01T00:00:00"/>
    <n v="100"/>
    <n v="100"/>
    <n v="100"/>
    <n v="375"/>
    <s v="časopisy"/>
    <n v="2"/>
  </r>
  <r>
    <x v="4"/>
    <x v="2"/>
    <d v="2006-07-12T00:00:00"/>
    <n v="100"/>
    <n v="100"/>
    <n v="100"/>
    <n v="1200"/>
    <s v="knihy"/>
    <n v="7"/>
  </r>
  <r>
    <x v="4"/>
    <x v="2"/>
    <d v="2006-07-15T00:00:00"/>
    <n v="100"/>
    <n v="100"/>
    <n v="100"/>
    <n v="925"/>
    <s v="knihy"/>
    <n v="7"/>
  </r>
  <r>
    <x v="5"/>
    <x v="3"/>
    <d v="2006-02-01T00:00:00"/>
    <n v="100"/>
    <n v="100"/>
    <n v="100"/>
    <n v="25000"/>
    <s v="časopisy"/>
    <n v="2"/>
  </r>
  <r>
    <x v="5"/>
    <x v="3"/>
    <d v="2006-01-24T00:00:00"/>
    <n v="100"/>
    <n v="100"/>
    <n v="100"/>
    <n v="1000"/>
    <s v="knihy"/>
    <n v="1"/>
  </r>
  <r>
    <x v="5"/>
    <x v="3"/>
    <d v="2006-01-21T00:00:00"/>
    <n v="100"/>
    <n v="100"/>
    <n v="100"/>
    <n v="250"/>
    <s v="knihy"/>
    <n v="1"/>
  </r>
  <r>
    <x v="6"/>
    <x v="3"/>
    <d v="2006-04-03T00:00:00"/>
    <n v="100"/>
    <n v="100"/>
    <n v="100"/>
    <n v="550"/>
    <s v="mapy"/>
    <n v="4"/>
  </r>
  <r>
    <x v="6"/>
    <x v="3"/>
    <d v="2006-02-13T00:00:00"/>
    <n v="100"/>
    <n v="100"/>
    <n v="100"/>
    <n v="600"/>
    <s v="umelecké potreby"/>
    <n v="2"/>
  </r>
  <r>
    <x v="6"/>
    <x v="3"/>
    <d v="2006-01-18T00:00:00"/>
    <n v="100"/>
    <n v="100"/>
    <n v="100"/>
    <n v="720"/>
    <s v="knihy"/>
    <n v="1"/>
  </r>
  <r>
    <x v="7"/>
    <x v="0"/>
    <d v="2006-02-01T00:00:00"/>
    <n v="100"/>
    <n v="100"/>
    <n v="100"/>
    <n v="900"/>
    <s v="knihy"/>
    <n v="2"/>
  </r>
  <r>
    <x v="7"/>
    <x v="0"/>
    <d v="2006-05-23T00:00:00"/>
    <n v="100"/>
    <n v="100"/>
    <n v="100"/>
    <n v="1250"/>
    <s v="mapy"/>
    <n v="5"/>
  </r>
  <r>
    <x v="7"/>
    <x v="0"/>
    <d v="2006-05-01T00:00:00"/>
    <n v="100"/>
    <n v="100"/>
    <n v="100"/>
    <n v="400"/>
    <s v="časopisy"/>
    <n v="5"/>
  </r>
  <r>
    <x v="5"/>
    <x v="3"/>
    <d v="2006-02-07T00:00:00"/>
    <n v="100"/>
    <n v="100"/>
    <n v="100"/>
    <n v="680"/>
    <s v="umelecké potreby"/>
    <n v="2"/>
  </r>
  <r>
    <x v="8"/>
    <x v="2"/>
    <m/>
    <n v="100"/>
    <n v="100"/>
    <n v="100"/>
    <m/>
    <m/>
    <m/>
  </r>
  <r>
    <x v="9"/>
    <x v="3"/>
    <m/>
    <n v="100"/>
    <n v="100"/>
    <n v="100"/>
    <m/>
    <m/>
    <m/>
  </r>
  <r>
    <x v="10"/>
    <x v="1"/>
    <m/>
    <n v="100"/>
    <n v="100"/>
    <n v="100"/>
    <m/>
    <m/>
    <m/>
  </r>
  <r>
    <x v="11"/>
    <x v="0"/>
    <m/>
    <n v="100"/>
    <n v="100"/>
    <n v="100"/>
    <m/>
    <m/>
    <m/>
  </r>
  <r>
    <x v="12"/>
    <x v="2"/>
    <m/>
    <n v="100"/>
    <n v="100"/>
    <n v="100"/>
    <m/>
    <m/>
    <m/>
  </r>
  <r>
    <x v="13"/>
    <x v="3"/>
    <m/>
    <n v="100"/>
    <n v="100"/>
    <n v="100"/>
    <m/>
    <m/>
    <m/>
  </r>
  <r>
    <x v="7"/>
    <x v="0"/>
    <d v="2006-02-11T00:00:00"/>
    <n v="100"/>
    <n v="100"/>
    <n v="100"/>
    <n v="559"/>
    <s v="časopisy"/>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x v="0"/>
    <d v="2006-02-20T00:00:00"/>
    <n v="100"/>
    <n v="100"/>
    <n v="100"/>
    <n v="10000"/>
    <s v="knihy"/>
    <x v="0"/>
  </r>
  <r>
    <x v="0"/>
    <x v="0"/>
    <d v="2006-06-12T00:00:00"/>
    <n v="100"/>
    <n v="100"/>
    <n v="100"/>
    <n v="1400"/>
    <s v="umelecké potreby"/>
    <x v="1"/>
  </r>
  <r>
    <x v="0"/>
    <x v="0"/>
    <d v="2006-03-17T00:00:00"/>
    <n v="100"/>
    <n v="100"/>
    <n v="100"/>
    <n v="750"/>
    <s v="umelecké potreby"/>
    <x v="2"/>
  </r>
  <r>
    <x v="1"/>
    <x v="1"/>
    <d v="2006-04-12T00:00:00"/>
    <n v="100"/>
    <n v="100"/>
    <n v="100"/>
    <n v="600"/>
    <s v="knihy"/>
    <x v="3"/>
  </r>
  <r>
    <x v="1"/>
    <x v="1"/>
    <d v="2006-03-01T00:00:00"/>
    <n v="100"/>
    <n v="100"/>
    <n v="100"/>
    <n v="1000"/>
    <s v="časopisy"/>
    <x v="2"/>
  </r>
  <r>
    <x v="2"/>
    <x v="2"/>
    <d v="2006-02-22T00:00:00"/>
    <n v="100"/>
    <n v="100"/>
    <n v="100"/>
    <n v="450"/>
    <s v="umelecké potreby"/>
    <x v="0"/>
  </r>
  <r>
    <x v="2"/>
    <x v="2"/>
    <d v="2006-01-01T00:00:00"/>
    <n v="100"/>
    <n v="100"/>
    <n v="100"/>
    <n v="1000"/>
    <s v="umelecké potreby"/>
    <x v="4"/>
  </r>
  <r>
    <x v="2"/>
    <x v="2"/>
    <d v="2006-02-21T00:00:00"/>
    <n v="100"/>
    <n v="100"/>
    <n v="100"/>
    <n v="1200"/>
    <s v="knihy"/>
    <x v="0"/>
  </r>
  <r>
    <x v="2"/>
    <x v="2"/>
    <d v="2006-02-04T00:00:00"/>
    <n v="100"/>
    <n v="100"/>
    <n v="100"/>
    <n v="340"/>
    <s v="mapy"/>
    <x v="0"/>
  </r>
  <r>
    <x v="3"/>
    <x v="1"/>
    <d v="2006-01-01T00:00:00"/>
    <n v="100"/>
    <n v="100"/>
    <n v="100"/>
    <n v="700"/>
    <s v="umelecké potreby"/>
    <x v="4"/>
  </r>
  <r>
    <x v="3"/>
    <x v="1"/>
    <d v="2006-02-01T00:00:00"/>
    <n v="100"/>
    <n v="100"/>
    <n v="100"/>
    <n v="580"/>
    <s v="časopisy"/>
    <x v="0"/>
  </r>
  <r>
    <x v="3"/>
    <x v="1"/>
    <d v="2006-01-20T00:00:00"/>
    <n v="100"/>
    <n v="100"/>
    <n v="100"/>
    <n v="700"/>
    <s v="umelecké potreby"/>
    <x v="4"/>
  </r>
  <r>
    <x v="4"/>
    <x v="2"/>
    <d v="2006-02-01T00:00:00"/>
    <n v="100"/>
    <n v="100"/>
    <n v="100"/>
    <n v="375"/>
    <s v="časopisy"/>
    <x v="0"/>
  </r>
  <r>
    <x v="4"/>
    <x v="2"/>
    <d v="2006-07-12T00:00:00"/>
    <n v="100"/>
    <n v="100"/>
    <n v="100"/>
    <n v="1200"/>
    <s v="knihy"/>
    <x v="5"/>
  </r>
  <r>
    <x v="4"/>
    <x v="2"/>
    <d v="2006-07-15T00:00:00"/>
    <n v="100"/>
    <n v="100"/>
    <n v="100"/>
    <n v="925"/>
    <s v="knihy"/>
    <x v="5"/>
  </r>
  <r>
    <x v="5"/>
    <x v="3"/>
    <d v="2006-02-01T00:00:00"/>
    <n v="100"/>
    <n v="100"/>
    <n v="100"/>
    <n v="25000"/>
    <s v="časopisy"/>
    <x v="0"/>
  </r>
  <r>
    <x v="5"/>
    <x v="3"/>
    <d v="2006-01-24T00:00:00"/>
    <n v="100"/>
    <n v="100"/>
    <n v="100"/>
    <n v="1000"/>
    <s v="knihy"/>
    <x v="4"/>
  </r>
  <r>
    <x v="5"/>
    <x v="3"/>
    <d v="2006-01-21T00:00:00"/>
    <n v="100"/>
    <n v="100"/>
    <n v="100"/>
    <n v="250"/>
    <s v="knihy"/>
    <x v="4"/>
  </r>
  <r>
    <x v="6"/>
    <x v="3"/>
    <d v="2006-04-03T00:00:00"/>
    <n v="100"/>
    <n v="100"/>
    <n v="100"/>
    <n v="550"/>
    <s v="mapy"/>
    <x v="3"/>
  </r>
  <r>
    <x v="6"/>
    <x v="3"/>
    <d v="2006-02-13T00:00:00"/>
    <n v="100"/>
    <n v="100"/>
    <n v="100"/>
    <n v="600"/>
    <s v="umelecké potreby"/>
    <x v="0"/>
  </r>
  <r>
    <x v="6"/>
    <x v="3"/>
    <d v="2006-01-18T00:00:00"/>
    <n v="100"/>
    <n v="100"/>
    <n v="100"/>
    <n v="720"/>
    <s v="knihy"/>
    <x v="4"/>
  </r>
  <r>
    <x v="7"/>
    <x v="0"/>
    <d v="2006-02-01T00:00:00"/>
    <n v="100"/>
    <n v="100"/>
    <n v="100"/>
    <n v="900"/>
    <s v="knihy"/>
    <x v="0"/>
  </r>
  <r>
    <x v="7"/>
    <x v="0"/>
    <d v="2006-05-23T00:00:00"/>
    <n v="100"/>
    <n v="100"/>
    <n v="100"/>
    <n v="1250"/>
    <s v="mapy"/>
    <x v="6"/>
  </r>
  <r>
    <x v="7"/>
    <x v="0"/>
    <d v="2006-05-01T00:00:00"/>
    <n v="100"/>
    <n v="100"/>
    <n v="100"/>
    <n v="400"/>
    <s v="časopisy"/>
    <x v="6"/>
  </r>
  <r>
    <x v="5"/>
    <x v="3"/>
    <d v="2006-02-07T00:00:00"/>
    <n v="100"/>
    <n v="100"/>
    <n v="100"/>
    <n v="680"/>
    <s v="umelecké potreby"/>
    <x v="0"/>
  </r>
  <r>
    <x v="8"/>
    <x v="2"/>
    <m/>
    <n v="100"/>
    <n v="100"/>
    <n v="100"/>
    <m/>
    <m/>
    <x v="7"/>
  </r>
  <r>
    <x v="9"/>
    <x v="3"/>
    <m/>
    <n v="100"/>
    <n v="100"/>
    <n v="100"/>
    <m/>
    <m/>
    <x v="7"/>
  </r>
  <r>
    <x v="10"/>
    <x v="1"/>
    <m/>
    <n v="100"/>
    <n v="100"/>
    <n v="100"/>
    <m/>
    <m/>
    <x v="7"/>
  </r>
  <r>
    <x v="11"/>
    <x v="0"/>
    <m/>
    <n v="100"/>
    <n v="100"/>
    <n v="100"/>
    <m/>
    <m/>
    <x v="7"/>
  </r>
  <r>
    <x v="12"/>
    <x v="2"/>
    <m/>
    <n v="100"/>
    <n v="100"/>
    <n v="100"/>
    <m/>
    <m/>
    <x v="7"/>
  </r>
  <r>
    <x v="13"/>
    <x v="3"/>
    <m/>
    <n v="100"/>
    <n v="100"/>
    <n v="100"/>
    <m/>
    <m/>
    <x v="7"/>
  </r>
  <r>
    <x v="7"/>
    <x v="0"/>
    <d v="2006-02-11T00:00:00"/>
    <n v="100"/>
    <n v="100"/>
    <n v="100"/>
    <n v="559"/>
    <s v="časopisy"/>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
  <r>
    <x v="0"/>
    <n v="38"/>
    <x v="0"/>
    <m/>
    <m/>
    <m/>
    <x v="0"/>
    <x v="0"/>
    <n v="140000"/>
    <n v="532000"/>
  </r>
  <r>
    <x v="1"/>
    <n v="35"/>
    <x v="1"/>
    <m/>
    <m/>
    <m/>
    <x v="0"/>
    <x v="0"/>
    <n v="185000"/>
    <n v="647500"/>
  </r>
  <r>
    <x v="2"/>
    <n v="19"/>
    <x v="2"/>
    <m/>
    <m/>
    <m/>
    <x v="1"/>
    <x v="1"/>
    <n v="216000"/>
    <n v="410400"/>
  </r>
  <r>
    <x v="3"/>
    <n v="8"/>
    <x v="3"/>
    <m/>
    <m/>
    <m/>
    <x v="2"/>
    <x v="2"/>
    <n v="520000"/>
    <n v="416000"/>
  </r>
  <r>
    <x v="4"/>
    <n v="22"/>
    <x v="2"/>
    <m/>
    <m/>
    <m/>
    <x v="1"/>
    <x v="1"/>
    <n v="250000"/>
    <n v="550000"/>
  </r>
  <r>
    <x v="5"/>
    <n v="19"/>
    <x v="3"/>
    <m/>
    <m/>
    <m/>
    <x v="3"/>
    <x v="1"/>
    <n v="143000"/>
    <n v="271700"/>
  </r>
  <r>
    <x v="6"/>
    <n v="9"/>
    <x v="2"/>
    <m/>
    <m/>
    <m/>
    <x v="2"/>
    <x v="2"/>
    <n v="1080000"/>
    <n v="972000"/>
  </r>
  <r>
    <x v="7"/>
    <n v="24"/>
    <x v="2"/>
    <m/>
    <m/>
    <m/>
    <x v="3"/>
    <x v="1"/>
    <n v="189000"/>
    <n v="453600"/>
  </r>
  <r>
    <x v="8"/>
    <n v="8"/>
    <x v="2"/>
    <m/>
    <m/>
    <m/>
    <x v="2"/>
    <x v="2"/>
    <n v="1030000"/>
    <n v="824000"/>
  </r>
  <r>
    <x v="9"/>
    <n v="9"/>
    <x v="2"/>
    <m/>
    <m/>
    <m/>
    <x v="2"/>
    <x v="2"/>
    <n v="1090000"/>
    <n v="981000"/>
  </r>
  <r>
    <x v="10"/>
    <n v="25"/>
    <x v="4"/>
    <m/>
    <m/>
    <m/>
    <x v="3"/>
    <x v="1"/>
    <n v="146000"/>
    <n v="365000"/>
  </r>
  <r>
    <x v="11"/>
    <n v="20.6"/>
    <x v="5"/>
    <m/>
    <m/>
    <m/>
    <x v="4"/>
    <x v="3"/>
    <n v="150000"/>
    <n v="309000"/>
  </r>
  <r>
    <x v="12"/>
    <n v="9"/>
    <x v="2"/>
    <m/>
    <m/>
    <m/>
    <x v="2"/>
    <x v="2"/>
    <n v="1100000"/>
    <n v="990000"/>
  </r>
  <r>
    <x v="13"/>
    <n v="16"/>
    <x v="3"/>
    <m/>
    <m/>
    <m/>
    <x v="1"/>
    <x v="1"/>
    <n v="165000"/>
    <n v="264000"/>
  </r>
  <r>
    <x v="14"/>
    <n v="20"/>
    <x v="4"/>
    <m/>
    <m/>
    <m/>
    <x v="4"/>
    <x v="1"/>
    <n v="193000"/>
    <n v="386000"/>
  </r>
  <r>
    <x v="15"/>
    <n v="35"/>
    <x v="0"/>
    <m/>
    <m/>
    <m/>
    <x v="4"/>
    <x v="1"/>
    <n v="120000"/>
    <n v="420000"/>
  </r>
  <r>
    <x v="16"/>
    <n v="30"/>
    <x v="0"/>
    <m/>
    <m/>
    <m/>
    <x v="4"/>
    <x v="0"/>
    <n v="176000"/>
    <n v="528000"/>
  </r>
  <r>
    <x v="17"/>
    <n v="21.9"/>
    <x v="6"/>
    <m/>
    <m/>
    <m/>
    <x v="4"/>
    <x v="3"/>
    <n v="137000"/>
    <n v="300030"/>
  </r>
  <r>
    <x v="18"/>
    <n v="21"/>
    <x v="5"/>
    <m/>
    <m/>
    <m/>
    <x v="3"/>
    <x v="1"/>
    <n v="155000"/>
    <n v="3255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1B2D63-43C6-44BA-8E3D-452A85DE81A6}" name="Kontingenčná tabuľka1" cacheId="0" applyNumberFormats="0" applyBorderFormats="0" applyFontFormats="0" applyPatternFormats="0" applyAlignmentFormats="0" applyWidthHeightFormats="1" dataCaption="Hodnoty" updatedVersion="6" minRefreshableVersion="3" useAutoFormatting="1" itemPrintTitles="1" createdVersion="6" indent="0" outline="1" outlineData="1" multipleFieldFilters="0">
  <location ref="A3:B18" firstHeaderRow="1" firstDataRow="1" firstDataCol="1"/>
  <pivotFields count="9">
    <pivotField axis="axisRow" showAll="0" sortType="descending">
      <items count="15">
        <item x="5"/>
        <item x="4"/>
        <item x="3"/>
        <item x="1"/>
        <item x="7"/>
        <item x="0"/>
        <item x="2"/>
        <item x="6"/>
        <item x="8"/>
        <item x="9"/>
        <item x="10"/>
        <item x="11"/>
        <item x="12"/>
        <item x="1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dataField="1" showAll="0"/>
    <pivotField showAll="0"/>
    <pivotField showAll="0"/>
  </pivotFields>
  <rowFields count="1">
    <field x="0"/>
  </rowFields>
  <rowItems count="15">
    <i>
      <x/>
    </i>
    <i>
      <x v="5"/>
    </i>
    <i>
      <x v="4"/>
    </i>
    <i>
      <x v="6"/>
    </i>
    <i>
      <x v="1"/>
    </i>
    <i>
      <x v="2"/>
    </i>
    <i>
      <x v="7"/>
    </i>
    <i>
      <x v="3"/>
    </i>
    <i>
      <x v="11"/>
    </i>
    <i>
      <x v="10"/>
    </i>
    <i>
      <x v="9"/>
    </i>
    <i>
      <x v="12"/>
    </i>
    <i>
      <x v="13"/>
    </i>
    <i>
      <x v="8"/>
    </i>
    <i t="grand">
      <x/>
    </i>
  </rowItems>
  <colItems count="1">
    <i/>
  </colItems>
  <dataFields count="1">
    <dataField name="Súčet z Predaj"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0D4EED-FD60-4C82-B9BA-C298C8F5DEFC}" name="Kontingenčná tabuľka2" cacheId="0" applyNumberFormats="0" applyBorderFormats="0" applyFontFormats="0" applyPatternFormats="0" applyAlignmentFormats="0" applyWidthHeightFormats="1" dataCaption="Hodnoty" updatedVersion="6" minRefreshableVersion="3" useAutoFormatting="1" itemPrintTitles="1" createdVersion="6" indent="0" outline="1" outlineData="1" multipleFieldFilters="0">
  <location ref="E3:H8" firstHeaderRow="0" firstDataRow="1" firstDataCol="1"/>
  <pivotFields count="9">
    <pivotField showAll="0"/>
    <pivotField axis="axisRow" showAll="0" sortType="descending">
      <items count="5">
        <item x="2"/>
        <item x="3"/>
        <item x="1"/>
        <item x="0"/>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dataField="1" showAll="0"/>
    <pivotField showAll="0"/>
    <pivotField showAll="0"/>
  </pivotFields>
  <rowFields count="1">
    <field x="1"/>
  </rowFields>
  <rowItems count="5">
    <i>
      <x v="2"/>
    </i>
    <i>
      <x v="3"/>
    </i>
    <i>
      <x/>
    </i>
    <i>
      <x v="1"/>
    </i>
    <i t="grand">
      <x/>
    </i>
  </rowItems>
  <colFields count="1">
    <field x="-2"/>
  </colFields>
  <colItems count="3">
    <i>
      <x/>
    </i>
    <i i="1">
      <x v="1"/>
    </i>
    <i i="2">
      <x v="2"/>
    </i>
  </colItems>
  <dataFields count="3">
    <dataField name="Minimum z Predaj" fld="6" subtotal="min" baseField="1" baseItem="0"/>
    <dataField name="Maximum z Predaj" fld="6" subtotal="max" baseField="1" baseItem="3"/>
    <dataField name="Súčet z Predaj"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B02687-7424-4B09-9462-455695511F0B}" name="Kontingenčná tabuľka3" cacheId="1" applyNumberFormats="0" applyBorderFormats="0" applyFontFormats="0" applyPatternFormats="0" applyAlignmentFormats="0" applyWidthHeightFormats="1" dataCaption="Hodnoty" updatedVersion="6" minRefreshableVersion="3" useAutoFormatting="1" itemPrintTitles="1" createdVersion="6" indent="0" outline="1" outlineData="1" multipleFieldFilters="0">
  <location ref="A3:F13" firstHeaderRow="1" firstDataRow="2" firstDataCol="1"/>
  <pivotFields count="12">
    <pivotField axis="axisRow" showAll="0">
      <items count="15">
        <item x="8"/>
        <item x="9"/>
        <item x="10"/>
        <item x="11"/>
        <item x="12"/>
        <item x="13"/>
        <item x="5"/>
        <item x="4"/>
        <item x="3"/>
        <item x="1"/>
        <item x="7"/>
        <item x="0"/>
        <item x="2"/>
        <item x="6"/>
        <item t="default"/>
      </items>
    </pivotField>
    <pivotField axis="axisCol" showAll="0">
      <items count="5">
        <item x="2"/>
        <item x="3"/>
        <item x="1"/>
        <item x="0"/>
        <item t="default"/>
      </items>
    </pivotField>
    <pivotField showAll="0"/>
    <pivotField showAll="0"/>
    <pivotField showAll="0"/>
    <pivotField showAll="0"/>
    <pivotField dataField="1" showAll="0"/>
    <pivotField showAll="0"/>
    <pivotField axis="axisRow" showAll="0">
      <items count="9">
        <item sd="0" x="4"/>
        <item sd="0" x="0"/>
        <item sd="0" x="2"/>
        <item sd="0" x="3"/>
        <item sd="0" x="6"/>
        <item sd="0" x="1"/>
        <item sd="0" x="5"/>
        <item sd="0" x="7"/>
        <item t="default" sd="0"/>
      </items>
    </pivotField>
    <pivotField dragToRow="0" dragToCol="0" dragToPage="0" showAll="0" defaultSubtotal="0"/>
    <pivotField dragToRow="0" dragToCol="0" dragToPage="0" showAll="0" defaultSubtotal="0"/>
    <pivotField dragToRow="0" dragToCol="0" dragToPage="0" showAll="0" defaultSubtotal="0"/>
  </pivotFields>
  <rowFields count="2">
    <field x="8"/>
    <field x="0"/>
  </rowFields>
  <rowItems count="9">
    <i>
      <x/>
    </i>
    <i>
      <x v="1"/>
    </i>
    <i>
      <x v="2"/>
    </i>
    <i>
      <x v="3"/>
    </i>
    <i>
      <x v="4"/>
    </i>
    <i>
      <x v="5"/>
    </i>
    <i>
      <x v="6"/>
    </i>
    <i>
      <x v="7"/>
    </i>
    <i t="grand">
      <x/>
    </i>
  </rowItems>
  <colFields count="1">
    <field x="1"/>
  </colFields>
  <colItems count="5">
    <i>
      <x/>
    </i>
    <i>
      <x v="1"/>
    </i>
    <i>
      <x v="2"/>
    </i>
    <i>
      <x v="3"/>
    </i>
    <i t="grand">
      <x/>
    </i>
  </colItems>
  <dataFields count="1">
    <dataField name="Súčet z Predaj" fld="6" baseField="0" baseItem="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29C6BC-73B2-4509-84CA-3A3344C845C7}" name="Kontingenčná tabuľka5" cacheId="1" applyNumberFormats="0" applyBorderFormats="0" applyFontFormats="0" applyPatternFormats="0" applyAlignmentFormats="0" applyWidthHeightFormats="1" dataCaption="Hodnoty" updatedVersion="6" minRefreshableVersion="3" useAutoFormatting="1" itemPrintTitles="1" createdVersion="6" indent="0" outline="1" outlineData="1" multipleFieldFilters="0" chartFormat="1">
  <location ref="A4:F6" firstHeaderRow="1" firstDataRow="2" firstDataCol="1" rowPageCount="2" colPageCount="1"/>
  <pivotFields count="12">
    <pivotField axis="axisPage" multipleItemSelectionAllowed="1" showAll="0">
      <items count="15">
        <item x="8"/>
        <item x="9"/>
        <item x="10"/>
        <item x="11"/>
        <item x="12"/>
        <item x="13"/>
        <item x="5"/>
        <item x="4"/>
        <item x="3"/>
        <item x="1"/>
        <item x="7"/>
        <item x="0"/>
        <item x="2"/>
        <item x="6"/>
        <item t="default"/>
      </items>
    </pivotField>
    <pivotField axis="axisCol" showAll="0">
      <items count="5">
        <item x="2"/>
        <item x="3"/>
        <item x="1"/>
        <item x="0"/>
        <item t="default"/>
      </items>
    </pivotField>
    <pivotField showAll="0"/>
    <pivotField showAll="0"/>
    <pivotField showAll="0"/>
    <pivotField showAll="0"/>
    <pivotField dataField="1" showAll="0"/>
    <pivotField showAll="0"/>
    <pivotField axis="axisPage" showAll="0">
      <items count="9">
        <item x="4"/>
        <item x="0"/>
        <item x="2"/>
        <item x="3"/>
        <item x="6"/>
        <item x="1"/>
        <item x="5"/>
        <item x="7"/>
        <item t="default"/>
      </items>
    </pivotField>
    <pivotField dragToRow="0" dragToCol="0" dragToPage="0" showAll="0" defaultSubtotal="0"/>
    <pivotField dragToRow="0" dragToCol="0" dragToPage="0" showAll="0" defaultSubtotal="0"/>
    <pivotField dragToRow="0" dragToCol="0" dragToPage="0" showAll="0" defaultSubtotal="0"/>
  </pivotFields>
  <rowItems count="1">
    <i/>
  </rowItems>
  <colFields count="1">
    <field x="1"/>
  </colFields>
  <colItems count="5">
    <i>
      <x/>
    </i>
    <i>
      <x v="1"/>
    </i>
    <i>
      <x v="2"/>
    </i>
    <i>
      <x v="3"/>
    </i>
    <i t="grand">
      <x/>
    </i>
  </colItems>
  <pageFields count="2">
    <pageField fld="8" hier="-1"/>
    <pageField fld="0" hier="-1"/>
  </pageFields>
  <dataFields count="1">
    <dataField name="Súčet z Predaj" fld="6"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0"/>
          </reference>
        </references>
      </pivotArea>
    </chartFormat>
    <chartFormat chart="0" format="2" series="1">
      <pivotArea type="data" outline="0" fieldPosition="0">
        <references count="2">
          <reference field="4294967294" count="1" selected="0">
            <x v="0"/>
          </reference>
          <reference field="1" count="1" selected="0">
            <x v="1"/>
          </reference>
        </references>
      </pivotArea>
    </chartFormat>
    <chartFormat chart="0" format="3" series="1">
      <pivotArea type="data" outline="0" fieldPosition="0">
        <references count="2">
          <reference field="4294967294" count="1" selected="0">
            <x v="0"/>
          </reference>
          <reference field="1" count="1" selected="0">
            <x v="2"/>
          </reference>
        </references>
      </pivotArea>
    </chartFormat>
    <chartFormat chart="0" format="4" series="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4BD0895-1410-4559-AD20-4FD51C0DB832}" name="Kontingenčná tabuľka6" cacheId="2" applyNumberFormats="0" applyBorderFormats="0" applyFontFormats="0" applyPatternFormats="0" applyAlignmentFormats="0" applyWidthHeightFormats="1" dataCaption="Hodnoty" updatedVersion="6" minRefreshableVersion="3" useAutoFormatting="1" itemPrintTitles="1" createdVersion="6" indent="0" outline="1" outlineData="1" multipleFieldFilters="0">
  <location ref="A3:C9" firstHeaderRow="0" firstDataRow="1" firstDataCol="1"/>
  <pivotFields count="10">
    <pivotField showAll="0"/>
    <pivotField numFmtId="164" showAll="0"/>
    <pivotField showAll="0"/>
    <pivotField showAll="0"/>
    <pivotField showAll="0"/>
    <pivotField showAll="0"/>
    <pivotField axis="axisRow" showAll="0" sortType="descending">
      <items count="6">
        <item x="2"/>
        <item x="0"/>
        <item x="3"/>
        <item x="1"/>
        <item x="4"/>
        <item t="default"/>
      </items>
      <autoSortScope>
        <pivotArea dataOnly="0" outline="0" fieldPosition="0">
          <references count="1">
            <reference field="4294967294" count="1" selected="0">
              <x v="0"/>
            </reference>
          </references>
        </pivotArea>
      </autoSortScope>
    </pivotField>
    <pivotField showAll="0"/>
    <pivotField dataField="1" showAll="0"/>
    <pivotField dataField="1" numFmtId="164" showAll="0"/>
  </pivotFields>
  <rowFields count="1">
    <field x="6"/>
  </rowFields>
  <rowItems count="6">
    <i>
      <x/>
    </i>
    <i>
      <x v="4"/>
    </i>
    <i>
      <x v="2"/>
    </i>
    <i>
      <x v="3"/>
    </i>
    <i>
      <x v="1"/>
    </i>
    <i t="grand">
      <x/>
    </i>
  </rowItems>
  <colFields count="1">
    <field x="-2"/>
  </colFields>
  <colItems count="2">
    <i>
      <x/>
    </i>
    <i i="1">
      <x v="1"/>
    </i>
  </colItems>
  <dataFields count="2">
    <dataField name="Súčet z Predajnosť  v roku 2005            " fld="8" baseField="0" baseItem="0"/>
    <dataField name="Súčet z Zisk"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3943F91-E2A0-409A-BC23-C472995F3849}" name="Kontingenčná tabuľka8" cacheId="2" applyNumberFormats="0" applyBorderFormats="0" applyFontFormats="0" applyPatternFormats="0" applyAlignmentFormats="0" applyWidthHeightFormats="1" dataCaption="Hodnoty" updatedVersion="6" minRefreshableVersion="3" useAutoFormatting="1" itemPrintTitles="1" createdVersion="6" indent="0" outline="1" outlineData="1" multipleFieldFilters="0">
  <location ref="A19:E27" firstHeaderRow="0" firstDataRow="1" firstDataCol="1"/>
  <pivotFields count="10">
    <pivotField dataField="1" showAll="0">
      <items count="20">
        <item x="0"/>
        <item x="1"/>
        <item x="2"/>
        <item x="3"/>
        <item x="4"/>
        <item x="5"/>
        <item x="6"/>
        <item x="7"/>
        <item x="8"/>
        <item x="9"/>
        <item x="10"/>
        <item x="11"/>
        <item x="12"/>
        <item x="13"/>
        <item x="14"/>
        <item x="15"/>
        <item x="16"/>
        <item x="17"/>
        <item x="18"/>
        <item t="default"/>
      </items>
    </pivotField>
    <pivotField showAll="0"/>
    <pivotField axis="axisRow" showAll="0">
      <items count="8">
        <item x="2"/>
        <item x="0"/>
        <item x="6"/>
        <item x="3"/>
        <item x="1"/>
        <item x="4"/>
        <item x="5"/>
        <item t="default"/>
      </items>
    </pivotField>
    <pivotField showAll="0"/>
    <pivotField showAll="0"/>
    <pivotField showAll="0"/>
    <pivotField dataField="1" showAll="0"/>
    <pivotField dataField="1" showAll="0"/>
    <pivotField dataField="1" showAll="0"/>
    <pivotField showAll="0"/>
  </pivotFields>
  <rowFields count="1">
    <field x="2"/>
  </rowFields>
  <rowItems count="8">
    <i>
      <x/>
    </i>
    <i>
      <x v="1"/>
    </i>
    <i>
      <x v="2"/>
    </i>
    <i>
      <x v="3"/>
    </i>
    <i>
      <x v="4"/>
    </i>
    <i>
      <x v="5"/>
    </i>
    <i>
      <x v="6"/>
    </i>
    <i t="grand">
      <x/>
    </i>
  </rowItems>
  <colFields count="1">
    <field x="-2"/>
  </colFields>
  <colItems count="4">
    <i>
      <x/>
    </i>
    <i i="1">
      <x v="1"/>
    </i>
    <i i="2">
      <x v="2"/>
    </i>
    <i i="3">
      <x v="3"/>
    </i>
  </colItems>
  <dataFields count="4">
    <dataField name="Súčet z Predajnosť  v roku 2005            " fld="8" baseField="0" baseItem="0"/>
    <dataField name="Počet z Názov časopisu" fld="0" subtotal="count" baseField="0" baseItem="0"/>
    <dataField name="Počet z Typ časopisu" fld="7" subtotal="count" baseField="0" baseItem="0"/>
    <dataField name="Počet z Druh časopisu"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6BDE3DE-4182-4DB8-9D88-2D5D5D92D9A6}" name="Kontingenčná tabuľka7" cacheId="2" applyNumberFormats="0" applyBorderFormats="0" applyFontFormats="0" applyPatternFormats="0" applyAlignmentFormats="0" applyWidthHeightFormats="1" dataCaption="Hodnoty" updatedVersion="6" minRefreshableVersion="3" useAutoFormatting="1" itemPrintTitles="1" createdVersion="6" indent="0" outline="1" outlineData="1" multipleFieldFilters="0">
  <location ref="A12:C17" firstHeaderRow="0" firstDataRow="1" firstDataCol="1"/>
  <pivotFields count="10">
    <pivotField showAll="0"/>
    <pivotField dataField="1" numFmtId="164" showAll="0"/>
    <pivotField showAll="0"/>
    <pivotField showAll="0"/>
    <pivotField showAll="0"/>
    <pivotField showAll="0"/>
    <pivotField showAll="0">
      <items count="6">
        <item x="2"/>
        <item x="0"/>
        <item x="3"/>
        <item x="1"/>
        <item x="4"/>
        <item t="default"/>
      </items>
    </pivotField>
    <pivotField axis="axisRow" showAll="0">
      <items count="5">
        <item x="2"/>
        <item x="0"/>
        <item x="3"/>
        <item x="1"/>
        <item t="default"/>
      </items>
    </pivotField>
    <pivotField showAll="0"/>
    <pivotField numFmtId="164" showAll="0"/>
  </pivotFields>
  <rowFields count="1">
    <field x="7"/>
  </rowFields>
  <rowItems count="5">
    <i>
      <x/>
    </i>
    <i>
      <x v="1"/>
    </i>
    <i>
      <x v="2"/>
    </i>
    <i>
      <x v="3"/>
    </i>
    <i t="grand">
      <x/>
    </i>
  </rowItems>
  <colFields count="1">
    <field x="-2"/>
  </colFields>
  <colItems count="2">
    <i>
      <x/>
    </i>
    <i i="1">
      <x v="1"/>
    </i>
  </colItems>
  <dataFields count="2">
    <dataField name="Minimum z Cena " fld="1" subtotal="min" baseField="7" baseItem="0"/>
    <dataField name="Maximum z Cena 2" fld="1" subtotal="max"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Rýchly_filter_Meno" xr10:uid="{3A9275AD-5DAB-4D93-BD53-A4ED4FF2E07E}" sourceName="Meno">
  <pivotTables>
    <pivotTable tabId="65" name="Kontingenčná tabuľka5"/>
  </pivotTables>
  <data>
    <tabular pivotCacheId="1370143510">
      <items count="14">
        <i x="5" s="1"/>
        <i x="4" s="1"/>
        <i x="3" s="1"/>
        <i x="1" s="1"/>
        <i x="7" s="1"/>
        <i x="0" s="1"/>
        <i x="2" s="1"/>
        <i x="6" s="1"/>
        <i x="8" s="1" nd="1"/>
        <i x="9" s="1" nd="1"/>
        <i x="10" s="1" nd="1"/>
        <i x="11" s="1" nd="1"/>
        <i x="12"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Rýchly_filter_Mesiac" xr10:uid="{91A6A14A-F21D-47E0-A594-DDEC29667204}" sourceName="Mesiac">
  <pivotTables>
    <pivotTable tabId="65" name="Kontingenčná tabuľka5"/>
  </pivotTables>
  <data>
    <tabular pivotCacheId="1370143510">
      <items count="8">
        <i x="4" s="1"/>
        <i x="0" s="1"/>
        <i x="2" s="1"/>
        <i x="3" s="1"/>
        <i x="6" s="1"/>
        <i x="1" s="1"/>
        <i x="5" s="1"/>
        <i x="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no" xr10:uid="{BF172EFB-4D25-41FC-994A-AC9C9A799903}" cache="Rýchly_filter_Meno" caption="Meno" rowHeight="234950"/>
  <slicer name="Mesiac" xr10:uid="{4A1701C2-9E5D-43A8-BC7D-4892A529E5D7}" cache="Rýchly_filter_Mesiac" caption="Mesiac"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E58351B-67B6-4E98-BDDD-CE4193285983}" name="Tabuľka11" displayName="Tabuľka11" ref="B5:G17" totalsRowShown="0">
  <autoFilter ref="B5:G17" xr:uid="{CF5C223E-9BBB-4B99-B6B9-588485419752}"/>
  <tableColumns count="6">
    <tableColumn id="1" xr3:uid="{FF24D8FD-9111-48B9-A511-81E032E74A88}" name="Stĺpec1"/>
    <tableColumn id="2" xr3:uid="{04456F71-4796-4371-A8C0-B166F8C1FD2F}" name="Stĺpec2"/>
    <tableColumn id="3" xr3:uid="{776B30C9-D098-43CE-BE76-CD0CB3438D31}" name="Stĺpec3"/>
    <tableColumn id="4" xr3:uid="{061715EB-0643-4C8F-B25E-3889C62B0D49}" name="Stĺpec4"/>
    <tableColumn id="5" xr3:uid="{1FBABDC7-BD57-4C42-BE73-D8C20FC6C640}" name="Stĺpec5"/>
    <tableColumn id="6" xr3:uid="{CE0A6F82-9987-42DC-B1E8-FCE4FF73489A}" name="Stĺpec6"/>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ED62A02-96C9-488E-AB64-ABAF9BC5812D}" name="Tabuľka6" displayName="Tabuľka6" ref="B4:F15" totalsRowShown="0">
  <autoFilter ref="B4:F15" xr:uid="{3232824F-9F79-450B-8193-BF37D7AD0A4D}"/>
  <tableColumns count="5">
    <tableColumn id="1" xr3:uid="{7A9AE867-B2A3-4276-A1D2-6E23A007C8B8}" name="Meno"/>
    <tableColumn id="2" xr3:uid="{B28108F3-5E41-4FC0-84E0-3C5FAC0EBFB3}" name="Priezvisko"/>
    <tableColumn id="3" xr3:uid="{2AD4945D-7C60-4916-B264-3FFBA56F8FF7}" name="Email"/>
    <tableColumn id="4" xr3:uid="{7AE99801-1C04-4A51-83B6-3AD000A775D4}" name="Pozícia"/>
    <tableColumn id="5" xr3:uid="{2D8F9CC1-F1EA-404F-96F2-664046D3052D}" name="Kontak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uľka3" displayName="Tabuľka3" ref="B20:F30" headerRowDxfId="56" headerRowCellStyle="normálne_excel 3" dataCellStyle="normálne_excel 3">
  <autoFilter ref="B20:F30" xr:uid="{00000000-0009-0000-0100-000003000000}"/>
  <tableColumns count="5">
    <tableColumn id="1" xr3:uid="{00000000-0010-0000-0000-000001000000}" name="Obchodný zástupca" totalsRowLabel="Celková hodnota" totalsRowDxfId="55" dataCellStyle="normálne_excel 3"/>
    <tableColumn id="2" xr3:uid="{00000000-0010-0000-0000-000002000000}" name="Oblasť" totalsRowDxfId="54" dataCellStyle="normálne_excel 3"/>
    <tableColumn id="3" xr3:uid="{00000000-0010-0000-0000-000003000000}" name="Mesiac" dataDxfId="53" totalsRowDxfId="52" dataCellStyle="normálne_excel 3"/>
    <tableColumn id="4" xr3:uid="{00000000-0010-0000-0000-000004000000}" name="Predaj" dataDxfId="51" totalsRowDxfId="50" dataCellStyle="normálne_excel 3"/>
    <tableColumn id="5" xr3:uid="{00000000-0010-0000-0000-000005000000}" name="Klasifikácia" totalsRowFunction="count" dataDxfId="49" totalsRowDxfId="48" dataCellStyle="normálne_excel 3"/>
  </tableColumns>
  <tableStyleInfo name="TableStyleLight9" showFirstColumn="1"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uľka4" displayName="Tabuľka4" ref="H20:I24" totalsRowShown="0" headerRowDxfId="47">
  <autoFilter ref="H20:I24" xr:uid="{00000000-0009-0000-0100-000004000000}"/>
  <tableColumns count="2">
    <tableColumn id="1" xr3:uid="{00000000-0010-0000-0100-000001000000}" name="Predaj" dataDxfId="15" dataCellStyle="normálne_excel 3"/>
    <tableColumn id="2" xr3:uid="{00000000-0010-0000-0100-000002000000}" name="Status" dataDxfId="14"/>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Tabuľka2" displayName="Tabuľka2" ref="B34:I51" totalsRowShown="0" headerRowDxfId="46" dataDxfId="5">
  <autoFilter ref="B34:I51" xr:uid="{00000000-0009-0000-0100-000002000000}"/>
  <tableColumns count="8">
    <tableColumn id="1" xr3:uid="{00000000-0010-0000-0200-000001000000}" name="Por." dataDxfId="13"/>
    <tableColumn id="2" xr3:uid="{00000000-0010-0000-0200-000002000000}" name="ID" dataDxfId="12"/>
    <tableColumn id="3" xr3:uid="{00000000-0010-0000-0200-000003000000}" name="Body Cvičenia" dataDxfId="11"/>
    <tableColumn id="4" xr3:uid="{00000000-0010-0000-0200-000004000000}" name="Body Extra" dataDxfId="10"/>
    <tableColumn id="6" xr3:uid="{00000000-0010-0000-0200-000006000000}" name="Skúška RT" dataDxfId="9"/>
    <tableColumn id="7" xr3:uid="{00000000-0010-0000-0200-000007000000}" name="Skúška OT" dataDxfId="8"/>
    <tableColumn id="8" xr3:uid="{00000000-0010-0000-0200-000008000000}" name="Celkovo" dataDxfId="7">
      <calculatedColumnFormula>D35+E35+IF(G35="", F35,G35)</calculatedColumnFormula>
    </tableColumn>
    <tableColumn id="9" xr3:uid="{00000000-0010-0000-0200-000009000000}" name="Známka" dataDxfId="6"/>
  </tableColumns>
  <tableStyleInfo name="TableStyleLight1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Tabuľka5" displayName="Tabuľka5" ref="B29:H30" tableType="xml" insertRow="1" totalsRowShown="0" connectionId="1">
  <autoFilter ref="B29:H30" xr:uid="{00000000-0009-0000-0100-000005000000}"/>
  <tableColumns count="7">
    <tableColumn id="1" xr3:uid="{00000000-0010-0000-0300-000001000000}" uniqueName="name" name="name">
      <xmlColumnPr mapId="1" xpath="/countries/country/@name" xmlDataType="string"/>
    </tableColumn>
    <tableColumn id="2" xr3:uid="{00000000-0010-0000-0300-000002000000}" uniqueName="population" name="population">
      <xmlColumnPr mapId="1" xpath="/countries/country/@population" xmlDataType="integer"/>
    </tableColumn>
    <tableColumn id="3" xr3:uid="{00000000-0010-0000-0300-000003000000}" uniqueName="area" name="area">
      <xmlColumnPr mapId="1" xpath="/countries/country/@area" xmlDataType="double"/>
    </tableColumn>
    <tableColumn id="4" xr3:uid="{00000000-0010-0000-0300-000004000000}" uniqueName="language" name="language">
      <xmlColumnPr mapId="1" xpath="/countries/country/language" xmlDataType="string"/>
    </tableColumn>
    <tableColumn id="5" xr3:uid="{00000000-0010-0000-0300-000005000000}" uniqueName="percentage" name="percentage">
      <xmlColumnPr mapId="1" xpath="/countries/country/language/@percentage" xmlDataType="double"/>
    </tableColumn>
    <tableColumn id="6" xr3:uid="{00000000-0010-0000-0300-000006000000}" uniqueName="name" name="name2">
      <xmlColumnPr mapId="1" xpath="/countries/country/city/name" xmlDataType="string"/>
    </tableColumn>
    <tableColumn id="7" xr3:uid="{00000000-0010-0000-0300-000007000000}" uniqueName="population" name="population3">
      <xmlColumnPr mapId="1" xpath="/countries/country/city/population" xmlDataType="integer"/>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4000000}" name="Tabuľka7" displayName="Tabuľka7" ref="A1:G463" tableType="xml" totalsRowShown="0" headerRowDxfId="45" connectionId="3">
  <autoFilter ref="A1:G463" xr:uid="{00000000-0009-0000-0100-000007000000}"/>
  <tableColumns count="7">
    <tableColumn id="1" xr3:uid="{00000000-0010-0000-0400-000001000000}" uniqueName="name" name="name">
      <xmlColumnPr mapId="3" xpath="/countries/country/@name" xmlDataType="string"/>
    </tableColumn>
    <tableColumn id="2" xr3:uid="{00000000-0010-0000-0400-000002000000}" uniqueName="population" name="population">
      <xmlColumnPr mapId="3" xpath="/countries/country/@population" xmlDataType="integer"/>
    </tableColumn>
    <tableColumn id="3" xr3:uid="{00000000-0010-0000-0400-000003000000}" uniqueName="area" name="area">
      <xmlColumnPr mapId="3" xpath="/countries/country/@area" xmlDataType="double"/>
    </tableColumn>
    <tableColumn id="4" xr3:uid="{00000000-0010-0000-0400-000004000000}" uniqueName="language" name="language">
      <xmlColumnPr mapId="3" xpath="/countries/country/language" xmlDataType="string"/>
    </tableColumn>
    <tableColumn id="5" xr3:uid="{00000000-0010-0000-0400-000005000000}" uniqueName="percentage" name="percentage">
      <xmlColumnPr mapId="3" xpath="/countries/country/language/@percentage" xmlDataType="double"/>
    </tableColumn>
    <tableColumn id="6" xr3:uid="{00000000-0010-0000-0400-000006000000}" uniqueName="name" name="name2">
      <xmlColumnPr mapId="3" xpath="/countries/country/city/name" xmlDataType="string"/>
    </tableColumn>
    <tableColumn id="7" xr3:uid="{00000000-0010-0000-0400-000007000000}" uniqueName="population" name="population3">
      <xmlColumnPr mapId="3" xpath="/countries/country/city/population" xmlDataType="integer"/>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A845954-B6E3-4AD7-A1F6-33A6CAD7B04C}" name="tab_duplicity" displayName="tab_duplicity" ref="A3:C10" totalsRowShown="0">
  <autoFilter ref="A3:C10" xr:uid="{3A4C1DB1-2543-4705-8D1C-A21740DF2119}"/>
  <tableColumns count="3">
    <tableColumn id="1" xr3:uid="{D257967B-89EB-4301-A1A5-DACD7F093467}" name="Meno"/>
    <tableColumn id="2" xr3:uid="{8B21C66A-A498-4C2F-BA33-01E12F0C161D}" name="Priezvisko"/>
    <tableColumn id="3" xr3:uid="{6187344D-B98C-48E0-B5DC-41F8EA1367B6}" name="Počet Projektov"/>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0D52485-2E24-4CC3-8B15-FB26CD0208E6}" name="tab_zam" displayName="tab_zam" ref="C12:H44" totalsRowShown="0" headerRowDxfId="44" dataDxfId="42" headerRowBorderDxfId="43" tableBorderDxfId="41" headerRowCellStyle="normálne 2" dataCellStyle="normálne 2">
  <autoFilter ref="C12:H44" xr:uid="{682BBA33-346E-4D3E-AADD-E56FF7832201}"/>
  <tableColumns count="6">
    <tableColumn id="1" xr3:uid="{2A7C3919-81D0-420C-AEC6-0610718B6ED8}" name="Meno" dataDxfId="40" dataCellStyle="normálne 2"/>
    <tableColumn id="2" xr3:uid="{B31AF35C-0593-44C9-AEC6-27DF111F89A8}" name="Oblasť" dataDxfId="39" dataCellStyle="normálne 2"/>
    <tableColumn id="3" xr3:uid="{5F26D4DF-8593-4D78-9052-883D1685BC28}" name="Dátum" dataDxfId="38" dataCellStyle="normálne 2"/>
    <tableColumn id="4" xr3:uid="{04880E77-C593-429B-98E7-27C2A7023FB3}" name="Predaj" dataDxfId="37" dataCellStyle="normálne 2"/>
    <tableColumn id="5" xr3:uid="{1E43BCCD-1D77-4F45-8711-1EE3DA767553}" name="Popis" dataDxfId="36" dataCellStyle="normálne 2"/>
    <tableColumn id="6" xr3:uid="{F10EE96F-01D8-48FD-BF12-28DB473956A8}" name="Mesiac" dataDxfId="35" dataCellStyle="normálne 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E3711972-1A12-44B8-8B00-CFACFEA0F292}" name="Tabuľka22" displayName="Tabuľka22" ref="C50:L69" totalsRowShown="0" headerRowDxfId="34" dataDxfId="32" headerRowBorderDxfId="33" tableBorderDxfId="31" totalsRowBorderDxfId="30" headerRowCellStyle="normálne 2" dataCellStyle="normálne 2">
  <autoFilter ref="C50:L69" xr:uid="{36A7E770-6015-4242-B2A6-1DFCD2C6D0BE}"/>
  <tableColumns count="10">
    <tableColumn id="1" xr3:uid="{FCD5694A-73B4-453B-9DEC-10A9D7D2F0E7}" name="Názov časopisu" dataDxfId="29" dataCellStyle="normálne 2"/>
    <tableColumn id="2" xr3:uid="{D981AB88-AA7B-4ADA-B0CC-DFC8DB4AC24C}" name="Cena " dataDxfId="28" dataCellStyle="normálne 2"/>
    <tableColumn id="3" xr3:uid="{0AEA9C74-6B2E-4F07-830F-F8F95B1C2826}" name="Tlač" dataDxfId="27" dataCellStyle="normálne 2"/>
    <tableColumn id="4" xr3:uid="{1E35328C-7720-46AB-BEC9-829F48FE4BB0}" name="Stĺpec1" dataDxfId="26" dataCellStyle="normálne 2"/>
    <tableColumn id="5" xr3:uid="{CE6BF1CF-7073-48A2-80EE-CBD6C99BAD31}" name="Stĺpec2" dataDxfId="25" dataCellStyle="normálne 2"/>
    <tableColumn id="6" xr3:uid="{377A981D-3977-4A28-8183-954F70F8AEDE}" name="Stĺpec3" dataDxfId="24" dataCellStyle="normálne 2"/>
    <tableColumn id="7" xr3:uid="{8C074C35-8C93-4237-85D2-E3D65D8E7223}" name="Druh časopisu" dataDxfId="23" dataCellStyle="normálne 2"/>
    <tableColumn id="8" xr3:uid="{42995D20-CA7A-4B68-B605-58DF1F42183B}" name="Typ časopisu" dataDxfId="22" dataCellStyle="normálne 2"/>
    <tableColumn id="9" xr3:uid="{CD5E91BD-2D70-4F7C-BF74-5580847BE30B}" name="Predajnosť  v roku 2005            " dataDxfId="21" dataCellStyle="normálne 2"/>
    <tableColumn id="10" xr3:uid="{DDA45F01-BE65-454F-B433-C23CB44A16DF}" name="Zisk" dataDxfId="20" dataCellStyle="normálne 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5000000}" name="Tabuľka32" displayName="Tabuľka32" ref="B5:F15" totalsRowShown="0" headerRowDxfId="19" headerRowCellStyle="normálne_excel 3" dataCellStyle="normálne_excel 3">
  <autoFilter ref="B5:F15" xr:uid="{00000000-0009-0000-0100-000001000000}"/>
  <tableColumns count="5">
    <tableColumn id="1" xr3:uid="{00000000-0010-0000-0500-000001000000}" name="Obchodný zástupca" dataCellStyle="normálne_excel 3"/>
    <tableColumn id="2" xr3:uid="{00000000-0010-0000-0500-000002000000}" name="Oblasť" dataCellStyle="normálne_excel 3"/>
    <tableColumn id="3" xr3:uid="{00000000-0010-0000-0500-000003000000}" name="Mesiac" dataDxfId="18" dataCellStyle="normálne_excel 3"/>
    <tableColumn id="4" xr3:uid="{00000000-0010-0000-0500-000004000000}" name="Predaj" dataDxfId="17" dataCellStyle="normálne_excel 3"/>
    <tableColumn id="5" xr3:uid="{00000000-0010-0000-0500-000005000000}" name="Klasifikácia" dataDxfId="16" dataCellStyle="normálne_excel 3">
      <calculatedColumnFormula>VLOOKUP(Tabuľka32[[#This Row],[Predaj]],Tabuľka4[#All],2)</calculatedColumnFormula>
    </tableColumn>
  </tableColumns>
  <tableStyleInfo name="TableStyleLight9" showFirstColumn="1" showLastColumn="0" showRowStripes="1" showColumnStripes="0"/>
</table>
</file>

<file path=xl/theme/theme1.xml><?xml version="1.0" encoding="utf-8"?>
<a:theme xmlns:a="http://schemas.openxmlformats.org/drawingml/2006/main" name="Motív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www.cloudbackup.sk/"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5.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1.xml"/><Relationship Id="rId1" Type="http://schemas.openxmlformats.org/officeDocument/2006/relationships/printerSettings" Target="../printerSettings/printerSettings6.bin"/><Relationship Id="rId4" Type="http://schemas.openxmlformats.org/officeDocument/2006/relationships/comments" Target="../comments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3.xml"/><Relationship Id="rId1" Type="http://schemas.openxmlformats.org/officeDocument/2006/relationships/printerSettings" Target="../printerSettings/printerSettings7.bin"/><Relationship Id="rId4" Type="http://schemas.openxmlformats.org/officeDocument/2006/relationships/comments" Target="../comments2.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8.bin"/></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5.xml"/><Relationship Id="rId1" Type="http://schemas.openxmlformats.org/officeDocument/2006/relationships/printerSettings" Target="../printerSettings/printerSettings9.bin"/><Relationship Id="rId4" Type="http://schemas.openxmlformats.org/officeDocument/2006/relationships/comments" Target="../comments3.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0.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11.bin"/></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comments" Target="../comments4.xml"/><Relationship Id="rId2" Type="http://schemas.openxmlformats.org/officeDocument/2006/relationships/drawing" Target="../drawings/drawing29.xml"/><Relationship Id="rId1" Type="http://schemas.openxmlformats.org/officeDocument/2006/relationships/printerSettings" Target="../printerSettings/printerSettings12.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0.xml"/><Relationship Id="rId1" Type="http://schemas.openxmlformats.org/officeDocument/2006/relationships/printerSettings" Target="../printerSettings/printerSettings1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3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31.xml"/><Relationship Id="rId1" Type="http://schemas.openxmlformats.org/officeDocument/2006/relationships/printerSettings" Target="../printerSettings/printerSettings15.bin"/></Relationships>
</file>

<file path=xl/worksheets/_rels/sheet4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16.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4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3.xml"/><Relationship Id="rId1" Type="http://schemas.openxmlformats.org/officeDocument/2006/relationships/printerSettings" Target="../printerSettings/printerSettings19.bin"/><Relationship Id="rId4" Type="http://schemas.openxmlformats.org/officeDocument/2006/relationships/comments" Target="../comments6.xm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5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51.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35.xml"/><Relationship Id="rId1" Type="http://schemas.openxmlformats.org/officeDocument/2006/relationships/printerSettings" Target="../printerSettings/printerSettings21.bin"/><Relationship Id="rId4" Type="http://schemas.openxmlformats.org/officeDocument/2006/relationships/table" Target="../tables/table1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22.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23.bin"/></Relationships>
</file>

<file path=xl/worksheets/_rels/sheet56.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9.xml"/><Relationship Id="rId1" Type="http://schemas.openxmlformats.org/officeDocument/2006/relationships/pivotTable" Target="../pivotTables/pivotTable4.xml"/></Relationships>
</file>

<file path=xl/worksheets/_rels/sheet59.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40.xml"/></Relationships>
</file>

<file path=xl/worksheets/_rels/sheet62.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41.xml"/><Relationship Id="rId1" Type="http://schemas.openxmlformats.org/officeDocument/2006/relationships/printerSettings" Target="../printerSettings/printerSettings24.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árok1">
    <tabColor rgb="FFFF0000"/>
  </sheetPr>
  <dimension ref="D1:L33"/>
  <sheetViews>
    <sheetView showGridLines="0" tabSelected="1" zoomScaleNormal="100" workbookViewId="0">
      <selection activeCell="C16" sqref="C16"/>
    </sheetView>
  </sheetViews>
  <sheetFormatPr defaultRowHeight="14.5"/>
  <cols>
    <col min="4" max="4" width="13.54296875" customWidth="1"/>
    <col min="5" max="5" width="21" bestFit="1" customWidth="1"/>
  </cols>
  <sheetData>
    <row r="1" spans="4:12">
      <c r="D1" s="438"/>
      <c r="E1" s="438"/>
      <c r="F1" s="438"/>
      <c r="G1" s="438"/>
      <c r="H1" s="438"/>
      <c r="I1" s="438"/>
      <c r="J1" s="438"/>
      <c r="K1" s="438"/>
      <c r="L1" s="438"/>
    </row>
    <row r="2" spans="4:12">
      <c r="D2" s="438"/>
      <c r="E2" s="438"/>
      <c r="F2" s="438"/>
      <c r="G2" s="438"/>
      <c r="H2" s="438"/>
      <c r="I2" s="438"/>
      <c r="J2" s="438"/>
      <c r="K2" s="438"/>
      <c r="L2" s="438"/>
    </row>
    <row r="3" spans="4:12">
      <c r="D3" s="438"/>
      <c r="E3" s="438"/>
      <c r="F3" s="438"/>
      <c r="G3" s="438"/>
      <c r="H3" s="438"/>
      <c r="I3" s="438"/>
      <c r="J3" s="438"/>
      <c r="K3" s="438"/>
      <c r="L3" s="438"/>
    </row>
    <row r="4" spans="4:12">
      <c r="D4" s="438"/>
      <c r="E4" s="438"/>
      <c r="F4" s="438"/>
      <c r="G4" s="438"/>
      <c r="H4" s="438"/>
      <c r="I4" s="438"/>
      <c r="J4" s="438"/>
      <c r="K4" s="438"/>
      <c r="L4" s="438"/>
    </row>
    <row r="6" spans="4:12" ht="18.5">
      <c r="D6" s="165" t="s">
        <v>18</v>
      </c>
      <c r="E6" s="206" t="s">
        <v>4329</v>
      </c>
      <c r="F6" s="398"/>
      <c r="G6" s="398"/>
      <c r="H6" s="398"/>
      <c r="I6" s="398"/>
      <c r="J6" s="398"/>
      <c r="K6" s="398"/>
    </row>
    <row r="7" spans="4:12" ht="18.5">
      <c r="D7" s="165"/>
      <c r="E7" s="165"/>
      <c r="F7" s="165"/>
      <c r="G7" s="165"/>
    </row>
    <row r="8" spans="4:12" ht="18.5">
      <c r="D8" s="165" t="s">
        <v>1467</v>
      </c>
      <c r="E8" s="206" t="s">
        <v>4328</v>
      </c>
      <c r="F8" s="165"/>
      <c r="G8" s="165"/>
    </row>
    <row r="9" spans="4:12" ht="18.5">
      <c r="D9" s="165"/>
      <c r="E9" s="165"/>
      <c r="F9" s="165"/>
      <c r="G9" s="165"/>
      <c r="I9" s="165"/>
    </row>
    <row r="10" spans="4:12" ht="18.5">
      <c r="D10" s="165"/>
      <c r="E10" s="165" t="s">
        <v>1355</v>
      </c>
      <c r="G10" s="165"/>
      <c r="I10" s="165"/>
    </row>
    <row r="11" spans="4:12" ht="18.5">
      <c r="D11" s="165"/>
      <c r="E11" s="165"/>
      <c r="F11" s="165"/>
      <c r="G11" s="165"/>
      <c r="I11" s="165"/>
    </row>
    <row r="12" spans="4:12" ht="18.5">
      <c r="D12" s="165"/>
      <c r="E12" s="206" t="s">
        <v>1356</v>
      </c>
      <c r="G12" s="165"/>
    </row>
    <row r="13" spans="4:12" ht="18.5">
      <c r="D13" s="165"/>
      <c r="E13" s="165"/>
      <c r="F13" s="165"/>
      <c r="G13" s="165"/>
    </row>
    <row r="14" spans="4:12" ht="18.5">
      <c r="D14" s="165"/>
      <c r="E14" s="165" t="s">
        <v>109</v>
      </c>
      <c r="F14" s="165"/>
      <c r="G14" s="165"/>
    </row>
    <row r="15" spans="4:12" ht="18.5">
      <c r="D15" s="165"/>
      <c r="E15" s="165"/>
      <c r="F15" s="165"/>
      <c r="G15" s="165"/>
    </row>
    <row r="16" spans="4:12" ht="18.5">
      <c r="D16" s="165"/>
      <c r="E16" s="206" t="s">
        <v>584</v>
      </c>
      <c r="F16" s="165"/>
      <c r="G16" s="165"/>
    </row>
    <row r="17" spans="4:7" ht="18.5">
      <c r="D17" s="165"/>
      <c r="E17" s="165"/>
      <c r="F17" s="165"/>
      <c r="G17" s="165"/>
    </row>
    <row r="18" spans="4:7" ht="18.5">
      <c r="D18" s="165"/>
      <c r="E18" s="165" t="s">
        <v>4330</v>
      </c>
      <c r="F18" s="165"/>
      <c r="G18" s="165"/>
    </row>
    <row r="19" spans="4:7" ht="18.5">
      <c r="D19" s="165"/>
      <c r="E19" s="165"/>
      <c r="F19" s="2"/>
      <c r="G19" s="165"/>
    </row>
    <row r="20" spans="4:7" ht="18.5">
      <c r="D20" s="165"/>
      <c r="E20" s="206" t="s">
        <v>1357</v>
      </c>
      <c r="F20" s="2"/>
      <c r="G20" s="165"/>
    </row>
    <row r="21" spans="4:7" ht="18.5">
      <c r="D21" s="165"/>
      <c r="E21" s="4"/>
      <c r="F21" s="2"/>
      <c r="G21" s="165"/>
    </row>
    <row r="22" spans="4:7" ht="18.5">
      <c r="D22" s="165"/>
      <c r="E22" s="75" t="s">
        <v>4331</v>
      </c>
      <c r="F22" s="165"/>
      <c r="G22" s="165"/>
    </row>
    <row r="23" spans="4:7" ht="18.5">
      <c r="D23" s="165"/>
      <c r="E23" s="4"/>
      <c r="F23" s="165"/>
      <c r="G23" s="165"/>
    </row>
    <row r="24" spans="4:7" ht="18.5">
      <c r="D24" s="165"/>
      <c r="E24" s="165"/>
      <c r="F24" s="165"/>
      <c r="G24" s="165"/>
    </row>
    <row r="25" spans="4:7" ht="18.5">
      <c r="D25" s="165"/>
      <c r="E25" s="3"/>
      <c r="F25" s="165"/>
      <c r="G25" s="165"/>
    </row>
    <row r="26" spans="4:7" ht="18.5">
      <c r="D26" s="165"/>
      <c r="E26" s="75"/>
      <c r="F26" s="165"/>
      <c r="G26" s="165"/>
    </row>
    <row r="27" spans="4:7" ht="18.5">
      <c r="D27" s="165"/>
      <c r="F27" s="165"/>
      <c r="G27" s="165"/>
    </row>
    <row r="28" spans="4:7" ht="18.5">
      <c r="D28" s="165"/>
      <c r="E28" s="75"/>
      <c r="F28" s="165"/>
      <c r="G28" s="165"/>
    </row>
    <row r="29" spans="4:7" ht="18.5">
      <c r="D29" s="165"/>
      <c r="E29" s="165"/>
      <c r="F29" s="165"/>
      <c r="G29" s="165"/>
    </row>
    <row r="30" spans="4:7" ht="18.5">
      <c r="D30" s="165"/>
      <c r="E30" s="165"/>
      <c r="F30" s="165"/>
      <c r="G30" s="165"/>
    </row>
    <row r="31" spans="4:7" ht="18.5">
      <c r="D31" s="165"/>
      <c r="E31" s="3"/>
      <c r="F31" s="165"/>
      <c r="G31" s="165"/>
    </row>
    <row r="32" spans="4:7" ht="18.5">
      <c r="D32" s="165"/>
      <c r="E32" s="3"/>
      <c r="F32" s="165"/>
      <c r="G32" s="165"/>
    </row>
    <row r="33" spans="4:7" ht="18.5">
      <c r="D33" s="165"/>
      <c r="E33" s="3"/>
      <c r="F33" s="165"/>
      <c r="G33" s="165"/>
    </row>
  </sheetData>
  <mergeCells count="1">
    <mergeCell ref="D1:L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98202-6164-46D5-ADF5-B14F1EAAFAC0}">
  <sheetPr codeName="Hárok6">
    <tabColor theme="1"/>
  </sheetPr>
  <dimension ref="A1:S20"/>
  <sheetViews>
    <sheetView zoomScale="70" zoomScaleNormal="70" workbookViewId="0">
      <selection activeCell="C18" sqref="C18"/>
    </sheetView>
  </sheetViews>
  <sheetFormatPr defaultRowHeight="14.5"/>
  <cols>
    <col min="1" max="1" width="2.36328125" customWidth="1"/>
    <col min="2" max="6" width="10.08984375" bestFit="1" customWidth="1"/>
    <col min="8" max="11" width="7.6328125" bestFit="1" customWidth="1"/>
    <col min="12" max="12" width="5.6328125" bestFit="1" customWidth="1"/>
    <col min="13" max="13" width="4.1796875" customWidth="1"/>
  </cols>
  <sheetData>
    <row r="1" spans="1:19" ht="81" customHeight="1" thickBot="1">
      <c r="A1" s="443"/>
      <c r="B1" s="438"/>
      <c r="C1" s="438"/>
      <c r="D1" s="438"/>
      <c r="E1" s="438"/>
      <c r="F1" s="438"/>
      <c r="G1" s="438"/>
      <c r="H1" s="438"/>
      <c r="I1" s="438"/>
      <c r="J1" s="438"/>
      <c r="K1" s="438"/>
      <c r="L1" s="438"/>
      <c r="M1" s="438"/>
      <c r="N1" s="438"/>
      <c r="O1" s="438"/>
      <c r="P1" s="438"/>
      <c r="Q1" s="438"/>
      <c r="R1" s="438"/>
      <c r="S1" s="438"/>
    </row>
    <row r="2" spans="1:19" ht="19" thickBot="1">
      <c r="A2" s="63"/>
      <c r="B2" s="444" t="s">
        <v>4326</v>
      </c>
      <c r="C2" s="445"/>
      <c r="D2" s="445"/>
      <c r="E2" s="445"/>
      <c r="F2" s="445"/>
      <c r="G2" s="445"/>
      <c r="H2" s="445"/>
      <c r="I2" s="445"/>
      <c r="J2" s="445"/>
      <c r="K2" s="445"/>
      <c r="L2" s="446"/>
      <c r="M2" s="63"/>
      <c r="N2" s="63"/>
      <c r="O2" s="63"/>
      <c r="P2" s="63"/>
      <c r="Q2" s="63"/>
      <c r="R2" s="63"/>
      <c r="S2" s="63"/>
    </row>
    <row r="3" spans="1:19" ht="15.5">
      <c r="A3" s="63"/>
      <c r="B3" s="63"/>
      <c r="C3" s="63"/>
      <c r="D3" s="63"/>
      <c r="E3" s="63"/>
      <c r="F3" s="63"/>
      <c r="G3" s="63"/>
      <c r="H3" s="63"/>
      <c r="I3" s="63"/>
      <c r="J3" s="63"/>
      <c r="K3" s="63"/>
      <c r="L3" s="63"/>
      <c r="M3" s="63"/>
      <c r="N3" s="63"/>
      <c r="O3" s="63"/>
      <c r="P3" s="63"/>
      <c r="Q3" s="63"/>
      <c r="R3" s="63"/>
      <c r="S3" s="63"/>
    </row>
    <row r="4" spans="1:19" ht="15.5">
      <c r="A4" s="63"/>
      <c r="B4" s="63"/>
      <c r="C4" s="63"/>
      <c r="D4" s="63"/>
      <c r="E4" s="63"/>
      <c r="F4" s="63"/>
      <c r="G4" s="63"/>
      <c r="H4" s="63"/>
      <c r="I4" s="63"/>
      <c r="J4" s="63"/>
      <c r="K4" s="63"/>
      <c r="L4" s="63"/>
      <c r="M4" s="63"/>
      <c r="N4" s="63"/>
      <c r="O4" s="63"/>
      <c r="P4" s="63"/>
      <c r="Q4" s="63"/>
      <c r="R4" s="63"/>
      <c r="S4" s="63"/>
    </row>
    <row r="5" spans="1:19" ht="15.5">
      <c r="A5" s="63"/>
      <c r="B5" s="63"/>
      <c r="C5" s="63"/>
      <c r="D5" s="63"/>
      <c r="E5" s="63"/>
      <c r="F5" s="63"/>
      <c r="G5" s="63"/>
      <c r="H5" s="63"/>
      <c r="I5" s="63"/>
      <c r="J5" s="63"/>
      <c r="K5" s="63"/>
      <c r="L5" s="63"/>
      <c r="M5" s="63"/>
      <c r="N5" s="63"/>
      <c r="O5" s="63"/>
      <c r="P5" s="63"/>
      <c r="Q5" s="63"/>
      <c r="R5" s="63"/>
      <c r="S5" s="63"/>
    </row>
    <row r="6" spans="1:19" ht="15.5">
      <c r="A6" s="63"/>
      <c r="B6" s="63"/>
      <c r="C6" s="63"/>
      <c r="D6" s="63"/>
      <c r="E6" s="63"/>
      <c r="F6" s="63"/>
      <c r="G6" s="63"/>
      <c r="H6" s="63"/>
      <c r="I6" s="63"/>
      <c r="J6" s="63"/>
      <c r="K6" s="63"/>
      <c r="L6" s="63"/>
      <c r="M6" s="63"/>
      <c r="N6" s="63"/>
      <c r="O6" s="63"/>
      <c r="P6" s="63"/>
      <c r="Q6" s="63"/>
      <c r="R6" s="63"/>
      <c r="S6" s="63"/>
    </row>
    <row r="7" spans="1:19" ht="15.5">
      <c r="A7" s="63"/>
      <c r="B7" s="63"/>
      <c r="C7" s="63"/>
      <c r="D7" s="63"/>
      <c r="E7" s="63"/>
      <c r="F7" s="63"/>
      <c r="G7" s="63"/>
      <c r="H7" s="63"/>
      <c r="I7" s="63"/>
      <c r="J7" s="63"/>
      <c r="K7" s="63"/>
      <c r="L7" s="63"/>
      <c r="M7" s="63"/>
      <c r="N7" s="63"/>
      <c r="O7" s="63"/>
      <c r="P7" s="63"/>
      <c r="Q7" s="63"/>
      <c r="R7" s="63"/>
      <c r="S7" s="63"/>
    </row>
    <row r="8" spans="1:19" ht="15.5">
      <c r="A8" s="63"/>
      <c r="B8" s="63"/>
      <c r="C8" s="63"/>
      <c r="D8" s="63"/>
      <c r="E8" s="63"/>
      <c r="F8" s="63"/>
      <c r="G8" s="63"/>
      <c r="H8" s="63"/>
      <c r="I8" s="63"/>
      <c r="J8" s="63"/>
      <c r="K8" s="63"/>
      <c r="L8" s="63"/>
      <c r="M8" s="63"/>
      <c r="N8" s="63"/>
      <c r="O8" s="63"/>
      <c r="P8" s="63"/>
      <c r="Q8" s="63"/>
      <c r="R8" s="63"/>
      <c r="S8" s="63"/>
    </row>
    <row r="9" spans="1:19" ht="15.5">
      <c r="A9" s="63"/>
      <c r="B9" s="63"/>
      <c r="C9" s="63"/>
      <c r="D9" s="63"/>
      <c r="E9" s="63"/>
      <c r="F9" s="63"/>
      <c r="G9" s="63"/>
      <c r="H9" s="63"/>
      <c r="I9" s="63"/>
      <c r="J9" s="63"/>
      <c r="K9" s="63"/>
      <c r="L9" s="63"/>
      <c r="M9" s="63"/>
      <c r="N9" s="63"/>
      <c r="O9" s="63"/>
      <c r="P9" s="63"/>
      <c r="Q9" s="63"/>
      <c r="R9" s="63"/>
      <c r="S9" s="63"/>
    </row>
    <row r="10" spans="1:19" ht="15.5">
      <c r="A10" s="63"/>
      <c r="B10" s="63"/>
      <c r="C10" s="63"/>
      <c r="D10" s="63"/>
      <c r="E10" s="63"/>
      <c r="F10" s="63"/>
      <c r="G10" s="63"/>
      <c r="H10" s="63"/>
      <c r="I10" s="63"/>
      <c r="J10" s="63"/>
      <c r="K10" s="63"/>
      <c r="L10" s="63"/>
      <c r="M10" s="63"/>
      <c r="N10" s="63"/>
      <c r="O10" s="63"/>
      <c r="P10" s="63"/>
      <c r="Q10" s="63"/>
      <c r="R10" s="63"/>
      <c r="S10" s="63"/>
    </row>
    <row r="11" spans="1:19" ht="16" thickBot="1">
      <c r="A11" s="63"/>
      <c r="B11" s="63"/>
      <c r="C11" s="63"/>
      <c r="D11" s="63"/>
      <c r="E11" s="63"/>
      <c r="F11" s="63"/>
      <c r="G11" s="63"/>
      <c r="H11" s="63"/>
      <c r="I11" s="63"/>
      <c r="J11" s="63"/>
      <c r="K11" s="63"/>
      <c r="L11" s="63"/>
      <c r="M11" s="63"/>
      <c r="N11" s="63"/>
      <c r="O11" s="63"/>
      <c r="P11" s="63"/>
      <c r="Q11" s="63"/>
      <c r="R11" s="63"/>
      <c r="S11" s="63"/>
    </row>
    <row r="12" spans="1:19" ht="19" thickBot="1">
      <c r="A12" s="63"/>
      <c r="B12" s="444" t="s">
        <v>4327</v>
      </c>
      <c r="C12" s="445"/>
      <c r="D12" s="445"/>
      <c r="E12" s="445"/>
      <c r="F12" s="445"/>
      <c r="G12" s="445"/>
      <c r="H12" s="445"/>
      <c r="I12" s="445"/>
      <c r="J12" s="445"/>
      <c r="K12" s="445"/>
      <c r="L12" s="446"/>
      <c r="M12" s="63"/>
      <c r="N12" s="63"/>
      <c r="O12" s="63"/>
      <c r="P12" s="63"/>
      <c r="Q12" s="63"/>
      <c r="R12" s="63"/>
      <c r="S12" s="63"/>
    </row>
    <row r="13" spans="1:19" ht="15.5">
      <c r="A13" s="63"/>
      <c r="B13" s="63"/>
      <c r="C13" s="63"/>
      <c r="D13" s="63"/>
      <c r="E13" s="63"/>
      <c r="F13" s="63"/>
      <c r="G13" s="63"/>
      <c r="H13" s="63"/>
      <c r="I13" s="63"/>
      <c r="J13" s="63"/>
      <c r="K13" s="63"/>
      <c r="L13" s="63"/>
      <c r="M13" s="63"/>
      <c r="N13" s="63"/>
      <c r="O13" s="63"/>
      <c r="P13" s="63"/>
      <c r="Q13" s="63"/>
      <c r="R13" s="63"/>
      <c r="S13" s="63"/>
    </row>
    <row r="14" spans="1:19" ht="15.5">
      <c r="A14" s="63"/>
      <c r="B14" s="63"/>
      <c r="C14" s="63"/>
      <c r="D14" s="63"/>
      <c r="E14" s="63"/>
      <c r="F14" s="63"/>
      <c r="G14" s="63"/>
      <c r="H14" s="63"/>
      <c r="I14" s="63"/>
      <c r="J14" s="63"/>
      <c r="K14" s="63"/>
      <c r="L14" s="63"/>
      <c r="M14" s="63"/>
      <c r="N14" s="63"/>
      <c r="O14" s="63"/>
      <c r="P14" s="63"/>
      <c r="Q14" s="63"/>
      <c r="R14" s="63"/>
      <c r="S14" s="63"/>
    </row>
    <row r="15" spans="1:19" ht="15.5">
      <c r="A15" s="63"/>
      <c r="B15" s="63"/>
      <c r="C15" s="63"/>
      <c r="D15" s="63"/>
      <c r="E15" s="63"/>
      <c r="F15" s="63"/>
      <c r="G15" s="63"/>
      <c r="H15" s="63"/>
      <c r="I15" s="63"/>
      <c r="J15" s="63"/>
      <c r="K15" s="63"/>
      <c r="L15" s="63"/>
      <c r="M15" s="63"/>
      <c r="N15" s="63"/>
      <c r="O15" s="63"/>
      <c r="P15" s="63"/>
      <c r="Q15" s="63"/>
      <c r="R15" s="63"/>
      <c r="S15" s="63"/>
    </row>
    <row r="16" spans="1:19" ht="15.5">
      <c r="A16" s="63"/>
      <c r="B16" s="63"/>
      <c r="C16" s="63"/>
      <c r="D16" s="63"/>
      <c r="E16" s="63"/>
      <c r="F16" s="63"/>
      <c r="G16" s="63"/>
      <c r="H16" s="63"/>
      <c r="I16" s="63"/>
      <c r="J16" s="63"/>
      <c r="K16" s="63"/>
      <c r="L16" s="63"/>
      <c r="M16" s="63"/>
      <c r="N16" s="63"/>
      <c r="O16" s="63"/>
      <c r="P16" s="63"/>
      <c r="Q16" s="63"/>
      <c r="R16" s="63"/>
      <c r="S16" s="63"/>
    </row>
    <row r="17" spans="1:19" ht="15.5">
      <c r="A17" s="63"/>
      <c r="B17" s="63"/>
      <c r="C17" s="63"/>
      <c r="D17" s="63"/>
      <c r="E17" s="63"/>
      <c r="F17" s="63"/>
      <c r="G17" s="63"/>
      <c r="H17" s="63"/>
      <c r="I17" s="63"/>
      <c r="J17" s="63"/>
      <c r="K17" s="63"/>
      <c r="L17" s="63"/>
      <c r="M17" s="63"/>
      <c r="N17" s="63"/>
      <c r="O17" s="63"/>
      <c r="P17" s="63"/>
      <c r="Q17" s="63"/>
      <c r="R17" s="63"/>
      <c r="S17" s="63"/>
    </row>
    <row r="18" spans="1:19" ht="15.5">
      <c r="A18" s="63"/>
      <c r="B18" s="63"/>
      <c r="C18" s="63"/>
      <c r="D18" s="63"/>
      <c r="E18" s="63"/>
      <c r="F18" s="63"/>
      <c r="G18" s="63"/>
      <c r="H18" s="63"/>
      <c r="I18" s="63"/>
      <c r="J18" s="63"/>
      <c r="K18" s="63"/>
      <c r="L18" s="63"/>
      <c r="M18" s="63"/>
      <c r="N18" s="63"/>
      <c r="O18" s="63"/>
      <c r="P18" s="63"/>
      <c r="Q18" s="63"/>
      <c r="R18" s="63"/>
      <c r="S18" s="63"/>
    </row>
    <row r="19" spans="1:19" ht="15.5">
      <c r="A19" s="63"/>
      <c r="B19" s="63"/>
      <c r="C19" s="63"/>
      <c r="D19" s="63"/>
      <c r="E19" s="63"/>
      <c r="F19" s="63"/>
      <c r="G19" s="63"/>
      <c r="H19" s="63"/>
      <c r="I19" s="63"/>
      <c r="J19" s="63"/>
      <c r="K19" s="63"/>
      <c r="L19" s="63"/>
      <c r="M19" s="63"/>
      <c r="N19" s="63"/>
      <c r="O19" s="63"/>
      <c r="P19" s="63"/>
      <c r="Q19" s="63"/>
      <c r="R19" s="63"/>
      <c r="S19" s="63"/>
    </row>
    <row r="20" spans="1:19" ht="15.5">
      <c r="A20" s="63"/>
      <c r="B20" s="63"/>
      <c r="C20" s="63"/>
      <c r="D20" s="63"/>
      <c r="E20" s="63"/>
      <c r="F20" s="63"/>
      <c r="G20" s="63"/>
      <c r="H20" s="63"/>
      <c r="I20" s="63"/>
      <c r="J20" s="63"/>
      <c r="K20" s="63"/>
      <c r="L20" s="63"/>
      <c r="M20" s="63"/>
      <c r="N20" s="63"/>
      <c r="O20" s="63"/>
      <c r="P20" s="63"/>
      <c r="Q20" s="63"/>
      <c r="R20" s="63"/>
      <c r="S20" s="63"/>
    </row>
  </sheetData>
  <mergeCells count="3">
    <mergeCell ref="A1:S1"/>
    <mergeCell ref="B2:L2"/>
    <mergeCell ref="B12:L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B0F8E-99AC-4455-BE11-688FCB61E85F}">
  <sheetPr codeName="Hárok31">
    <tabColor rgb="FFFFFF00"/>
  </sheetPr>
  <dimension ref="A1:S20"/>
  <sheetViews>
    <sheetView zoomScale="115" zoomScaleNormal="115" workbookViewId="0">
      <selection activeCell="C18" sqref="C18"/>
    </sheetView>
  </sheetViews>
  <sheetFormatPr defaultRowHeight="14.5"/>
  <cols>
    <col min="1" max="1" width="2.36328125" customWidth="1"/>
    <col min="2" max="6" width="10.08984375" bestFit="1" customWidth="1"/>
    <col min="8" max="11" width="7.6328125" bestFit="1" customWidth="1"/>
    <col min="12" max="12" width="5.6328125" bestFit="1" customWidth="1"/>
    <col min="13" max="13" width="4.1796875" customWidth="1"/>
  </cols>
  <sheetData>
    <row r="1" spans="1:19" ht="81" customHeight="1" thickBot="1">
      <c r="A1" s="443"/>
      <c r="B1" s="438"/>
      <c r="C1" s="438"/>
      <c r="D1" s="438"/>
      <c r="E1" s="438"/>
      <c r="F1" s="438"/>
      <c r="G1" s="438"/>
      <c r="H1" s="438"/>
      <c r="I1" s="438"/>
      <c r="J1" s="438"/>
      <c r="K1" s="438"/>
      <c r="L1" s="438"/>
      <c r="M1" s="438"/>
      <c r="N1" s="438"/>
      <c r="O1" s="438"/>
      <c r="P1" s="438"/>
      <c r="Q1" s="438"/>
      <c r="R1" s="438"/>
      <c r="S1" s="438"/>
    </row>
    <row r="2" spans="1:19" ht="19" thickBot="1">
      <c r="A2" s="63"/>
      <c r="B2" s="444" t="s">
        <v>4325</v>
      </c>
      <c r="C2" s="445"/>
      <c r="D2" s="445"/>
      <c r="E2" s="445"/>
      <c r="F2" s="445"/>
      <c r="G2" s="445"/>
      <c r="H2" s="445"/>
      <c r="I2" s="445"/>
      <c r="J2" s="445"/>
      <c r="K2" s="445"/>
      <c r="L2" s="446"/>
      <c r="M2" s="63"/>
      <c r="N2" s="63"/>
      <c r="O2" s="63"/>
      <c r="P2" s="63"/>
      <c r="Q2" s="63"/>
      <c r="R2" s="63"/>
      <c r="S2" s="63"/>
    </row>
    <row r="3" spans="1:19" ht="15.5">
      <c r="A3" s="63"/>
      <c r="B3" s="63"/>
      <c r="C3" s="63"/>
      <c r="D3" s="63"/>
      <c r="E3" s="63"/>
      <c r="F3" s="63"/>
      <c r="G3" s="63"/>
      <c r="H3" s="63"/>
      <c r="I3" s="63"/>
      <c r="J3" s="63"/>
      <c r="K3" s="63"/>
      <c r="L3" s="63"/>
      <c r="M3" s="63"/>
      <c r="N3" s="63"/>
      <c r="O3" s="63"/>
      <c r="P3" s="63"/>
      <c r="Q3" s="63"/>
      <c r="R3" s="63"/>
      <c r="S3" s="63"/>
    </row>
    <row r="4" spans="1:19" ht="15.5">
      <c r="A4" s="63"/>
      <c r="B4" s="63"/>
      <c r="C4" s="63"/>
      <c r="D4" s="63"/>
      <c r="E4" s="63"/>
      <c r="F4" s="63"/>
      <c r="G4" s="63"/>
      <c r="H4" s="63"/>
      <c r="I4" s="63"/>
      <c r="J4" s="63"/>
      <c r="K4" s="63"/>
      <c r="L4" s="63"/>
      <c r="M4" s="63"/>
      <c r="N4" s="63"/>
      <c r="O4" s="63"/>
      <c r="P4" s="63"/>
      <c r="Q4" s="63"/>
      <c r="R4" s="63"/>
      <c r="S4" s="63"/>
    </row>
    <row r="5" spans="1:19" ht="15.5">
      <c r="A5" s="63"/>
      <c r="B5" s="63"/>
      <c r="C5" s="63"/>
      <c r="D5" s="63"/>
      <c r="E5" s="63"/>
      <c r="F5" s="63"/>
      <c r="G5" s="63"/>
      <c r="H5" s="63"/>
      <c r="I5" s="63"/>
      <c r="J5" s="63"/>
      <c r="K5" s="63"/>
      <c r="L5" s="63"/>
      <c r="M5" s="63"/>
      <c r="N5" s="63"/>
      <c r="O5" s="63"/>
      <c r="P5" s="63"/>
      <c r="Q5" s="63"/>
      <c r="R5" s="63"/>
      <c r="S5" s="63"/>
    </row>
    <row r="6" spans="1:19" ht="15.5">
      <c r="A6" s="63"/>
      <c r="B6" s="63"/>
      <c r="C6" s="63"/>
      <c r="D6" s="63"/>
      <c r="E6" s="63"/>
      <c r="F6" s="63"/>
      <c r="G6" s="63"/>
      <c r="H6" s="63"/>
      <c r="I6" s="63"/>
      <c r="J6" s="63"/>
      <c r="K6" s="63"/>
      <c r="L6" s="63"/>
      <c r="M6" s="63"/>
      <c r="N6" s="63"/>
      <c r="O6" s="63"/>
      <c r="P6" s="63"/>
      <c r="Q6" s="63"/>
      <c r="R6" s="63"/>
      <c r="S6" s="63"/>
    </row>
    <row r="7" spans="1:19" ht="15.5">
      <c r="A7" s="63"/>
      <c r="B7" s="63"/>
      <c r="C7" s="63"/>
      <c r="D7" s="63"/>
      <c r="E7" s="63"/>
      <c r="F7" s="63"/>
      <c r="G7" s="63"/>
      <c r="H7" s="63"/>
      <c r="I7" s="63"/>
      <c r="J7" s="63"/>
      <c r="K7" s="63"/>
      <c r="L7" s="63"/>
      <c r="M7" s="63"/>
      <c r="N7" s="63"/>
      <c r="O7" s="63"/>
      <c r="P7" s="63"/>
      <c r="Q7" s="63"/>
      <c r="R7" s="63"/>
      <c r="S7" s="63"/>
    </row>
    <row r="8" spans="1:19" ht="15.5">
      <c r="A8" s="63"/>
      <c r="B8" s="63"/>
      <c r="C8" s="63"/>
      <c r="D8" s="63"/>
      <c r="E8" s="63"/>
      <c r="F8" s="63"/>
      <c r="G8" s="63"/>
      <c r="H8" s="63"/>
      <c r="I8" s="63"/>
      <c r="J8" s="63"/>
      <c r="K8" s="63"/>
      <c r="L8" s="63"/>
      <c r="M8" s="63"/>
      <c r="N8" s="63"/>
      <c r="O8" s="63"/>
      <c r="P8" s="63"/>
      <c r="Q8" s="63"/>
      <c r="R8" s="63"/>
      <c r="S8" s="63"/>
    </row>
    <row r="9" spans="1:19" ht="15.5">
      <c r="A9" s="63"/>
      <c r="B9" s="63"/>
      <c r="C9" s="63"/>
      <c r="D9" s="63"/>
      <c r="E9" s="63"/>
      <c r="F9" s="63"/>
      <c r="G9" s="63"/>
      <c r="H9" s="63"/>
      <c r="I9" s="63"/>
      <c r="J9" s="63"/>
      <c r="K9" s="63"/>
      <c r="L9" s="63"/>
      <c r="M9" s="63"/>
      <c r="N9" s="63"/>
      <c r="O9" s="63"/>
      <c r="P9" s="63"/>
      <c r="Q9" s="63"/>
      <c r="R9" s="63"/>
      <c r="S9" s="63"/>
    </row>
    <row r="10" spans="1:19" ht="15.5">
      <c r="A10" s="63"/>
      <c r="B10" s="63"/>
      <c r="C10" s="63"/>
      <c r="D10" s="63"/>
      <c r="E10" s="63"/>
      <c r="F10" s="63"/>
      <c r="G10" s="63"/>
      <c r="H10" s="63"/>
      <c r="I10" s="63"/>
      <c r="J10" s="63"/>
      <c r="K10" s="63"/>
      <c r="L10" s="63"/>
      <c r="M10" s="63"/>
      <c r="N10" s="63"/>
      <c r="O10" s="63"/>
      <c r="P10" s="63"/>
      <c r="Q10" s="63"/>
      <c r="R10" s="63"/>
      <c r="S10" s="63"/>
    </row>
    <row r="11" spans="1:19" ht="15.5">
      <c r="A11" s="63"/>
      <c r="B11" s="63"/>
      <c r="C11" s="63"/>
      <c r="D11" s="63"/>
      <c r="E11" s="63"/>
      <c r="F11" s="63"/>
      <c r="G11" s="63"/>
      <c r="H11" s="63"/>
      <c r="I11" s="63"/>
      <c r="J11" s="63"/>
      <c r="K11" s="63"/>
      <c r="L11" s="63"/>
      <c r="M11" s="63"/>
      <c r="N11" s="63"/>
      <c r="O11" s="63"/>
      <c r="P11" s="63"/>
      <c r="Q11" s="63"/>
      <c r="R11" s="63"/>
      <c r="S11" s="63"/>
    </row>
    <row r="12" spans="1:19" ht="15.5">
      <c r="A12" s="63"/>
      <c r="B12" s="63"/>
      <c r="C12" s="63"/>
      <c r="D12" s="63"/>
      <c r="E12" s="63"/>
      <c r="F12" s="63"/>
      <c r="G12" s="63"/>
      <c r="H12" s="63"/>
      <c r="I12" s="63"/>
      <c r="J12" s="63"/>
      <c r="K12" s="63"/>
      <c r="L12" s="63"/>
      <c r="M12" s="63"/>
      <c r="N12" s="63"/>
      <c r="O12" s="63"/>
      <c r="P12" s="63"/>
      <c r="Q12" s="63"/>
      <c r="R12" s="63"/>
      <c r="S12" s="63"/>
    </row>
    <row r="13" spans="1:19" ht="15.5">
      <c r="A13" s="63"/>
      <c r="B13" s="63"/>
      <c r="C13" s="63"/>
      <c r="D13" s="63"/>
      <c r="E13" s="63"/>
      <c r="F13" s="63"/>
      <c r="G13" s="63"/>
      <c r="H13" s="63"/>
      <c r="I13" s="63"/>
      <c r="J13" s="63"/>
      <c r="K13" s="63"/>
      <c r="L13" s="63"/>
      <c r="M13" s="63"/>
      <c r="N13" s="63"/>
      <c r="O13" s="63"/>
      <c r="P13" s="63"/>
      <c r="Q13" s="63"/>
      <c r="R13" s="63"/>
      <c r="S13" s="63"/>
    </row>
    <row r="14" spans="1:19" ht="15.5">
      <c r="A14" s="63"/>
      <c r="B14" s="63"/>
      <c r="C14" s="63"/>
      <c r="D14" s="63"/>
      <c r="E14" s="63"/>
      <c r="F14" s="63"/>
      <c r="G14" s="63"/>
      <c r="H14" s="63"/>
      <c r="I14" s="63"/>
      <c r="J14" s="63"/>
      <c r="K14" s="63"/>
      <c r="L14" s="63"/>
      <c r="M14" s="63"/>
      <c r="N14" s="63"/>
      <c r="O14" s="63"/>
      <c r="P14" s="63"/>
      <c r="Q14" s="63"/>
      <c r="R14" s="63"/>
      <c r="S14" s="63"/>
    </row>
    <row r="15" spans="1:19" ht="15.5">
      <c r="A15" s="63"/>
      <c r="B15" s="63"/>
      <c r="C15" s="63"/>
      <c r="D15" s="63"/>
      <c r="E15" s="63"/>
      <c r="F15" s="63"/>
      <c r="G15" s="63"/>
      <c r="H15" s="63"/>
      <c r="I15" s="63"/>
      <c r="J15" s="63"/>
      <c r="K15" s="63"/>
      <c r="L15" s="63"/>
      <c r="M15" s="63"/>
      <c r="N15" s="63"/>
      <c r="O15" s="63"/>
      <c r="P15" s="63"/>
      <c r="Q15" s="63"/>
      <c r="R15" s="63"/>
      <c r="S15" s="63"/>
    </row>
    <row r="16" spans="1:19" ht="15.5">
      <c r="A16" s="63"/>
      <c r="B16" s="63"/>
      <c r="C16" s="63"/>
      <c r="D16" s="63"/>
      <c r="E16" s="63"/>
      <c r="F16" s="63"/>
      <c r="G16" s="63"/>
      <c r="H16" s="63"/>
      <c r="I16" s="63"/>
      <c r="J16" s="63"/>
      <c r="K16" s="63"/>
      <c r="L16" s="63"/>
      <c r="M16" s="63"/>
      <c r="N16" s="63"/>
      <c r="O16" s="63"/>
      <c r="P16" s="63"/>
      <c r="Q16" s="63"/>
      <c r="R16" s="63"/>
      <c r="S16" s="63"/>
    </row>
    <row r="17" spans="1:19" ht="15.5">
      <c r="A17" s="63"/>
      <c r="B17" s="63"/>
      <c r="C17" s="63"/>
      <c r="D17" s="63"/>
      <c r="E17" s="63"/>
      <c r="F17" s="63"/>
      <c r="G17" s="63"/>
      <c r="H17" s="63"/>
      <c r="I17" s="63"/>
      <c r="J17" s="63"/>
      <c r="K17" s="63"/>
      <c r="L17" s="63"/>
      <c r="M17" s="63"/>
      <c r="N17" s="63"/>
      <c r="O17" s="63"/>
      <c r="P17" s="63"/>
      <c r="Q17" s="63"/>
      <c r="R17" s="63"/>
      <c r="S17" s="63"/>
    </row>
    <row r="18" spans="1:19" ht="15.5">
      <c r="A18" s="63"/>
      <c r="B18" s="63"/>
      <c r="C18" s="63"/>
      <c r="D18" s="63"/>
      <c r="E18" s="63"/>
      <c r="F18" s="63"/>
      <c r="G18" s="63"/>
      <c r="H18" s="63"/>
      <c r="I18" s="63"/>
      <c r="J18" s="63"/>
      <c r="K18" s="63"/>
      <c r="L18" s="63"/>
      <c r="M18" s="63"/>
      <c r="N18" s="63"/>
      <c r="O18" s="63"/>
      <c r="P18" s="63"/>
      <c r="Q18" s="63"/>
      <c r="R18" s="63"/>
      <c r="S18" s="63"/>
    </row>
    <row r="19" spans="1:19" ht="15.5">
      <c r="A19" s="63"/>
      <c r="B19" s="63"/>
      <c r="C19" s="63"/>
      <c r="D19" s="63"/>
      <c r="E19" s="63"/>
      <c r="F19" s="63"/>
      <c r="G19" s="63"/>
      <c r="H19" s="63"/>
      <c r="I19" s="63"/>
      <c r="J19" s="63"/>
      <c r="K19" s="63"/>
      <c r="L19" s="63"/>
      <c r="M19" s="63"/>
      <c r="N19" s="63"/>
      <c r="O19" s="63"/>
      <c r="P19" s="63"/>
      <c r="Q19" s="63"/>
      <c r="R19" s="63"/>
      <c r="S19" s="63"/>
    </row>
    <row r="20" spans="1:19" ht="15.5">
      <c r="A20" s="63"/>
      <c r="B20" s="63"/>
      <c r="C20" s="63"/>
      <c r="D20" s="63"/>
      <c r="E20" s="63"/>
      <c r="F20" s="63"/>
      <c r="G20" s="63"/>
      <c r="H20" s="63"/>
      <c r="I20" s="63"/>
      <c r="J20" s="63"/>
      <c r="K20" s="63"/>
      <c r="L20" s="63"/>
      <c r="M20" s="63"/>
      <c r="N20" s="63"/>
      <c r="O20" s="63"/>
      <c r="P20" s="63"/>
      <c r="Q20" s="63"/>
      <c r="R20" s="63"/>
      <c r="S20" s="63"/>
    </row>
  </sheetData>
  <mergeCells count="2">
    <mergeCell ref="A1:S1"/>
    <mergeCell ref="B2:L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A168E-A4A6-4DCC-BF5B-B8122C56F2E8}">
  <sheetPr codeName="Hárok23">
    <tabColor rgb="FFFFFF00"/>
  </sheetPr>
  <dimension ref="A5:K2954"/>
  <sheetViews>
    <sheetView zoomScaleNormal="100" workbookViewId="0">
      <selection activeCell="C18" sqref="C18"/>
    </sheetView>
  </sheetViews>
  <sheetFormatPr defaultRowHeight="12.5"/>
  <cols>
    <col min="1" max="1" width="17.7265625" style="405" customWidth="1"/>
    <col min="2" max="2" width="20.81640625" style="405" bestFit="1" customWidth="1"/>
    <col min="3" max="3" width="17.1796875" style="405" customWidth="1"/>
    <col min="4" max="4" width="27.453125" style="405" customWidth="1"/>
    <col min="5" max="5" width="6.36328125" style="405" customWidth="1"/>
    <col min="6" max="6" width="16.81640625" style="405" bestFit="1" customWidth="1"/>
    <col min="7" max="7" width="20.81640625" style="405" bestFit="1" customWidth="1"/>
    <col min="8" max="8" width="18" style="405" customWidth="1"/>
    <col min="9" max="9" width="19.26953125" style="405" customWidth="1"/>
    <col min="10" max="16384" width="8.7265625" style="405"/>
  </cols>
  <sheetData>
    <row r="5" spans="1:11" ht="13" thickBot="1"/>
    <row r="6" spans="1:11" ht="19" thickBot="1">
      <c r="A6" s="444" t="s">
        <v>4325</v>
      </c>
      <c r="B6" s="445"/>
      <c r="C6" s="445"/>
      <c r="D6" s="445"/>
      <c r="E6" s="445"/>
      <c r="F6" s="445"/>
      <c r="G6" s="445"/>
      <c r="H6" s="445"/>
      <c r="I6" s="445"/>
      <c r="J6" s="445"/>
      <c r="K6" s="446"/>
    </row>
    <row r="7" spans="1:11" customFormat="1" ht="14.5"/>
    <row r="8" spans="1:11" customFormat="1" ht="14.5">
      <c r="A8" s="635" t="s">
        <v>448</v>
      </c>
      <c r="B8" s="636" t="s">
        <v>467</v>
      </c>
    </row>
    <row r="9" spans="1:11" customFormat="1" ht="14.5">
      <c r="A9" s="637" t="s">
        <v>1546</v>
      </c>
      <c r="B9" s="638" t="s">
        <v>463</v>
      </c>
    </row>
    <row r="10" spans="1:11" customFormat="1" ht="14.5">
      <c r="A10" s="639" t="s">
        <v>460</v>
      </c>
      <c r="B10" s="640" t="s">
        <v>1792</v>
      </c>
    </row>
    <row r="12" spans="1:11" ht="37.5">
      <c r="A12" s="404" t="s">
        <v>1646</v>
      </c>
      <c r="B12" s="404" t="s">
        <v>1647</v>
      </c>
      <c r="C12" s="404" t="s">
        <v>1648</v>
      </c>
      <c r="D12" s="404" t="s">
        <v>1649</v>
      </c>
      <c r="F12" s="404" t="s">
        <v>1646</v>
      </c>
      <c r="G12" s="404" t="s">
        <v>1647</v>
      </c>
      <c r="H12" s="404" t="s">
        <v>1648</v>
      </c>
      <c r="I12" s="404" t="s">
        <v>1649</v>
      </c>
    </row>
    <row r="13" spans="1:11" ht="13">
      <c r="A13" s="635"/>
      <c r="B13" s="406" t="s">
        <v>1650</v>
      </c>
      <c r="C13" s="406" t="s">
        <v>1651</v>
      </c>
      <c r="D13" s="406" t="s">
        <v>1652</v>
      </c>
      <c r="F13" s="406" t="s">
        <v>448</v>
      </c>
      <c r="G13" s="406" t="s">
        <v>1650</v>
      </c>
      <c r="H13" s="406" t="s">
        <v>1651</v>
      </c>
      <c r="I13" s="406" t="s">
        <v>1652</v>
      </c>
    </row>
    <row r="14" spans="1:11" ht="13">
      <c r="A14" s="637"/>
      <c r="B14" s="406" t="s">
        <v>1653</v>
      </c>
      <c r="C14" s="406" t="s">
        <v>1654</v>
      </c>
      <c r="D14" s="406" t="s">
        <v>1655</v>
      </c>
      <c r="F14" s="406" t="s">
        <v>1546</v>
      </c>
      <c r="G14" s="406" t="s">
        <v>1653</v>
      </c>
      <c r="H14" s="406" t="s">
        <v>1654</v>
      </c>
      <c r="I14" s="406" t="s">
        <v>1655</v>
      </c>
    </row>
    <row r="15" spans="1:11" ht="13">
      <c r="A15" s="637"/>
      <c r="B15" s="406" t="s">
        <v>1656</v>
      </c>
      <c r="C15" s="406" t="s">
        <v>1657</v>
      </c>
      <c r="D15" s="406" t="s">
        <v>1658</v>
      </c>
      <c r="F15" s="406" t="s">
        <v>1546</v>
      </c>
      <c r="G15" s="406" t="s">
        <v>1656</v>
      </c>
      <c r="H15" s="406" t="s">
        <v>1657</v>
      </c>
      <c r="I15" s="406" t="s">
        <v>1658</v>
      </c>
    </row>
    <row r="16" spans="1:11" ht="13">
      <c r="A16" s="637"/>
      <c r="B16" s="406" t="s">
        <v>1659</v>
      </c>
      <c r="C16" s="406" t="s">
        <v>1660</v>
      </c>
      <c r="D16" s="406" t="s">
        <v>1661</v>
      </c>
      <c r="F16" s="406" t="s">
        <v>1546</v>
      </c>
      <c r="G16" s="406" t="s">
        <v>1659</v>
      </c>
      <c r="H16" s="406" t="s">
        <v>1660</v>
      </c>
      <c r="I16" s="406" t="s">
        <v>1661</v>
      </c>
    </row>
    <row r="17" spans="1:9" ht="13">
      <c r="A17" s="635"/>
      <c r="B17" s="406" t="s">
        <v>1662</v>
      </c>
      <c r="C17" s="406" t="s">
        <v>1651</v>
      </c>
      <c r="D17" s="406" t="s">
        <v>1663</v>
      </c>
      <c r="F17" s="406" t="s">
        <v>448</v>
      </c>
      <c r="G17" s="406" t="s">
        <v>1662</v>
      </c>
      <c r="H17" s="406" t="s">
        <v>1651</v>
      </c>
      <c r="I17" s="406" t="s">
        <v>1663</v>
      </c>
    </row>
    <row r="18" spans="1:9" ht="13">
      <c r="A18" s="635"/>
      <c r="B18" s="406" t="s">
        <v>1664</v>
      </c>
      <c r="C18" s="406" t="s">
        <v>1665</v>
      </c>
      <c r="D18" s="406" t="s">
        <v>1666</v>
      </c>
      <c r="F18" s="406" t="s">
        <v>448</v>
      </c>
      <c r="G18" s="406" t="s">
        <v>1664</v>
      </c>
      <c r="H18" s="406" t="s">
        <v>1665</v>
      </c>
      <c r="I18" s="406" t="s">
        <v>1666</v>
      </c>
    </row>
    <row r="19" spans="1:9" ht="13">
      <c r="A19" s="635"/>
      <c r="B19" s="406" t="s">
        <v>1667</v>
      </c>
      <c r="C19" s="406" t="s">
        <v>1668</v>
      </c>
      <c r="D19" s="406" t="s">
        <v>1669</v>
      </c>
      <c r="F19" s="406" t="s">
        <v>448</v>
      </c>
      <c r="G19" s="406" t="s">
        <v>1667</v>
      </c>
      <c r="H19" s="406" t="s">
        <v>1668</v>
      </c>
      <c r="I19" s="406" t="s">
        <v>1669</v>
      </c>
    </row>
    <row r="20" spans="1:9" ht="13">
      <c r="A20" s="635"/>
      <c r="B20" s="406" t="s">
        <v>1670</v>
      </c>
      <c r="C20" s="406" t="s">
        <v>1671</v>
      </c>
      <c r="D20" s="406" t="s">
        <v>1672</v>
      </c>
      <c r="F20" s="406" t="s">
        <v>448</v>
      </c>
      <c r="G20" s="406" t="s">
        <v>1670</v>
      </c>
      <c r="H20" s="406" t="s">
        <v>1671</v>
      </c>
      <c r="I20" s="406" t="s">
        <v>1672</v>
      </c>
    </row>
    <row r="21" spans="1:9" ht="13">
      <c r="A21" s="635"/>
      <c r="B21" s="406" t="s">
        <v>1673</v>
      </c>
      <c r="C21" s="406" t="s">
        <v>1674</v>
      </c>
      <c r="D21" s="406" t="s">
        <v>1675</v>
      </c>
      <c r="F21" s="406" t="s">
        <v>448</v>
      </c>
      <c r="G21" s="406" t="s">
        <v>1673</v>
      </c>
      <c r="H21" s="406" t="s">
        <v>1674</v>
      </c>
      <c r="I21" s="406" t="s">
        <v>1675</v>
      </c>
    </row>
    <row r="22" spans="1:9" ht="13">
      <c r="A22" s="635"/>
      <c r="B22" s="406" t="s">
        <v>1676</v>
      </c>
      <c r="C22" s="406" t="s">
        <v>1677</v>
      </c>
      <c r="D22" s="406" t="s">
        <v>1678</v>
      </c>
      <c r="F22" s="406" t="s">
        <v>448</v>
      </c>
      <c r="G22" s="406" t="s">
        <v>1676</v>
      </c>
      <c r="H22" s="406" t="s">
        <v>1677</v>
      </c>
      <c r="I22" s="406" t="s">
        <v>1678</v>
      </c>
    </row>
    <row r="23" spans="1:9" ht="13">
      <c r="A23" s="635"/>
      <c r="B23" s="406" t="s">
        <v>1679</v>
      </c>
      <c r="C23" s="406" t="s">
        <v>1660</v>
      </c>
      <c r="D23" s="406" t="s">
        <v>1680</v>
      </c>
      <c r="F23" s="406" t="s">
        <v>448</v>
      </c>
      <c r="G23" s="406" t="s">
        <v>1679</v>
      </c>
      <c r="H23" s="406" t="s">
        <v>1660</v>
      </c>
      <c r="I23" s="406" t="s">
        <v>1680</v>
      </c>
    </row>
    <row r="24" spans="1:9" ht="13">
      <c r="A24" s="635"/>
      <c r="B24" s="406" t="s">
        <v>1681</v>
      </c>
      <c r="C24" s="406" t="s">
        <v>1682</v>
      </c>
      <c r="D24" s="406" t="s">
        <v>1683</v>
      </c>
      <c r="F24" s="406" t="s">
        <v>448</v>
      </c>
      <c r="G24" s="406" t="s">
        <v>1681</v>
      </c>
      <c r="H24" s="406" t="s">
        <v>1682</v>
      </c>
      <c r="I24" s="406" t="s">
        <v>1683</v>
      </c>
    </row>
    <row r="25" spans="1:9" ht="13">
      <c r="A25" s="635"/>
      <c r="B25" s="406" t="s">
        <v>1684</v>
      </c>
      <c r="C25" s="406" t="s">
        <v>1674</v>
      </c>
      <c r="D25" s="406" t="s">
        <v>1685</v>
      </c>
      <c r="F25" s="406" t="s">
        <v>448</v>
      </c>
      <c r="G25" s="406" t="s">
        <v>1684</v>
      </c>
      <c r="H25" s="406" t="s">
        <v>1674</v>
      </c>
      <c r="I25" s="406" t="s">
        <v>1685</v>
      </c>
    </row>
    <row r="26" spans="1:9" ht="13">
      <c r="A26" s="637"/>
      <c r="B26" s="406" t="s">
        <v>1686</v>
      </c>
      <c r="C26" s="406" t="s">
        <v>1687</v>
      </c>
      <c r="D26" s="406" t="s">
        <v>1688</v>
      </c>
      <c r="F26" s="406" t="s">
        <v>1546</v>
      </c>
      <c r="G26" s="406" t="s">
        <v>1686</v>
      </c>
      <c r="H26" s="406" t="s">
        <v>1687</v>
      </c>
      <c r="I26" s="406" t="s">
        <v>1688</v>
      </c>
    </row>
    <row r="27" spans="1:9" ht="13">
      <c r="A27" s="637"/>
      <c r="B27" s="406" t="s">
        <v>1686</v>
      </c>
      <c r="C27" s="406" t="s">
        <v>1689</v>
      </c>
      <c r="D27" s="406" t="s">
        <v>1690</v>
      </c>
      <c r="F27" s="406" t="s">
        <v>1546</v>
      </c>
      <c r="G27" s="406" t="s">
        <v>1686</v>
      </c>
      <c r="H27" s="406" t="s">
        <v>1689</v>
      </c>
      <c r="I27" s="406" t="s">
        <v>1690</v>
      </c>
    </row>
    <row r="28" spans="1:9" ht="13">
      <c r="A28" s="635"/>
      <c r="B28" s="406" t="s">
        <v>1691</v>
      </c>
      <c r="C28" s="406" t="s">
        <v>1692</v>
      </c>
      <c r="D28" s="406" t="s">
        <v>1693</v>
      </c>
      <c r="F28" s="406" t="s">
        <v>448</v>
      </c>
      <c r="G28" s="406" t="s">
        <v>1691</v>
      </c>
      <c r="H28" s="406" t="s">
        <v>1692</v>
      </c>
      <c r="I28" s="406" t="s">
        <v>1693</v>
      </c>
    </row>
    <row r="29" spans="1:9">
      <c r="A29" s="406" t="s">
        <v>472</v>
      </c>
      <c r="B29" s="406" t="s">
        <v>1694</v>
      </c>
      <c r="C29" s="406" t="s">
        <v>1695</v>
      </c>
      <c r="D29" s="406" t="s">
        <v>1696</v>
      </c>
      <c r="F29" s="406" t="s">
        <v>472</v>
      </c>
      <c r="G29" s="406" t="s">
        <v>1694</v>
      </c>
      <c r="H29" s="406" t="s">
        <v>1695</v>
      </c>
      <c r="I29" s="406" t="s">
        <v>1696</v>
      </c>
    </row>
    <row r="30" spans="1:9" ht="13">
      <c r="A30" s="635"/>
      <c r="B30" s="406" t="s">
        <v>1697</v>
      </c>
      <c r="C30" s="406" t="s">
        <v>1665</v>
      </c>
      <c r="D30" s="406" t="s">
        <v>1698</v>
      </c>
      <c r="F30" s="406" t="s">
        <v>448</v>
      </c>
      <c r="G30" s="406" t="s">
        <v>1697</v>
      </c>
      <c r="H30" s="406" t="s">
        <v>1665</v>
      </c>
      <c r="I30" s="406" t="s">
        <v>1698</v>
      </c>
    </row>
    <row r="31" spans="1:9" ht="13">
      <c r="A31" s="635"/>
      <c r="B31" s="406" t="s">
        <v>1699</v>
      </c>
      <c r="C31" s="406" t="s">
        <v>1695</v>
      </c>
      <c r="D31" s="406" t="s">
        <v>1700</v>
      </c>
      <c r="F31" s="406" t="s">
        <v>448</v>
      </c>
      <c r="G31" s="406" t="s">
        <v>1699</v>
      </c>
      <c r="H31" s="406" t="s">
        <v>1695</v>
      </c>
      <c r="I31" s="406" t="s">
        <v>1700</v>
      </c>
    </row>
    <row r="32" spans="1:9" ht="13">
      <c r="A32" s="635"/>
      <c r="B32" s="406" t="s">
        <v>1701</v>
      </c>
      <c r="C32" s="406" t="s">
        <v>1702</v>
      </c>
      <c r="D32" s="406" t="s">
        <v>1703</v>
      </c>
      <c r="F32" s="406" t="s">
        <v>448</v>
      </c>
      <c r="G32" s="406" t="s">
        <v>1701</v>
      </c>
      <c r="H32" s="406" t="s">
        <v>1702</v>
      </c>
      <c r="I32" s="406" t="s">
        <v>1703</v>
      </c>
    </row>
    <row r="33" spans="1:9" ht="13">
      <c r="A33" s="635"/>
      <c r="B33" s="406" t="s">
        <v>1704</v>
      </c>
      <c r="C33" s="406" t="s">
        <v>1705</v>
      </c>
      <c r="D33" s="406" t="s">
        <v>1706</v>
      </c>
      <c r="F33" s="406" t="s">
        <v>448</v>
      </c>
      <c r="G33" s="406" t="s">
        <v>1704</v>
      </c>
      <c r="H33" s="406" t="s">
        <v>1705</v>
      </c>
      <c r="I33" s="406" t="s">
        <v>1706</v>
      </c>
    </row>
    <row r="34" spans="1:9" ht="13">
      <c r="A34" s="635"/>
      <c r="B34" s="406" t="s">
        <v>1707</v>
      </c>
      <c r="C34" s="406" t="s">
        <v>1665</v>
      </c>
      <c r="D34" s="406" t="s">
        <v>1708</v>
      </c>
      <c r="F34" s="406" t="s">
        <v>448</v>
      </c>
      <c r="G34" s="406" t="s">
        <v>1707</v>
      </c>
      <c r="H34" s="406" t="s">
        <v>1665</v>
      </c>
      <c r="I34" s="406" t="s">
        <v>1708</v>
      </c>
    </row>
    <row r="35" spans="1:9" ht="13">
      <c r="A35" s="635"/>
      <c r="B35" s="406" t="s">
        <v>1709</v>
      </c>
      <c r="C35" s="406" t="s">
        <v>1710</v>
      </c>
      <c r="D35" s="406" t="s">
        <v>1711</v>
      </c>
      <c r="F35" s="406" t="s">
        <v>448</v>
      </c>
      <c r="G35" s="406" t="s">
        <v>1709</v>
      </c>
      <c r="H35" s="406" t="s">
        <v>1710</v>
      </c>
      <c r="I35" s="406" t="s">
        <v>1711</v>
      </c>
    </row>
    <row r="36" spans="1:9" ht="13">
      <c r="A36" s="635"/>
      <c r="B36" s="406" t="s">
        <v>1712</v>
      </c>
      <c r="C36" s="406" t="s">
        <v>1713</v>
      </c>
      <c r="D36" s="406" t="s">
        <v>1714</v>
      </c>
      <c r="F36" s="406" t="s">
        <v>448</v>
      </c>
      <c r="G36" s="406" t="s">
        <v>1712</v>
      </c>
      <c r="H36" s="406" t="s">
        <v>1713</v>
      </c>
      <c r="I36" s="406" t="s">
        <v>1714</v>
      </c>
    </row>
    <row r="37" spans="1:9" ht="13">
      <c r="A37" s="635"/>
      <c r="B37" s="406" t="s">
        <v>1715</v>
      </c>
      <c r="C37" s="406" t="s">
        <v>1677</v>
      </c>
      <c r="D37" s="406" t="s">
        <v>1716</v>
      </c>
      <c r="F37" s="406" t="s">
        <v>448</v>
      </c>
      <c r="G37" s="406" t="s">
        <v>1715</v>
      </c>
      <c r="H37" s="406" t="s">
        <v>1677</v>
      </c>
      <c r="I37" s="406" t="s">
        <v>1716</v>
      </c>
    </row>
    <row r="38" spans="1:9" ht="13">
      <c r="A38" s="635"/>
      <c r="B38" s="406" t="s">
        <v>1717</v>
      </c>
      <c r="C38" s="406" t="s">
        <v>1718</v>
      </c>
      <c r="D38" s="406" t="s">
        <v>1719</v>
      </c>
      <c r="F38" s="406" t="s">
        <v>448</v>
      </c>
      <c r="G38" s="406" t="s">
        <v>1717</v>
      </c>
      <c r="H38" s="406" t="s">
        <v>1718</v>
      </c>
      <c r="I38" s="406" t="s">
        <v>1719</v>
      </c>
    </row>
    <row r="39" spans="1:9" ht="13">
      <c r="A39" s="635"/>
      <c r="B39" s="406" t="s">
        <v>1717</v>
      </c>
      <c r="C39" s="406" t="s">
        <v>1687</v>
      </c>
      <c r="D39" s="406" t="s">
        <v>1720</v>
      </c>
      <c r="F39" s="406" t="s">
        <v>448</v>
      </c>
      <c r="G39" s="406" t="s">
        <v>1717</v>
      </c>
      <c r="H39" s="406" t="s">
        <v>1687</v>
      </c>
      <c r="I39" s="406" t="s">
        <v>1720</v>
      </c>
    </row>
    <row r="40" spans="1:9" ht="13">
      <c r="A40" s="635"/>
      <c r="B40" s="406" t="s">
        <v>1721</v>
      </c>
      <c r="C40" s="406" t="s">
        <v>1689</v>
      </c>
      <c r="D40" s="406" t="s">
        <v>1722</v>
      </c>
      <c r="F40" s="406" t="s">
        <v>448</v>
      </c>
      <c r="G40" s="406" t="s">
        <v>1721</v>
      </c>
      <c r="H40" s="406" t="s">
        <v>1689</v>
      </c>
      <c r="I40" s="406" t="s">
        <v>1722</v>
      </c>
    </row>
    <row r="41" spans="1:9" ht="13">
      <c r="A41" s="635"/>
      <c r="B41" s="406" t="s">
        <v>1723</v>
      </c>
      <c r="C41" s="406" t="s">
        <v>1724</v>
      </c>
      <c r="D41" s="406" t="s">
        <v>1725</v>
      </c>
      <c r="F41" s="406" t="s">
        <v>448</v>
      </c>
      <c r="G41" s="406" t="s">
        <v>1723</v>
      </c>
      <c r="H41" s="406" t="s">
        <v>1724</v>
      </c>
      <c r="I41" s="406" t="s">
        <v>1725</v>
      </c>
    </row>
    <row r="42" spans="1:9" ht="13">
      <c r="A42" s="635"/>
      <c r="B42" s="406" t="s">
        <v>1726</v>
      </c>
      <c r="C42" s="406" t="s">
        <v>1727</v>
      </c>
      <c r="D42" s="406" t="s">
        <v>1728</v>
      </c>
      <c r="F42" s="406" t="s">
        <v>448</v>
      </c>
      <c r="G42" s="406" t="s">
        <v>1726</v>
      </c>
      <c r="H42" s="406" t="s">
        <v>1727</v>
      </c>
      <c r="I42" s="406" t="s">
        <v>1728</v>
      </c>
    </row>
    <row r="43" spans="1:9" ht="13">
      <c r="A43" s="635"/>
      <c r="B43" s="406" t="s">
        <v>1726</v>
      </c>
      <c r="C43" s="406" t="s">
        <v>1729</v>
      </c>
      <c r="D43" s="406" t="s">
        <v>1730</v>
      </c>
      <c r="F43" s="406" t="s">
        <v>448</v>
      </c>
      <c r="G43" s="406" t="s">
        <v>1726</v>
      </c>
      <c r="H43" s="406" t="s">
        <v>1729</v>
      </c>
      <c r="I43" s="406" t="s">
        <v>1730</v>
      </c>
    </row>
    <row r="44" spans="1:9" ht="13">
      <c r="A44" s="635"/>
      <c r="B44" s="406" t="s">
        <v>1731</v>
      </c>
      <c r="C44" s="406" t="s">
        <v>1671</v>
      </c>
      <c r="D44" s="406" t="s">
        <v>1732</v>
      </c>
      <c r="F44" s="406" t="s">
        <v>448</v>
      </c>
      <c r="G44" s="406" t="s">
        <v>1731</v>
      </c>
      <c r="H44" s="406" t="s">
        <v>1671</v>
      </c>
      <c r="I44" s="406" t="s">
        <v>1732</v>
      </c>
    </row>
    <row r="45" spans="1:9" ht="13">
      <c r="A45" s="635"/>
      <c r="B45" s="406" t="s">
        <v>1733</v>
      </c>
      <c r="C45" s="406" t="s">
        <v>1734</v>
      </c>
      <c r="D45" s="406" t="s">
        <v>1735</v>
      </c>
      <c r="F45" s="406" t="s">
        <v>448</v>
      </c>
      <c r="G45" s="406" t="s">
        <v>1733</v>
      </c>
      <c r="H45" s="406" t="s">
        <v>1734</v>
      </c>
      <c r="I45" s="406" t="s">
        <v>1735</v>
      </c>
    </row>
    <row r="46" spans="1:9" ht="13">
      <c r="A46" s="639"/>
      <c r="B46" s="406" t="s">
        <v>1736</v>
      </c>
      <c r="C46" s="406" t="s">
        <v>1737</v>
      </c>
      <c r="D46" s="406" t="s">
        <v>1738</v>
      </c>
      <c r="F46" s="406" t="s">
        <v>460</v>
      </c>
      <c r="G46" s="406" t="s">
        <v>1736</v>
      </c>
      <c r="H46" s="406" t="s">
        <v>1737</v>
      </c>
      <c r="I46" s="406" t="s">
        <v>1738</v>
      </c>
    </row>
    <row r="47" spans="1:9" ht="13">
      <c r="A47" s="635"/>
      <c r="B47" s="406" t="s">
        <v>1739</v>
      </c>
      <c r="C47" s="406" t="s">
        <v>1713</v>
      </c>
      <c r="D47" s="406" t="s">
        <v>1740</v>
      </c>
      <c r="F47" s="406" t="s">
        <v>448</v>
      </c>
      <c r="G47" s="406" t="s">
        <v>1739</v>
      </c>
      <c r="H47" s="406" t="s">
        <v>1713</v>
      </c>
      <c r="I47" s="406" t="s">
        <v>1740</v>
      </c>
    </row>
    <row r="48" spans="1:9" ht="13">
      <c r="A48" s="639"/>
      <c r="B48" s="406" t="s">
        <v>1741</v>
      </c>
      <c r="C48" s="406" t="s">
        <v>1734</v>
      </c>
      <c r="D48" s="406" t="s">
        <v>1742</v>
      </c>
      <c r="F48" s="406" t="s">
        <v>460</v>
      </c>
      <c r="G48" s="406" t="s">
        <v>1741</v>
      </c>
      <c r="H48" s="406" t="s">
        <v>1734</v>
      </c>
      <c r="I48" s="406" t="s">
        <v>1742</v>
      </c>
    </row>
    <row r="49" spans="1:9" ht="13">
      <c r="A49" s="635"/>
      <c r="B49" s="406" t="s">
        <v>1743</v>
      </c>
      <c r="C49" s="406" t="s">
        <v>1734</v>
      </c>
      <c r="D49" s="406" t="s">
        <v>1744</v>
      </c>
      <c r="F49" s="406" t="s">
        <v>448</v>
      </c>
      <c r="G49" s="406" t="s">
        <v>1743</v>
      </c>
      <c r="H49" s="406" t="s">
        <v>1734</v>
      </c>
      <c r="I49" s="406" t="s">
        <v>1744</v>
      </c>
    </row>
    <row r="50" spans="1:9" ht="13">
      <c r="A50" s="635"/>
      <c r="B50" s="406" t="s">
        <v>1743</v>
      </c>
      <c r="C50" s="406" t="s">
        <v>1745</v>
      </c>
      <c r="D50" s="406" t="s">
        <v>1746</v>
      </c>
      <c r="F50" s="406" t="s">
        <v>448</v>
      </c>
      <c r="G50" s="406" t="s">
        <v>1743</v>
      </c>
      <c r="H50" s="406" t="s">
        <v>1745</v>
      </c>
      <c r="I50" s="406" t="s">
        <v>1746</v>
      </c>
    </row>
    <row r="51" spans="1:9" ht="13">
      <c r="A51" s="639"/>
      <c r="B51" s="406" t="s">
        <v>1747</v>
      </c>
      <c r="C51" s="406" t="s">
        <v>1748</v>
      </c>
      <c r="D51" s="406" t="s">
        <v>1738</v>
      </c>
      <c r="F51" s="406" t="s">
        <v>460</v>
      </c>
      <c r="G51" s="406" t="s">
        <v>1747</v>
      </c>
      <c r="H51" s="406" t="s">
        <v>1748</v>
      </c>
      <c r="I51" s="406" t="s">
        <v>1738</v>
      </c>
    </row>
    <row r="52" spans="1:9" ht="13">
      <c r="A52" s="639"/>
      <c r="B52" s="406" t="s">
        <v>1749</v>
      </c>
      <c r="C52" s="406" t="s">
        <v>1750</v>
      </c>
      <c r="D52" s="406" t="s">
        <v>1751</v>
      </c>
      <c r="F52" s="406" t="s">
        <v>460</v>
      </c>
      <c r="G52" s="406" t="s">
        <v>1749</v>
      </c>
      <c r="H52" s="406" t="s">
        <v>1750</v>
      </c>
      <c r="I52" s="406" t="s">
        <v>1751</v>
      </c>
    </row>
    <row r="53" spans="1:9" ht="13">
      <c r="A53" s="639"/>
      <c r="B53" s="406" t="s">
        <v>1752</v>
      </c>
      <c r="C53" s="406" t="s">
        <v>1660</v>
      </c>
      <c r="D53" s="406" t="s">
        <v>1753</v>
      </c>
      <c r="F53" s="406" t="s">
        <v>460</v>
      </c>
      <c r="G53" s="406" t="s">
        <v>1752</v>
      </c>
      <c r="H53" s="406" t="s">
        <v>1660</v>
      </c>
      <c r="I53" s="406" t="s">
        <v>1753</v>
      </c>
    </row>
    <row r="54" spans="1:9" ht="13">
      <c r="A54" s="639"/>
      <c r="B54" s="406" t="s">
        <v>1754</v>
      </c>
      <c r="C54" s="406" t="s">
        <v>1734</v>
      </c>
      <c r="D54" s="406" t="s">
        <v>1755</v>
      </c>
      <c r="F54" s="406" t="s">
        <v>460</v>
      </c>
      <c r="G54" s="406" t="s">
        <v>1754</v>
      </c>
      <c r="H54" s="406" t="s">
        <v>1734</v>
      </c>
      <c r="I54" s="406" t="s">
        <v>1755</v>
      </c>
    </row>
    <row r="55" spans="1:9" ht="13">
      <c r="A55" s="639"/>
      <c r="B55" s="406" t="s">
        <v>1756</v>
      </c>
      <c r="C55" s="406" t="s">
        <v>1665</v>
      </c>
      <c r="D55" s="406" t="s">
        <v>1757</v>
      </c>
      <c r="F55" s="406" t="s">
        <v>460</v>
      </c>
      <c r="G55" s="406" t="s">
        <v>1756</v>
      </c>
      <c r="H55" s="406" t="s">
        <v>1665</v>
      </c>
      <c r="I55" s="406" t="s">
        <v>1757</v>
      </c>
    </row>
    <row r="56" spans="1:9" ht="13">
      <c r="A56" s="639"/>
      <c r="B56" s="406" t="s">
        <v>1758</v>
      </c>
      <c r="C56" s="406" t="s">
        <v>1748</v>
      </c>
      <c r="D56" s="406" t="s">
        <v>1759</v>
      </c>
      <c r="F56" s="406" t="s">
        <v>460</v>
      </c>
      <c r="G56" s="406" t="s">
        <v>1758</v>
      </c>
      <c r="H56" s="406" t="s">
        <v>1748</v>
      </c>
      <c r="I56" s="406" t="s">
        <v>1759</v>
      </c>
    </row>
    <row r="57" spans="1:9" ht="13">
      <c r="A57" s="639"/>
      <c r="B57" s="406" t="s">
        <v>1760</v>
      </c>
      <c r="C57" s="406" t="s">
        <v>1665</v>
      </c>
      <c r="D57" s="406" t="s">
        <v>1761</v>
      </c>
      <c r="F57" s="406" t="s">
        <v>460</v>
      </c>
      <c r="G57" s="406" t="s">
        <v>1760</v>
      </c>
      <c r="H57" s="406" t="s">
        <v>1665</v>
      </c>
      <c r="I57" s="406" t="s">
        <v>1761</v>
      </c>
    </row>
    <row r="58" spans="1:9" ht="13">
      <c r="A58" s="639"/>
      <c r="B58" s="406" t="s">
        <v>1762</v>
      </c>
      <c r="C58" s="406" t="s">
        <v>1763</v>
      </c>
      <c r="D58" s="406" t="s">
        <v>1764</v>
      </c>
      <c r="F58" s="406" t="s">
        <v>460</v>
      </c>
      <c r="G58" s="406" t="s">
        <v>1762</v>
      </c>
      <c r="H58" s="406" t="s">
        <v>1763</v>
      </c>
      <c r="I58" s="406" t="s">
        <v>1764</v>
      </c>
    </row>
    <row r="59" spans="1:9" ht="13">
      <c r="A59" s="639"/>
      <c r="B59" s="406" t="s">
        <v>1762</v>
      </c>
      <c r="C59" s="406" t="s">
        <v>1657</v>
      </c>
      <c r="D59" s="406" t="s">
        <v>1765</v>
      </c>
      <c r="F59" s="406" t="s">
        <v>460</v>
      </c>
      <c r="G59" s="406" t="s">
        <v>1762</v>
      </c>
      <c r="H59" s="406" t="s">
        <v>1657</v>
      </c>
      <c r="I59" s="406" t="s">
        <v>1765</v>
      </c>
    </row>
    <row r="60" spans="1:9" ht="13">
      <c r="A60" s="639"/>
      <c r="B60" s="406" t="s">
        <v>1766</v>
      </c>
      <c r="C60" s="406" t="s">
        <v>1767</v>
      </c>
      <c r="D60" s="406" t="s">
        <v>1768</v>
      </c>
      <c r="F60" s="406" t="s">
        <v>460</v>
      </c>
      <c r="G60" s="406" t="s">
        <v>1766</v>
      </c>
      <c r="H60" s="406" t="s">
        <v>1767</v>
      </c>
      <c r="I60" s="406" t="s">
        <v>1768</v>
      </c>
    </row>
    <row r="61" spans="1:9" ht="13">
      <c r="A61" s="639"/>
      <c r="B61" s="406" t="s">
        <v>1769</v>
      </c>
      <c r="C61" s="406" t="s">
        <v>1695</v>
      </c>
      <c r="D61" s="406" t="s">
        <v>1770</v>
      </c>
      <c r="F61" s="406" t="s">
        <v>460</v>
      </c>
      <c r="G61" s="406" t="s">
        <v>1769</v>
      </c>
      <c r="H61" s="406" t="s">
        <v>1695</v>
      </c>
      <c r="I61" s="406" t="s">
        <v>1770</v>
      </c>
    </row>
    <row r="62" spans="1:9" ht="13">
      <c r="A62" s="639"/>
      <c r="B62" s="406" t="s">
        <v>1771</v>
      </c>
      <c r="C62" s="406" t="s">
        <v>1772</v>
      </c>
      <c r="D62" s="406" t="s">
        <v>1773</v>
      </c>
      <c r="F62" s="406" t="s">
        <v>460</v>
      </c>
      <c r="G62" s="406" t="s">
        <v>1771</v>
      </c>
      <c r="H62" s="406" t="s">
        <v>1772</v>
      </c>
      <c r="I62" s="406" t="s">
        <v>1773</v>
      </c>
    </row>
    <row r="63" spans="1:9" ht="13">
      <c r="A63" s="639"/>
      <c r="B63" s="406" t="s">
        <v>1774</v>
      </c>
      <c r="C63" s="406" t="s">
        <v>1702</v>
      </c>
      <c r="D63" s="406" t="s">
        <v>1775</v>
      </c>
      <c r="F63" s="406" t="s">
        <v>460</v>
      </c>
      <c r="G63" s="406" t="s">
        <v>1774</v>
      </c>
      <c r="H63" s="406" t="s">
        <v>1702</v>
      </c>
      <c r="I63" s="406" t="s">
        <v>1775</v>
      </c>
    </row>
    <row r="64" spans="1:9" ht="13">
      <c r="A64" s="639"/>
      <c r="B64" s="406" t="s">
        <v>1776</v>
      </c>
      <c r="C64" s="406" t="s">
        <v>1651</v>
      </c>
      <c r="D64" s="406" t="s">
        <v>1777</v>
      </c>
      <c r="F64" s="406" t="s">
        <v>460</v>
      </c>
      <c r="G64" s="406" t="s">
        <v>1776</v>
      </c>
      <c r="H64" s="406" t="s">
        <v>1651</v>
      </c>
      <c r="I64" s="406" t="s">
        <v>1777</v>
      </c>
    </row>
    <row r="65" spans="1:9" ht="13">
      <c r="A65" s="639"/>
      <c r="B65" s="406" t="s">
        <v>1778</v>
      </c>
      <c r="C65" s="406" t="s">
        <v>1668</v>
      </c>
      <c r="D65" s="406" t="s">
        <v>1779</v>
      </c>
      <c r="F65" s="406" t="s">
        <v>460</v>
      </c>
      <c r="G65" s="406" t="s">
        <v>1778</v>
      </c>
      <c r="H65" s="406" t="s">
        <v>1668</v>
      </c>
      <c r="I65" s="406" t="s">
        <v>1779</v>
      </c>
    </row>
    <row r="66" spans="1:9">
      <c r="A66" s="406" t="s">
        <v>1780</v>
      </c>
      <c r="B66" s="406" t="s">
        <v>1781</v>
      </c>
      <c r="C66" s="406" t="s">
        <v>1729</v>
      </c>
      <c r="D66" s="406" t="s">
        <v>1782</v>
      </c>
      <c r="F66" s="406" t="s">
        <v>1780</v>
      </c>
      <c r="G66" s="406" t="s">
        <v>1781</v>
      </c>
      <c r="H66" s="406" t="s">
        <v>1729</v>
      </c>
      <c r="I66" s="406" t="s">
        <v>1782</v>
      </c>
    </row>
    <row r="67" spans="1:9">
      <c r="A67" s="406" t="s">
        <v>1780</v>
      </c>
      <c r="B67" s="406" t="s">
        <v>1781</v>
      </c>
      <c r="C67" s="406" t="s">
        <v>1705</v>
      </c>
      <c r="D67" s="406" t="s">
        <v>1783</v>
      </c>
      <c r="F67" s="406" t="s">
        <v>1780</v>
      </c>
      <c r="G67" s="406" t="s">
        <v>1781</v>
      </c>
      <c r="H67" s="406" t="s">
        <v>1705</v>
      </c>
      <c r="I67" s="406" t="s">
        <v>1783</v>
      </c>
    </row>
    <row r="68" spans="1:9">
      <c r="A68" s="406" t="s">
        <v>1784</v>
      </c>
      <c r="B68" s="406" t="s">
        <v>1785</v>
      </c>
      <c r="C68" s="406" t="s">
        <v>1710</v>
      </c>
      <c r="D68" s="406" t="s">
        <v>1786</v>
      </c>
      <c r="F68" s="406" t="s">
        <v>1784</v>
      </c>
      <c r="G68" s="406" t="s">
        <v>1785</v>
      </c>
      <c r="H68" s="406" t="s">
        <v>1710</v>
      </c>
      <c r="I68" s="406" t="s">
        <v>1786</v>
      </c>
    </row>
    <row r="69" spans="1:9">
      <c r="A69" s="406" t="s">
        <v>1787</v>
      </c>
      <c r="B69" s="406" t="s">
        <v>1788</v>
      </c>
      <c r="C69" s="406" t="s">
        <v>1734</v>
      </c>
      <c r="D69" s="406" t="s">
        <v>1789</v>
      </c>
      <c r="F69" s="406" t="s">
        <v>1787</v>
      </c>
      <c r="G69" s="406" t="s">
        <v>1788</v>
      </c>
      <c r="H69" s="406" t="s">
        <v>1734</v>
      </c>
      <c r="I69" s="406" t="s">
        <v>1789</v>
      </c>
    </row>
    <row r="70" spans="1:9">
      <c r="A70" s="406" t="s">
        <v>1787</v>
      </c>
      <c r="B70" s="406" t="s">
        <v>1790</v>
      </c>
      <c r="C70" s="406" t="s">
        <v>1665</v>
      </c>
      <c r="D70" s="406" t="s">
        <v>1791</v>
      </c>
      <c r="F70" s="406" t="s">
        <v>1787</v>
      </c>
      <c r="G70" s="406" t="s">
        <v>1790</v>
      </c>
      <c r="H70" s="406" t="s">
        <v>1665</v>
      </c>
      <c r="I70" s="406" t="s">
        <v>1791</v>
      </c>
    </row>
    <row r="71" spans="1:9" ht="13">
      <c r="A71" s="640"/>
      <c r="B71" s="406" t="s">
        <v>1793</v>
      </c>
      <c r="C71" s="406" t="s">
        <v>1674</v>
      </c>
      <c r="D71" s="406" t="s">
        <v>1794</v>
      </c>
      <c r="F71" s="406" t="s">
        <v>1792</v>
      </c>
      <c r="G71" s="406" t="s">
        <v>1793</v>
      </c>
      <c r="H71" s="406" t="s">
        <v>1674</v>
      </c>
      <c r="I71" s="406" t="s">
        <v>1794</v>
      </c>
    </row>
    <row r="72" spans="1:9" ht="13">
      <c r="A72" s="640"/>
      <c r="B72" s="406" t="s">
        <v>1795</v>
      </c>
      <c r="C72" s="406" t="s">
        <v>1796</v>
      </c>
      <c r="D72" s="406" t="s">
        <v>1797</v>
      </c>
      <c r="F72" s="406" t="s">
        <v>1792</v>
      </c>
      <c r="G72" s="406" t="s">
        <v>1795</v>
      </c>
      <c r="H72" s="406" t="s">
        <v>1796</v>
      </c>
      <c r="I72" s="406" t="s">
        <v>1797</v>
      </c>
    </row>
    <row r="73" spans="1:9" ht="13">
      <c r="A73" s="640"/>
      <c r="B73" s="406" t="s">
        <v>1798</v>
      </c>
      <c r="C73" s="406" t="s">
        <v>1799</v>
      </c>
      <c r="D73" s="406" t="s">
        <v>1800</v>
      </c>
      <c r="F73" s="406" t="s">
        <v>1792</v>
      </c>
      <c r="G73" s="406" t="s">
        <v>1798</v>
      </c>
      <c r="H73" s="406" t="s">
        <v>1799</v>
      </c>
      <c r="I73" s="406" t="s">
        <v>1800</v>
      </c>
    </row>
    <row r="74" spans="1:9" ht="13">
      <c r="A74" s="640"/>
      <c r="B74" s="406" t="s">
        <v>1659</v>
      </c>
      <c r="C74" s="406" t="s">
        <v>1796</v>
      </c>
      <c r="D74" s="406" t="s">
        <v>1801</v>
      </c>
      <c r="F74" s="406" t="s">
        <v>1792</v>
      </c>
      <c r="G74" s="406" t="s">
        <v>1659</v>
      </c>
      <c r="H74" s="406" t="s">
        <v>1796</v>
      </c>
      <c r="I74" s="406" t="s">
        <v>1801</v>
      </c>
    </row>
    <row r="75" spans="1:9" ht="13">
      <c r="A75" s="636"/>
      <c r="B75" s="406" t="s">
        <v>1802</v>
      </c>
      <c r="C75" s="406" t="s">
        <v>1727</v>
      </c>
      <c r="D75" s="406" t="s">
        <v>1803</v>
      </c>
      <c r="F75" s="406" t="s">
        <v>467</v>
      </c>
      <c r="G75" s="406" t="s">
        <v>1802</v>
      </c>
      <c r="H75" s="406" t="s">
        <v>1727</v>
      </c>
      <c r="I75" s="406" t="s">
        <v>1803</v>
      </c>
    </row>
    <row r="76" spans="1:9" ht="13">
      <c r="A76" s="636"/>
      <c r="B76" s="406" t="s">
        <v>1804</v>
      </c>
      <c r="C76" s="406" t="s">
        <v>1805</v>
      </c>
      <c r="D76" s="406" t="s">
        <v>1806</v>
      </c>
      <c r="F76" s="406" t="s">
        <v>467</v>
      </c>
      <c r="G76" s="406" t="s">
        <v>1804</v>
      </c>
      <c r="H76" s="406" t="s">
        <v>1805</v>
      </c>
      <c r="I76" s="406" t="s">
        <v>1806</v>
      </c>
    </row>
    <row r="77" spans="1:9" ht="13">
      <c r="A77" s="636"/>
      <c r="B77" s="406" t="s">
        <v>1807</v>
      </c>
      <c r="C77" s="406" t="s">
        <v>1695</v>
      </c>
      <c r="D77" s="406" t="s">
        <v>1808</v>
      </c>
      <c r="F77" s="406" t="s">
        <v>467</v>
      </c>
      <c r="G77" s="406" t="s">
        <v>1807</v>
      </c>
      <c r="H77" s="406" t="s">
        <v>1695</v>
      </c>
      <c r="I77" s="406" t="s">
        <v>1808</v>
      </c>
    </row>
    <row r="78" spans="1:9" ht="13">
      <c r="A78" s="636"/>
      <c r="B78" s="406" t="s">
        <v>1809</v>
      </c>
      <c r="C78" s="406" t="s">
        <v>1748</v>
      </c>
      <c r="D78" s="406" t="s">
        <v>1810</v>
      </c>
      <c r="F78" s="406" t="s">
        <v>467</v>
      </c>
      <c r="G78" s="406" t="s">
        <v>1809</v>
      </c>
      <c r="H78" s="406" t="s">
        <v>1748</v>
      </c>
      <c r="I78" s="406" t="s">
        <v>1810</v>
      </c>
    </row>
    <row r="79" spans="1:9" ht="13">
      <c r="A79" s="636"/>
      <c r="B79" s="406" t="s">
        <v>1811</v>
      </c>
      <c r="C79" s="406" t="s">
        <v>1713</v>
      </c>
      <c r="D79" s="406" t="s">
        <v>1812</v>
      </c>
      <c r="F79" s="406" t="s">
        <v>467</v>
      </c>
      <c r="G79" s="406" t="s">
        <v>1811</v>
      </c>
      <c r="H79" s="406" t="s">
        <v>1713</v>
      </c>
      <c r="I79" s="406" t="s">
        <v>1812</v>
      </c>
    </row>
    <row r="80" spans="1:9" ht="13">
      <c r="A80" s="636"/>
      <c r="B80" s="406" t="s">
        <v>1813</v>
      </c>
      <c r="C80" s="406" t="s">
        <v>1729</v>
      </c>
      <c r="D80" s="406" t="s">
        <v>1814</v>
      </c>
      <c r="F80" s="406" t="s">
        <v>467</v>
      </c>
      <c r="G80" s="406" t="s">
        <v>1813</v>
      </c>
      <c r="H80" s="406" t="s">
        <v>1729</v>
      </c>
      <c r="I80" s="406" t="s">
        <v>1814</v>
      </c>
    </row>
    <row r="81" spans="1:9" ht="13">
      <c r="A81" s="636"/>
      <c r="B81" s="406" t="s">
        <v>1815</v>
      </c>
      <c r="C81" s="406" t="s">
        <v>1816</v>
      </c>
      <c r="D81" s="406" t="s">
        <v>1817</v>
      </c>
      <c r="F81" s="406" t="s">
        <v>467</v>
      </c>
      <c r="G81" s="406" t="s">
        <v>1815</v>
      </c>
      <c r="H81" s="406" t="s">
        <v>1816</v>
      </c>
      <c r="I81" s="406" t="s">
        <v>1817</v>
      </c>
    </row>
    <row r="82" spans="1:9" ht="13">
      <c r="A82" s="636"/>
      <c r="B82" s="406" t="s">
        <v>1818</v>
      </c>
      <c r="C82" s="406" t="s">
        <v>1819</v>
      </c>
      <c r="D82" s="406" t="s">
        <v>1820</v>
      </c>
      <c r="F82" s="406" t="s">
        <v>467</v>
      </c>
      <c r="G82" s="406" t="s">
        <v>1818</v>
      </c>
      <c r="H82" s="406" t="s">
        <v>1819</v>
      </c>
      <c r="I82" s="406" t="s">
        <v>1820</v>
      </c>
    </row>
    <row r="83" spans="1:9" ht="13">
      <c r="A83" s="636"/>
      <c r="B83" s="406" t="s">
        <v>1821</v>
      </c>
      <c r="C83" s="406" t="s">
        <v>1665</v>
      </c>
      <c r="D83" s="406" t="s">
        <v>1822</v>
      </c>
      <c r="F83" s="406" t="s">
        <v>467</v>
      </c>
      <c r="G83" s="406" t="s">
        <v>1821</v>
      </c>
      <c r="H83" s="406" t="s">
        <v>1665</v>
      </c>
      <c r="I83" s="406" t="s">
        <v>1822</v>
      </c>
    </row>
    <row r="84" spans="1:9" ht="13">
      <c r="A84" s="636"/>
      <c r="B84" s="406" t="s">
        <v>1659</v>
      </c>
      <c r="C84" s="406" t="s">
        <v>1654</v>
      </c>
      <c r="D84" s="406" t="s">
        <v>1823</v>
      </c>
      <c r="F84" s="406" t="s">
        <v>467</v>
      </c>
      <c r="G84" s="406" t="s">
        <v>1659</v>
      </c>
      <c r="H84" s="406" t="s">
        <v>1654</v>
      </c>
      <c r="I84" s="406" t="s">
        <v>1823</v>
      </c>
    </row>
    <row r="85" spans="1:9">
      <c r="A85" s="406" t="s">
        <v>1824</v>
      </c>
      <c r="B85" s="406" t="s">
        <v>1825</v>
      </c>
      <c r="C85" s="406" t="s">
        <v>1737</v>
      </c>
      <c r="D85" s="406" t="s">
        <v>1826</v>
      </c>
      <c r="F85" s="406" t="s">
        <v>1824</v>
      </c>
      <c r="G85" s="406" t="s">
        <v>1825</v>
      </c>
      <c r="H85" s="406" t="s">
        <v>1737</v>
      </c>
      <c r="I85" s="406" t="s">
        <v>1826</v>
      </c>
    </row>
    <row r="86" spans="1:9">
      <c r="A86" s="406" t="s">
        <v>1824</v>
      </c>
      <c r="B86" s="406" t="s">
        <v>1827</v>
      </c>
      <c r="C86" s="406" t="s">
        <v>1828</v>
      </c>
      <c r="D86" s="406" t="s">
        <v>1829</v>
      </c>
      <c r="F86" s="406" t="s">
        <v>1824</v>
      </c>
      <c r="G86" s="406" t="s">
        <v>1827</v>
      </c>
      <c r="H86" s="406" t="s">
        <v>1828</v>
      </c>
      <c r="I86" s="406" t="s">
        <v>1829</v>
      </c>
    </row>
    <row r="87" spans="1:9">
      <c r="A87" s="406" t="s">
        <v>465</v>
      </c>
      <c r="B87" s="406" t="s">
        <v>1830</v>
      </c>
      <c r="C87" s="406" t="s">
        <v>1674</v>
      </c>
      <c r="D87" s="406" t="s">
        <v>1831</v>
      </c>
      <c r="F87" s="406" t="s">
        <v>465</v>
      </c>
      <c r="G87" s="406" t="s">
        <v>1830</v>
      </c>
      <c r="H87" s="406" t="s">
        <v>1674</v>
      </c>
      <c r="I87" s="406" t="s">
        <v>1831</v>
      </c>
    </row>
    <row r="88" spans="1:9">
      <c r="A88" s="406" t="s">
        <v>1824</v>
      </c>
      <c r="B88" s="406" t="s">
        <v>1832</v>
      </c>
      <c r="C88" s="406" t="s">
        <v>1657</v>
      </c>
      <c r="D88" s="406" t="s">
        <v>1833</v>
      </c>
      <c r="F88" s="406" t="s">
        <v>1824</v>
      </c>
      <c r="G88" s="406" t="s">
        <v>1832</v>
      </c>
      <c r="H88" s="406" t="s">
        <v>1657</v>
      </c>
      <c r="I88" s="406" t="s">
        <v>1833</v>
      </c>
    </row>
    <row r="89" spans="1:9">
      <c r="A89" s="406" t="s">
        <v>1824</v>
      </c>
      <c r="B89" s="406" t="s">
        <v>1834</v>
      </c>
      <c r="C89" s="406" t="s">
        <v>1750</v>
      </c>
      <c r="D89" s="406" t="s">
        <v>1835</v>
      </c>
      <c r="F89" s="406" t="s">
        <v>1824</v>
      </c>
      <c r="G89" s="406" t="s">
        <v>1834</v>
      </c>
      <c r="H89" s="406" t="s">
        <v>1750</v>
      </c>
      <c r="I89" s="406" t="s">
        <v>1835</v>
      </c>
    </row>
    <row r="90" spans="1:9">
      <c r="A90" s="406" t="s">
        <v>1824</v>
      </c>
      <c r="B90" s="406" t="s">
        <v>1836</v>
      </c>
      <c r="C90" s="406" t="s">
        <v>1828</v>
      </c>
      <c r="D90" s="406" t="s">
        <v>1837</v>
      </c>
      <c r="F90" s="406" t="s">
        <v>1824</v>
      </c>
      <c r="G90" s="406" t="s">
        <v>1836</v>
      </c>
      <c r="H90" s="406" t="s">
        <v>1828</v>
      </c>
      <c r="I90" s="406" t="s">
        <v>1837</v>
      </c>
    </row>
    <row r="91" spans="1:9">
      <c r="A91" s="406" t="s">
        <v>456</v>
      </c>
      <c r="B91" s="406" t="s">
        <v>1838</v>
      </c>
      <c r="C91" s="406" t="s">
        <v>1839</v>
      </c>
      <c r="D91" s="406" t="s">
        <v>1840</v>
      </c>
      <c r="F91" s="406" t="s">
        <v>456</v>
      </c>
      <c r="G91" s="406" t="s">
        <v>1838</v>
      </c>
      <c r="H91" s="406" t="s">
        <v>1839</v>
      </c>
      <c r="I91" s="406" t="s">
        <v>1840</v>
      </c>
    </row>
    <row r="92" spans="1:9">
      <c r="A92" s="406" t="s">
        <v>456</v>
      </c>
      <c r="B92" s="406" t="s">
        <v>1841</v>
      </c>
      <c r="C92" s="406" t="s">
        <v>1651</v>
      </c>
      <c r="D92" s="406" t="s">
        <v>1718</v>
      </c>
      <c r="F92" s="406" t="s">
        <v>456</v>
      </c>
      <c r="G92" s="406" t="s">
        <v>1841</v>
      </c>
      <c r="H92" s="406" t="s">
        <v>1651</v>
      </c>
      <c r="I92" s="406" t="s">
        <v>1718</v>
      </c>
    </row>
    <row r="93" spans="1:9">
      <c r="A93" s="406" t="s">
        <v>456</v>
      </c>
      <c r="B93" s="406" t="s">
        <v>1841</v>
      </c>
      <c r="C93" s="406" t="s">
        <v>1710</v>
      </c>
      <c r="D93" s="406" t="s">
        <v>1842</v>
      </c>
      <c r="F93" s="406" t="s">
        <v>456</v>
      </c>
      <c r="G93" s="406" t="s">
        <v>1841</v>
      </c>
      <c r="H93" s="406" t="s">
        <v>1710</v>
      </c>
      <c r="I93" s="406" t="s">
        <v>1842</v>
      </c>
    </row>
    <row r="94" spans="1:9">
      <c r="A94" s="406" t="s">
        <v>1843</v>
      </c>
      <c r="B94" s="406" t="s">
        <v>1844</v>
      </c>
      <c r="C94" s="406" t="s">
        <v>1665</v>
      </c>
      <c r="D94" s="406" t="s">
        <v>1845</v>
      </c>
      <c r="F94" s="406" t="s">
        <v>1843</v>
      </c>
      <c r="G94" s="406" t="s">
        <v>1844</v>
      </c>
      <c r="H94" s="406" t="s">
        <v>1665</v>
      </c>
      <c r="I94" s="406" t="s">
        <v>1845</v>
      </c>
    </row>
    <row r="95" spans="1:9">
      <c r="A95" s="406" t="s">
        <v>1843</v>
      </c>
      <c r="B95" s="406" t="s">
        <v>1846</v>
      </c>
      <c r="C95" s="406" t="s">
        <v>1805</v>
      </c>
      <c r="D95" s="406" t="s">
        <v>1847</v>
      </c>
      <c r="F95" s="406" t="s">
        <v>1843</v>
      </c>
      <c r="G95" s="406" t="s">
        <v>1846</v>
      </c>
      <c r="H95" s="406" t="s">
        <v>1805</v>
      </c>
      <c r="I95" s="406" t="s">
        <v>1847</v>
      </c>
    </row>
    <row r="96" spans="1:9">
      <c r="A96" s="406" t="s">
        <v>783</v>
      </c>
      <c r="B96" s="406" t="s">
        <v>1848</v>
      </c>
      <c r="C96" s="406" t="s">
        <v>1677</v>
      </c>
      <c r="D96" s="406" t="s">
        <v>1849</v>
      </c>
      <c r="F96" s="406" t="s">
        <v>783</v>
      </c>
      <c r="G96" s="406" t="s">
        <v>1848</v>
      </c>
      <c r="H96" s="406" t="s">
        <v>1677</v>
      </c>
      <c r="I96" s="406" t="s">
        <v>1849</v>
      </c>
    </row>
    <row r="97" spans="1:9" ht="13">
      <c r="A97" s="638"/>
      <c r="B97" s="406" t="s">
        <v>1850</v>
      </c>
      <c r="C97" s="406" t="s">
        <v>1851</v>
      </c>
      <c r="D97" s="406" t="s">
        <v>1852</v>
      </c>
      <c r="F97" s="406" t="s">
        <v>463</v>
      </c>
      <c r="G97" s="406" t="s">
        <v>1850</v>
      </c>
      <c r="H97" s="406" t="s">
        <v>1851</v>
      </c>
      <c r="I97" s="406" t="s">
        <v>1852</v>
      </c>
    </row>
    <row r="98" spans="1:9" ht="13">
      <c r="A98" s="638"/>
      <c r="B98" s="406" t="s">
        <v>1853</v>
      </c>
      <c r="C98" s="406" t="s">
        <v>1724</v>
      </c>
      <c r="D98" s="406" t="s">
        <v>1854</v>
      </c>
      <c r="F98" s="406" t="s">
        <v>463</v>
      </c>
      <c r="G98" s="406" t="s">
        <v>1853</v>
      </c>
      <c r="H98" s="406" t="s">
        <v>1724</v>
      </c>
      <c r="I98" s="406" t="s">
        <v>1854</v>
      </c>
    </row>
    <row r="99" spans="1:9" ht="13">
      <c r="A99" s="638"/>
      <c r="B99" s="406" t="s">
        <v>1853</v>
      </c>
      <c r="C99" s="406" t="s">
        <v>1727</v>
      </c>
      <c r="D99" s="406" t="s">
        <v>1854</v>
      </c>
      <c r="F99" s="406" t="s">
        <v>463</v>
      </c>
      <c r="G99" s="406" t="s">
        <v>1853</v>
      </c>
      <c r="H99" s="406" t="s">
        <v>1727</v>
      </c>
      <c r="I99" s="406" t="s">
        <v>1854</v>
      </c>
    </row>
    <row r="100" spans="1:9">
      <c r="A100" s="406" t="s">
        <v>1855</v>
      </c>
      <c r="B100" s="406" t="s">
        <v>1856</v>
      </c>
      <c r="C100" s="406" t="s">
        <v>1695</v>
      </c>
      <c r="D100" s="406" t="s">
        <v>1857</v>
      </c>
      <c r="F100" s="406" t="s">
        <v>1855</v>
      </c>
      <c r="G100" s="406" t="s">
        <v>1856</v>
      </c>
      <c r="H100" s="406" t="s">
        <v>1695</v>
      </c>
      <c r="I100" s="406" t="s">
        <v>1857</v>
      </c>
    </row>
    <row r="101" spans="1:9">
      <c r="A101" s="406" t="s">
        <v>1858</v>
      </c>
      <c r="B101" s="406" t="s">
        <v>1859</v>
      </c>
      <c r="C101" s="406" t="s">
        <v>1671</v>
      </c>
      <c r="D101" s="406" t="s">
        <v>1860</v>
      </c>
      <c r="F101" s="406" t="s">
        <v>1858</v>
      </c>
      <c r="G101" s="406" t="s">
        <v>1859</v>
      </c>
      <c r="H101" s="406" t="s">
        <v>1671</v>
      </c>
      <c r="I101" s="406" t="s">
        <v>1860</v>
      </c>
    </row>
    <row r="102" spans="1:9">
      <c r="A102" s="406" t="s">
        <v>1858</v>
      </c>
      <c r="B102" s="406" t="s">
        <v>1856</v>
      </c>
      <c r="C102" s="406" t="s">
        <v>1763</v>
      </c>
      <c r="D102" s="406" t="s">
        <v>1861</v>
      </c>
      <c r="F102" s="406" t="s">
        <v>1858</v>
      </c>
      <c r="G102" s="406" t="s">
        <v>1856</v>
      </c>
      <c r="H102" s="406" t="s">
        <v>1763</v>
      </c>
      <c r="I102" s="406" t="s">
        <v>1861</v>
      </c>
    </row>
    <row r="103" spans="1:9">
      <c r="A103" s="406" t="s">
        <v>1858</v>
      </c>
      <c r="B103" s="406" t="s">
        <v>1859</v>
      </c>
      <c r="C103" s="406" t="s">
        <v>1692</v>
      </c>
      <c r="D103" s="406" t="s">
        <v>1862</v>
      </c>
      <c r="F103" s="406" t="s">
        <v>1858</v>
      </c>
      <c r="G103" s="406" t="s">
        <v>1859</v>
      </c>
      <c r="H103" s="406" t="s">
        <v>1692</v>
      </c>
      <c r="I103" s="406" t="s">
        <v>1862</v>
      </c>
    </row>
    <row r="104" spans="1:9">
      <c r="A104" s="406" t="s">
        <v>1863</v>
      </c>
      <c r="B104" s="406" t="s">
        <v>1864</v>
      </c>
      <c r="C104" s="406" t="s">
        <v>1865</v>
      </c>
      <c r="D104" s="406" t="s">
        <v>1866</v>
      </c>
      <c r="F104" s="406" t="s">
        <v>1863</v>
      </c>
      <c r="G104" s="406" t="s">
        <v>1864</v>
      </c>
      <c r="H104" s="406" t="s">
        <v>1865</v>
      </c>
      <c r="I104" s="406" t="s">
        <v>1866</v>
      </c>
    </row>
    <row r="105" spans="1:9">
      <c r="A105" s="406" t="s">
        <v>1863</v>
      </c>
      <c r="B105" s="406" t="s">
        <v>1656</v>
      </c>
      <c r="C105" s="406" t="s">
        <v>1867</v>
      </c>
      <c r="D105" s="406" t="s">
        <v>1868</v>
      </c>
      <c r="F105" s="406" t="s">
        <v>1863</v>
      </c>
      <c r="G105" s="406" t="s">
        <v>1656</v>
      </c>
      <c r="H105" s="406" t="s">
        <v>1867</v>
      </c>
      <c r="I105" s="406" t="s">
        <v>1868</v>
      </c>
    </row>
    <row r="106" spans="1:9">
      <c r="A106" s="406" t="s">
        <v>1863</v>
      </c>
      <c r="B106" s="406" t="s">
        <v>1869</v>
      </c>
      <c r="C106" s="406" t="s">
        <v>1870</v>
      </c>
      <c r="D106" s="406" t="s">
        <v>1871</v>
      </c>
      <c r="F106" s="406" t="s">
        <v>1863</v>
      </c>
      <c r="G106" s="406" t="s">
        <v>1869</v>
      </c>
      <c r="H106" s="406" t="s">
        <v>1870</v>
      </c>
      <c r="I106" s="406" t="s">
        <v>1871</v>
      </c>
    </row>
    <row r="107" spans="1:9">
      <c r="A107" s="406" t="s">
        <v>1863</v>
      </c>
      <c r="B107" s="406" t="s">
        <v>1872</v>
      </c>
      <c r="C107" s="406" t="s">
        <v>1727</v>
      </c>
      <c r="D107" s="406" t="s">
        <v>1873</v>
      </c>
      <c r="F107" s="406" t="s">
        <v>1863</v>
      </c>
      <c r="G107" s="406" t="s">
        <v>1872</v>
      </c>
      <c r="H107" s="406" t="s">
        <v>1727</v>
      </c>
      <c r="I107" s="406" t="s">
        <v>1873</v>
      </c>
    </row>
    <row r="108" spans="1:9">
      <c r="A108" s="406" t="s">
        <v>1863</v>
      </c>
      <c r="B108" s="406" t="s">
        <v>1874</v>
      </c>
      <c r="C108" s="406" t="s">
        <v>1702</v>
      </c>
      <c r="D108" s="406" t="s">
        <v>1875</v>
      </c>
      <c r="F108" s="406" t="s">
        <v>1863</v>
      </c>
      <c r="G108" s="406" t="s">
        <v>1874</v>
      </c>
      <c r="H108" s="406" t="s">
        <v>1702</v>
      </c>
      <c r="I108" s="406" t="s">
        <v>1875</v>
      </c>
    </row>
    <row r="109" spans="1:9" ht="13">
      <c r="A109" s="635"/>
      <c r="B109" s="406" t="s">
        <v>1876</v>
      </c>
      <c r="C109" s="406" t="s">
        <v>1729</v>
      </c>
      <c r="D109" s="406" t="s">
        <v>1877</v>
      </c>
      <c r="F109" s="406" t="s">
        <v>448</v>
      </c>
      <c r="G109" s="406" t="s">
        <v>1876</v>
      </c>
      <c r="H109" s="406" t="s">
        <v>1729</v>
      </c>
      <c r="I109" s="406" t="s">
        <v>1877</v>
      </c>
    </row>
    <row r="110" spans="1:9" ht="13">
      <c r="A110" s="635"/>
      <c r="B110" s="406" t="s">
        <v>1878</v>
      </c>
      <c r="C110" s="406" t="s">
        <v>1879</v>
      </c>
      <c r="D110" s="406" t="s">
        <v>1880</v>
      </c>
      <c r="F110" s="406" t="s">
        <v>448</v>
      </c>
      <c r="G110" s="406" t="s">
        <v>1878</v>
      </c>
      <c r="H110" s="406" t="s">
        <v>1879</v>
      </c>
      <c r="I110" s="406" t="s">
        <v>1880</v>
      </c>
    </row>
    <row r="111" spans="1:9" ht="13">
      <c r="A111" s="635"/>
      <c r="B111" s="406" t="s">
        <v>1650</v>
      </c>
      <c r="C111" s="406" t="s">
        <v>1729</v>
      </c>
      <c r="D111" s="406" t="s">
        <v>1881</v>
      </c>
      <c r="F111" s="406" t="s">
        <v>448</v>
      </c>
      <c r="G111" s="406" t="s">
        <v>1650</v>
      </c>
      <c r="H111" s="406" t="s">
        <v>1729</v>
      </c>
      <c r="I111" s="406" t="s">
        <v>1881</v>
      </c>
    </row>
    <row r="112" spans="1:9" ht="13">
      <c r="A112" s="635"/>
      <c r="B112" s="406" t="s">
        <v>1882</v>
      </c>
      <c r="C112" s="406" t="s">
        <v>1668</v>
      </c>
      <c r="D112" s="406" t="s">
        <v>1883</v>
      </c>
      <c r="F112" s="406" t="s">
        <v>448</v>
      </c>
      <c r="G112" s="406" t="s">
        <v>1882</v>
      </c>
      <c r="H112" s="406" t="s">
        <v>1668</v>
      </c>
      <c r="I112" s="406" t="s">
        <v>1883</v>
      </c>
    </row>
    <row r="113" spans="1:9" ht="13">
      <c r="A113" s="635"/>
      <c r="B113" s="406" t="s">
        <v>1670</v>
      </c>
      <c r="C113" s="406" t="s">
        <v>1884</v>
      </c>
      <c r="D113" s="406" t="s">
        <v>1885</v>
      </c>
      <c r="F113" s="406" t="s">
        <v>448</v>
      </c>
      <c r="G113" s="406" t="s">
        <v>1670</v>
      </c>
      <c r="H113" s="406" t="s">
        <v>1884</v>
      </c>
      <c r="I113" s="406" t="s">
        <v>1885</v>
      </c>
    </row>
    <row r="114" spans="1:9" ht="13">
      <c r="A114" s="635"/>
      <c r="B114" s="406" t="s">
        <v>1886</v>
      </c>
      <c r="C114" s="406" t="s">
        <v>1887</v>
      </c>
      <c r="D114" s="406" t="s">
        <v>1888</v>
      </c>
      <c r="F114" s="406" t="s">
        <v>448</v>
      </c>
      <c r="G114" s="406" t="s">
        <v>1886</v>
      </c>
      <c r="H114" s="406" t="s">
        <v>1887</v>
      </c>
      <c r="I114" s="406" t="s">
        <v>1888</v>
      </c>
    </row>
    <row r="115" spans="1:9" ht="13">
      <c r="A115" s="635"/>
      <c r="B115" s="406" t="s">
        <v>1889</v>
      </c>
      <c r="C115" s="406" t="s">
        <v>1745</v>
      </c>
      <c r="D115" s="406" t="s">
        <v>1890</v>
      </c>
      <c r="F115" s="406" t="s">
        <v>448</v>
      </c>
      <c r="G115" s="406" t="s">
        <v>1889</v>
      </c>
      <c r="H115" s="406" t="s">
        <v>1745</v>
      </c>
      <c r="I115" s="406" t="s">
        <v>1890</v>
      </c>
    </row>
    <row r="116" spans="1:9" ht="13">
      <c r="A116" s="635"/>
      <c r="B116" s="406" t="s">
        <v>1891</v>
      </c>
      <c r="C116" s="406" t="s">
        <v>1727</v>
      </c>
      <c r="D116" s="406" t="s">
        <v>1892</v>
      </c>
      <c r="F116" s="406" t="s">
        <v>448</v>
      </c>
      <c r="G116" s="406" t="s">
        <v>1891</v>
      </c>
      <c r="H116" s="406" t="s">
        <v>1727</v>
      </c>
      <c r="I116" s="406" t="s">
        <v>1892</v>
      </c>
    </row>
    <row r="117" spans="1:9">
      <c r="A117" s="406" t="s">
        <v>1893</v>
      </c>
      <c r="B117" s="406" t="s">
        <v>1894</v>
      </c>
      <c r="C117" s="406" t="s">
        <v>1657</v>
      </c>
      <c r="D117" s="406" t="s">
        <v>1895</v>
      </c>
      <c r="F117" s="406" t="s">
        <v>1893</v>
      </c>
      <c r="G117" s="406" t="s">
        <v>1894</v>
      </c>
      <c r="H117" s="406" t="s">
        <v>1657</v>
      </c>
      <c r="I117" s="406" t="s">
        <v>1895</v>
      </c>
    </row>
    <row r="118" spans="1:9">
      <c r="A118" s="406" t="s">
        <v>1893</v>
      </c>
      <c r="B118" s="406" t="s">
        <v>1894</v>
      </c>
      <c r="C118" s="406" t="s">
        <v>1896</v>
      </c>
      <c r="D118" s="406" t="s">
        <v>1897</v>
      </c>
      <c r="F118" s="406" t="s">
        <v>1893</v>
      </c>
      <c r="G118" s="406" t="s">
        <v>1894</v>
      </c>
      <c r="H118" s="406" t="s">
        <v>1896</v>
      </c>
      <c r="I118" s="406" t="s">
        <v>1897</v>
      </c>
    </row>
    <row r="119" spans="1:9">
      <c r="A119" s="406" t="s">
        <v>448</v>
      </c>
      <c r="B119" s="406" t="s">
        <v>1709</v>
      </c>
      <c r="C119" s="406" t="s">
        <v>1819</v>
      </c>
      <c r="D119" s="406" t="s">
        <v>1898</v>
      </c>
      <c r="F119" s="406" t="s">
        <v>448</v>
      </c>
      <c r="G119" s="406" t="s">
        <v>1709</v>
      </c>
      <c r="H119" s="406" t="s">
        <v>1819</v>
      </c>
      <c r="I119" s="406" t="s">
        <v>1898</v>
      </c>
    </row>
    <row r="120" spans="1:9">
      <c r="A120" s="406" t="s">
        <v>448</v>
      </c>
      <c r="B120" s="406" t="s">
        <v>1709</v>
      </c>
      <c r="C120" s="406" t="s">
        <v>1695</v>
      </c>
      <c r="D120" s="406" t="s">
        <v>1898</v>
      </c>
      <c r="F120" s="406" t="s">
        <v>448</v>
      </c>
      <c r="G120" s="406" t="s">
        <v>1709</v>
      </c>
      <c r="H120" s="406" t="s">
        <v>1695</v>
      </c>
      <c r="I120" s="406" t="s">
        <v>1898</v>
      </c>
    </row>
    <row r="121" spans="1:9">
      <c r="A121" s="406" t="s">
        <v>448</v>
      </c>
      <c r="B121" s="406" t="s">
        <v>1726</v>
      </c>
      <c r="C121" s="406" t="s">
        <v>1654</v>
      </c>
      <c r="D121" s="406" t="s">
        <v>1899</v>
      </c>
      <c r="F121" s="406" t="s">
        <v>448</v>
      </c>
      <c r="G121" s="406" t="s">
        <v>1726</v>
      </c>
      <c r="H121" s="406" t="s">
        <v>1654</v>
      </c>
      <c r="I121" s="406" t="s">
        <v>1899</v>
      </c>
    </row>
    <row r="122" spans="1:9">
      <c r="A122" s="406" t="s">
        <v>448</v>
      </c>
      <c r="B122" s="406" t="s">
        <v>1900</v>
      </c>
      <c r="C122" s="406" t="s">
        <v>1724</v>
      </c>
      <c r="D122" s="406" t="s">
        <v>1901</v>
      </c>
      <c r="F122" s="406" t="s">
        <v>448</v>
      </c>
      <c r="G122" s="406" t="s">
        <v>1900</v>
      </c>
      <c r="H122" s="406" t="s">
        <v>1724</v>
      </c>
      <c r="I122" s="406" t="s">
        <v>1901</v>
      </c>
    </row>
    <row r="123" spans="1:9">
      <c r="A123" s="406" t="s">
        <v>448</v>
      </c>
      <c r="B123" s="406" t="s">
        <v>1681</v>
      </c>
      <c r="C123" s="406" t="s">
        <v>1902</v>
      </c>
      <c r="D123" s="406" t="s">
        <v>1903</v>
      </c>
      <c r="F123" s="406" t="s">
        <v>448</v>
      </c>
      <c r="G123" s="406" t="s">
        <v>1681</v>
      </c>
      <c r="H123" s="406" t="s">
        <v>1902</v>
      </c>
      <c r="I123" s="406" t="s">
        <v>1903</v>
      </c>
    </row>
    <row r="124" spans="1:9">
      <c r="A124" s="406" t="s">
        <v>1893</v>
      </c>
      <c r="B124" s="406" t="s">
        <v>1904</v>
      </c>
      <c r="C124" s="406" t="s">
        <v>1905</v>
      </c>
      <c r="D124" s="406" t="s">
        <v>1906</v>
      </c>
      <c r="F124" s="406" t="s">
        <v>1893</v>
      </c>
      <c r="G124" s="406" t="s">
        <v>1904</v>
      </c>
      <c r="H124" s="406" t="s">
        <v>1905</v>
      </c>
      <c r="I124" s="406" t="s">
        <v>1906</v>
      </c>
    </row>
    <row r="125" spans="1:9">
      <c r="A125" s="406" t="s">
        <v>448</v>
      </c>
      <c r="B125" s="406" t="s">
        <v>1907</v>
      </c>
      <c r="C125" s="406" t="s">
        <v>1748</v>
      </c>
      <c r="D125" s="406" t="s">
        <v>1908</v>
      </c>
      <c r="F125" s="406" t="s">
        <v>448</v>
      </c>
      <c r="G125" s="406" t="s">
        <v>1907</v>
      </c>
      <c r="H125" s="406" t="s">
        <v>1748</v>
      </c>
      <c r="I125" s="406" t="s">
        <v>1908</v>
      </c>
    </row>
    <row r="126" spans="1:9">
      <c r="A126" s="406" t="s">
        <v>1893</v>
      </c>
      <c r="B126" s="406" t="s">
        <v>1909</v>
      </c>
      <c r="C126" s="406" t="s">
        <v>1657</v>
      </c>
      <c r="D126" s="406" t="s">
        <v>1910</v>
      </c>
      <c r="F126" s="406" t="s">
        <v>1893</v>
      </c>
      <c r="G126" s="406" t="s">
        <v>1909</v>
      </c>
      <c r="H126" s="406" t="s">
        <v>1657</v>
      </c>
      <c r="I126" s="406" t="s">
        <v>1910</v>
      </c>
    </row>
    <row r="127" spans="1:9">
      <c r="A127" s="406" t="s">
        <v>1893</v>
      </c>
      <c r="B127" s="406" t="s">
        <v>1909</v>
      </c>
      <c r="C127" s="406" t="s">
        <v>1713</v>
      </c>
      <c r="D127" s="406" t="s">
        <v>1910</v>
      </c>
      <c r="F127" s="406" t="s">
        <v>1893</v>
      </c>
      <c r="G127" s="406" t="s">
        <v>1909</v>
      </c>
      <c r="H127" s="406" t="s">
        <v>1713</v>
      </c>
      <c r="I127" s="406" t="s">
        <v>1910</v>
      </c>
    </row>
    <row r="128" spans="1:9">
      <c r="A128" s="406" t="s">
        <v>448</v>
      </c>
      <c r="B128" s="406" t="s">
        <v>1911</v>
      </c>
      <c r="C128" s="406" t="s">
        <v>1695</v>
      </c>
      <c r="D128" s="406" t="s">
        <v>1912</v>
      </c>
      <c r="F128" s="406" t="s">
        <v>448</v>
      </c>
      <c r="G128" s="406" t="s">
        <v>1911</v>
      </c>
      <c r="H128" s="406" t="s">
        <v>1695</v>
      </c>
      <c r="I128" s="406" t="s">
        <v>1912</v>
      </c>
    </row>
    <row r="129" spans="1:9">
      <c r="A129" s="406" t="s">
        <v>448</v>
      </c>
      <c r="B129" s="406" t="s">
        <v>1913</v>
      </c>
      <c r="C129" s="406" t="s">
        <v>1748</v>
      </c>
      <c r="D129" s="406" t="s">
        <v>1914</v>
      </c>
      <c r="F129" s="406" t="s">
        <v>448</v>
      </c>
      <c r="G129" s="406" t="s">
        <v>1913</v>
      </c>
      <c r="H129" s="406" t="s">
        <v>1748</v>
      </c>
      <c r="I129" s="406" t="s">
        <v>1914</v>
      </c>
    </row>
    <row r="130" spans="1:9">
      <c r="A130" s="406" t="s">
        <v>452</v>
      </c>
      <c r="B130" s="406" t="s">
        <v>1915</v>
      </c>
      <c r="C130" s="406" t="s">
        <v>1750</v>
      </c>
      <c r="D130" s="406" t="s">
        <v>1916</v>
      </c>
      <c r="F130" s="406" t="s">
        <v>452</v>
      </c>
      <c r="G130" s="406" t="s">
        <v>1915</v>
      </c>
      <c r="H130" s="406" t="s">
        <v>1750</v>
      </c>
      <c r="I130" s="406" t="s">
        <v>1916</v>
      </c>
    </row>
    <row r="131" spans="1:9">
      <c r="A131" s="406" t="s">
        <v>452</v>
      </c>
      <c r="B131" s="406" t="s">
        <v>1917</v>
      </c>
      <c r="C131" s="406" t="s">
        <v>1654</v>
      </c>
      <c r="D131" s="406" t="s">
        <v>1918</v>
      </c>
      <c r="F131" s="406" t="s">
        <v>452</v>
      </c>
      <c r="G131" s="406" t="s">
        <v>1917</v>
      </c>
      <c r="H131" s="406" t="s">
        <v>1654</v>
      </c>
      <c r="I131" s="406" t="s">
        <v>1918</v>
      </c>
    </row>
    <row r="132" spans="1:9">
      <c r="A132" s="406" t="s">
        <v>452</v>
      </c>
      <c r="B132" s="406" t="s">
        <v>1917</v>
      </c>
      <c r="C132" s="406" t="s">
        <v>1695</v>
      </c>
      <c r="D132" s="406" t="s">
        <v>1919</v>
      </c>
      <c r="F132" s="406" t="s">
        <v>452</v>
      </c>
      <c r="G132" s="406" t="s">
        <v>1917</v>
      </c>
      <c r="H132" s="406" t="s">
        <v>1695</v>
      </c>
      <c r="I132" s="406" t="s">
        <v>1919</v>
      </c>
    </row>
    <row r="133" spans="1:9">
      <c r="A133" s="406" t="s">
        <v>452</v>
      </c>
      <c r="B133" s="406" t="s">
        <v>1846</v>
      </c>
      <c r="C133" s="406" t="s">
        <v>1920</v>
      </c>
      <c r="D133" s="406" t="s">
        <v>1921</v>
      </c>
      <c r="F133" s="406" t="s">
        <v>452</v>
      </c>
      <c r="G133" s="406" t="s">
        <v>1846</v>
      </c>
      <c r="H133" s="406" t="s">
        <v>1920</v>
      </c>
      <c r="I133" s="406" t="s">
        <v>1921</v>
      </c>
    </row>
    <row r="134" spans="1:9">
      <c r="A134" s="406" t="s">
        <v>452</v>
      </c>
      <c r="B134" s="406" t="s">
        <v>1694</v>
      </c>
      <c r="C134" s="406" t="s">
        <v>1713</v>
      </c>
      <c r="D134" s="406" t="s">
        <v>1922</v>
      </c>
      <c r="F134" s="406" t="s">
        <v>452</v>
      </c>
      <c r="G134" s="406" t="s">
        <v>1694</v>
      </c>
      <c r="H134" s="406" t="s">
        <v>1713</v>
      </c>
      <c r="I134" s="406" t="s">
        <v>1922</v>
      </c>
    </row>
    <row r="135" spans="1:9">
      <c r="A135" s="406" t="s">
        <v>452</v>
      </c>
      <c r="B135" s="406" t="s">
        <v>1923</v>
      </c>
      <c r="C135" s="406" t="s">
        <v>1924</v>
      </c>
      <c r="D135" s="406" t="s">
        <v>1925</v>
      </c>
      <c r="F135" s="406" t="s">
        <v>452</v>
      </c>
      <c r="G135" s="406" t="s">
        <v>1923</v>
      </c>
      <c r="H135" s="406" t="s">
        <v>1924</v>
      </c>
      <c r="I135" s="406" t="s">
        <v>1925</v>
      </c>
    </row>
    <row r="136" spans="1:9">
      <c r="A136" s="406" t="s">
        <v>472</v>
      </c>
      <c r="B136" s="406" t="s">
        <v>1926</v>
      </c>
      <c r="C136" s="406" t="s">
        <v>1702</v>
      </c>
      <c r="D136" s="406" t="s">
        <v>1927</v>
      </c>
      <c r="F136" s="406" t="s">
        <v>472</v>
      </c>
      <c r="G136" s="406" t="s">
        <v>1926</v>
      </c>
      <c r="H136" s="406" t="s">
        <v>1702</v>
      </c>
      <c r="I136" s="406" t="s">
        <v>1927</v>
      </c>
    </row>
    <row r="137" spans="1:9">
      <c r="A137" s="406" t="s">
        <v>1780</v>
      </c>
      <c r="B137" s="406" t="s">
        <v>1928</v>
      </c>
      <c r="C137" s="406" t="s">
        <v>1819</v>
      </c>
      <c r="D137" s="406" t="s">
        <v>1929</v>
      </c>
      <c r="F137" s="406" t="s">
        <v>1780</v>
      </c>
      <c r="G137" s="406" t="s">
        <v>1928</v>
      </c>
      <c r="H137" s="406" t="s">
        <v>1819</v>
      </c>
      <c r="I137" s="406" t="s">
        <v>1929</v>
      </c>
    </row>
    <row r="138" spans="1:9">
      <c r="A138" s="406" t="s">
        <v>1780</v>
      </c>
      <c r="B138" s="406" t="s">
        <v>1781</v>
      </c>
      <c r="C138" s="406" t="s">
        <v>1689</v>
      </c>
      <c r="D138" s="406" t="s">
        <v>1783</v>
      </c>
      <c r="F138" s="406" t="s">
        <v>1780</v>
      </c>
      <c r="G138" s="406" t="s">
        <v>1781</v>
      </c>
      <c r="H138" s="406" t="s">
        <v>1689</v>
      </c>
      <c r="I138" s="406" t="s">
        <v>1783</v>
      </c>
    </row>
    <row r="139" spans="1:9">
      <c r="A139" s="406" t="s">
        <v>472</v>
      </c>
      <c r="B139" s="406" t="s">
        <v>1930</v>
      </c>
      <c r="C139" s="406" t="s">
        <v>1671</v>
      </c>
      <c r="D139" s="406" t="s">
        <v>1931</v>
      </c>
      <c r="F139" s="406" t="s">
        <v>472</v>
      </c>
      <c r="G139" s="406" t="s">
        <v>1930</v>
      </c>
      <c r="H139" s="406" t="s">
        <v>1671</v>
      </c>
      <c r="I139" s="406" t="s">
        <v>1931</v>
      </c>
    </row>
    <row r="140" spans="1:9">
      <c r="A140" s="406" t="s">
        <v>472</v>
      </c>
      <c r="B140" s="406" t="s">
        <v>1932</v>
      </c>
      <c r="C140" s="406" t="s">
        <v>1710</v>
      </c>
      <c r="D140" s="406" t="s">
        <v>1933</v>
      </c>
      <c r="F140" s="406" t="s">
        <v>472</v>
      </c>
      <c r="G140" s="406" t="s">
        <v>1932</v>
      </c>
      <c r="H140" s="406" t="s">
        <v>1710</v>
      </c>
      <c r="I140" s="406" t="s">
        <v>1933</v>
      </c>
    </row>
    <row r="141" spans="1:9">
      <c r="A141" s="406" t="s">
        <v>1546</v>
      </c>
      <c r="B141" s="406" t="s">
        <v>1934</v>
      </c>
      <c r="C141" s="406" t="s">
        <v>1651</v>
      </c>
      <c r="D141" s="406" t="s">
        <v>1935</v>
      </c>
      <c r="F141" s="406" t="s">
        <v>1546</v>
      </c>
      <c r="G141" s="406" t="s">
        <v>1934</v>
      </c>
      <c r="H141" s="406" t="s">
        <v>1651</v>
      </c>
      <c r="I141" s="406" t="s">
        <v>1935</v>
      </c>
    </row>
    <row r="142" spans="1:9">
      <c r="A142" s="406" t="s">
        <v>1546</v>
      </c>
      <c r="B142" s="406" t="s">
        <v>1934</v>
      </c>
      <c r="C142" s="406" t="s">
        <v>1763</v>
      </c>
      <c r="D142" s="406" t="s">
        <v>1936</v>
      </c>
      <c r="F142" s="406" t="s">
        <v>1546</v>
      </c>
      <c r="G142" s="406" t="s">
        <v>1934</v>
      </c>
      <c r="H142" s="406" t="s">
        <v>1763</v>
      </c>
      <c r="I142" s="406" t="s">
        <v>1936</v>
      </c>
    </row>
    <row r="143" spans="1:9">
      <c r="A143" s="406" t="s">
        <v>1546</v>
      </c>
      <c r="B143" s="406" t="s">
        <v>1937</v>
      </c>
      <c r="C143" s="406" t="s">
        <v>1668</v>
      </c>
      <c r="D143" s="406" t="s">
        <v>1938</v>
      </c>
      <c r="F143" s="406" t="s">
        <v>1546</v>
      </c>
      <c r="G143" s="406" t="s">
        <v>1937</v>
      </c>
      <c r="H143" s="406" t="s">
        <v>1668</v>
      </c>
      <c r="I143" s="406" t="s">
        <v>1938</v>
      </c>
    </row>
    <row r="144" spans="1:9">
      <c r="A144" s="406" t="s">
        <v>1546</v>
      </c>
      <c r="B144" s="406" t="s">
        <v>1937</v>
      </c>
      <c r="C144" s="406" t="s">
        <v>1651</v>
      </c>
      <c r="D144" s="406" t="s">
        <v>1938</v>
      </c>
      <c r="F144" s="406" t="s">
        <v>1546</v>
      </c>
      <c r="G144" s="406" t="s">
        <v>1937</v>
      </c>
      <c r="H144" s="406" t="s">
        <v>1651</v>
      </c>
      <c r="I144" s="406" t="s">
        <v>1938</v>
      </c>
    </row>
    <row r="145" spans="1:9">
      <c r="A145" s="406" t="s">
        <v>1546</v>
      </c>
      <c r="B145" s="406" t="s">
        <v>1937</v>
      </c>
      <c r="C145" s="406" t="s">
        <v>1713</v>
      </c>
      <c r="D145" s="406" t="s">
        <v>1938</v>
      </c>
      <c r="F145" s="406" t="s">
        <v>1546</v>
      </c>
      <c r="G145" s="406" t="s">
        <v>1937</v>
      </c>
      <c r="H145" s="406" t="s">
        <v>1713</v>
      </c>
      <c r="I145" s="406" t="s">
        <v>1938</v>
      </c>
    </row>
    <row r="146" spans="1:9">
      <c r="A146" s="406" t="s">
        <v>1546</v>
      </c>
      <c r="B146" s="406" t="s">
        <v>1656</v>
      </c>
      <c r="C146" s="406" t="s">
        <v>1796</v>
      </c>
      <c r="D146" s="406" t="s">
        <v>1939</v>
      </c>
      <c r="F146" s="406" t="s">
        <v>1546</v>
      </c>
      <c r="G146" s="406" t="s">
        <v>1656</v>
      </c>
      <c r="H146" s="406" t="s">
        <v>1796</v>
      </c>
      <c r="I146" s="406" t="s">
        <v>1939</v>
      </c>
    </row>
    <row r="147" spans="1:9">
      <c r="A147" s="406" t="s">
        <v>1546</v>
      </c>
      <c r="B147" s="406" t="s">
        <v>1659</v>
      </c>
      <c r="C147" s="406" t="s">
        <v>1654</v>
      </c>
      <c r="D147" s="406" t="s">
        <v>1940</v>
      </c>
      <c r="F147" s="406" t="s">
        <v>1546</v>
      </c>
      <c r="G147" s="406" t="s">
        <v>1659</v>
      </c>
      <c r="H147" s="406" t="s">
        <v>1654</v>
      </c>
      <c r="I147" s="406" t="s">
        <v>1940</v>
      </c>
    </row>
    <row r="148" spans="1:9">
      <c r="A148" s="406" t="s">
        <v>1546</v>
      </c>
      <c r="B148" s="406" t="s">
        <v>1659</v>
      </c>
      <c r="C148" s="406" t="s">
        <v>1870</v>
      </c>
      <c r="D148" s="406" t="s">
        <v>1661</v>
      </c>
      <c r="F148" s="406" t="s">
        <v>1546</v>
      </c>
      <c r="G148" s="406" t="s">
        <v>1659</v>
      </c>
      <c r="H148" s="406" t="s">
        <v>1870</v>
      </c>
      <c r="I148" s="406" t="s">
        <v>1661</v>
      </c>
    </row>
    <row r="149" spans="1:9">
      <c r="A149" s="406" t="s">
        <v>1546</v>
      </c>
      <c r="B149" s="406" t="s">
        <v>1659</v>
      </c>
      <c r="C149" s="406" t="s">
        <v>1887</v>
      </c>
      <c r="D149" s="406" t="s">
        <v>1941</v>
      </c>
      <c r="F149" s="406" t="s">
        <v>1546</v>
      </c>
      <c r="G149" s="406" t="s">
        <v>1659</v>
      </c>
      <c r="H149" s="406" t="s">
        <v>1887</v>
      </c>
      <c r="I149" s="406" t="s">
        <v>1941</v>
      </c>
    </row>
    <row r="150" spans="1:9">
      <c r="A150" s="406" t="s">
        <v>1546</v>
      </c>
      <c r="B150" s="406" t="s">
        <v>1659</v>
      </c>
      <c r="C150" s="406" t="s">
        <v>1692</v>
      </c>
      <c r="D150" s="406" t="s">
        <v>1941</v>
      </c>
      <c r="F150" s="406" t="s">
        <v>1546</v>
      </c>
      <c r="G150" s="406" t="s">
        <v>1659</v>
      </c>
      <c r="H150" s="406" t="s">
        <v>1692</v>
      </c>
      <c r="I150" s="406" t="s">
        <v>1941</v>
      </c>
    </row>
    <row r="151" spans="1:9">
      <c r="A151" s="406" t="s">
        <v>1546</v>
      </c>
      <c r="B151" s="406" t="s">
        <v>1942</v>
      </c>
      <c r="C151" s="406" t="s">
        <v>1763</v>
      </c>
      <c r="D151" s="406" t="s">
        <v>1943</v>
      </c>
      <c r="F151" s="406" t="s">
        <v>1546</v>
      </c>
      <c r="G151" s="406" t="s">
        <v>1942</v>
      </c>
      <c r="H151" s="406" t="s">
        <v>1763</v>
      </c>
      <c r="I151" s="406" t="s">
        <v>1943</v>
      </c>
    </row>
    <row r="152" spans="1:9">
      <c r="A152" s="406" t="s">
        <v>1546</v>
      </c>
      <c r="B152" s="406" t="s">
        <v>1944</v>
      </c>
      <c r="C152" s="406" t="s">
        <v>1674</v>
      </c>
      <c r="D152" s="406" t="s">
        <v>1945</v>
      </c>
      <c r="F152" s="406" t="s">
        <v>1546</v>
      </c>
      <c r="G152" s="406" t="s">
        <v>1944</v>
      </c>
      <c r="H152" s="406" t="s">
        <v>1674</v>
      </c>
      <c r="I152" s="406" t="s">
        <v>1945</v>
      </c>
    </row>
    <row r="153" spans="1:9">
      <c r="A153" s="406" t="s">
        <v>1787</v>
      </c>
      <c r="B153" s="406" t="s">
        <v>1946</v>
      </c>
      <c r="C153" s="406" t="s">
        <v>1671</v>
      </c>
      <c r="D153" s="406" t="s">
        <v>1947</v>
      </c>
      <c r="F153" s="406" t="s">
        <v>1787</v>
      </c>
      <c r="G153" s="406" t="s">
        <v>1946</v>
      </c>
      <c r="H153" s="406" t="s">
        <v>1671</v>
      </c>
      <c r="I153" s="406" t="s">
        <v>1947</v>
      </c>
    </row>
    <row r="154" spans="1:9">
      <c r="A154" s="406" t="s">
        <v>1792</v>
      </c>
      <c r="B154" s="406" t="s">
        <v>1948</v>
      </c>
      <c r="C154" s="406" t="s">
        <v>1668</v>
      </c>
      <c r="D154" s="406" t="s">
        <v>1949</v>
      </c>
      <c r="F154" s="406" t="s">
        <v>1792</v>
      </c>
      <c r="G154" s="406" t="s">
        <v>1948</v>
      </c>
      <c r="H154" s="406" t="s">
        <v>1668</v>
      </c>
      <c r="I154" s="406" t="s">
        <v>1949</v>
      </c>
    </row>
    <row r="155" spans="1:9">
      <c r="A155" s="406" t="s">
        <v>1792</v>
      </c>
      <c r="B155" s="406" t="s">
        <v>1950</v>
      </c>
      <c r="C155" s="406" t="s">
        <v>1668</v>
      </c>
      <c r="D155" s="406" t="s">
        <v>1951</v>
      </c>
      <c r="F155" s="406" t="s">
        <v>1792</v>
      </c>
      <c r="G155" s="406" t="s">
        <v>1950</v>
      </c>
      <c r="H155" s="406" t="s">
        <v>1668</v>
      </c>
      <c r="I155" s="406" t="s">
        <v>1951</v>
      </c>
    </row>
    <row r="156" spans="1:9">
      <c r="A156" s="406" t="s">
        <v>1824</v>
      </c>
      <c r="B156" s="406" t="s">
        <v>1952</v>
      </c>
      <c r="C156" s="406" t="s">
        <v>1727</v>
      </c>
      <c r="D156" s="406" t="s">
        <v>1953</v>
      </c>
      <c r="F156" s="406" t="s">
        <v>1824</v>
      </c>
      <c r="G156" s="406" t="s">
        <v>1952</v>
      </c>
      <c r="H156" s="406" t="s">
        <v>1727</v>
      </c>
      <c r="I156" s="406" t="s">
        <v>1953</v>
      </c>
    </row>
    <row r="157" spans="1:9">
      <c r="A157" s="406" t="s">
        <v>1824</v>
      </c>
      <c r="B157" s="406" t="s">
        <v>1756</v>
      </c>
      <c r="C157" s="406" t="s">
        <v>1954</v>
      </c>
      <c r="D157" s="406" t="s">
        <v>1955</v>
      </c>
      <c r="F157" s="406" t="s">
        <v>1824</v>
      </c>
      <c r="G157" s="406" t="s">
        <v>1756</v>
      </c>
      <c r="H157" s="406" t="s">
        <v>1954</v>
      </c>
      <c r="I157" s="406" t="s">
        <v>1955</v>
      </c>
    </row>
    <row r="158" spans="1:9">
      <c r="A158" s="406" t="s">
        <v>460</v>
      </c>
      <c r="B158" s="406" t="s">
        <v>1956</v>
      </c>
      <c r="C158" s="406" t="s">
        <v>1748</v>
      </c>
      <c r="D158" s="406" t="s">
        <v>1957</v>
      </c>
      <c r="F158" s="406" t="s">
        <v>460</v>
      </c>
      <c r="G158" s="406" t="s">
        <v>1956</v>
      </c>
      <c r="H158" s="406" t="s">
        <v>1748</v>
      </c>
      <c r="I158" s="406" t="s">
        <v>1957</v>
      </c>
    </row>
    <row r="159" spans="1:9">
      <c r="A159" s="406" t="s">
        <v>1843</v>
      </c>
      <c r="B159" s="406" t="s">
        <v>1958</v>
      </c>
      <c r="C159" s="406" t="s">
        <v>1959</v>
      </c>
      <c r="D159" s="406" t="s">
        <v>1960</v>
      </c>
      <c r="F159" s="406" t="s">
        <v>1843</v>
      </c>
      <c r="G159" s="406" t="s">
        <v>1958</v>
      </c>
      <c r="H159" s="406" t="s">
        <v>1959</v>
      </c>
      <c r="I159" s="406" t="s">
        <v>1960</v>
      </c>
    </row>
    <row r="160" spans="1:9">
      <c r="A160" s="406" t="s">
        <v>460</v>
      </c>
      <c r="B160" s="406" t="s">
        <v>1961</v>
      </c>
      <c r="C160" s="406" t="s">
        <v>1710</v>
      </c>
      <c r="D160" s="406" t="s">
        <v>1962</v>
      </c>
      <c r="F160" s="406" t="s">
        <v>460</v>
      </c>
      <c r="G160" s="406" t="s">
        <v>1961</v>
      </c>
      <c r="H160" s="406" t="s">
        <v>1710</v>
      </c>
      <c r="I160" s="406" t="s">
        <v>1962</v>
      </c>
    </row>
    <row r="161" spans="1:9">
      <c r="A161" s="406" t="s">
        <v>460</v>
      </c>
      <c r="B161" s="406" t="s">
        <v>1963</v>
      </c>
      <c r="C161" s="406" t="s">
        <v>1734</v>
      </c>
      <c r="D161" s="406" t="s">
        <v>1964</v>
      </c>
      <c r="F161" s="406" t="s">
        <v>460</v>
      </c>
      <c r="G161" s="406" t="s">
        <v>1963</v>
      </c>
      <c r="H161" s="406" t="s">
        <v>1734</v>
      </c>
      <c r="I161" s="406" t="s">
        <v>1964</v>
      </c>
    </row>
    <row r="162" spans="1:9">
      <c r="A162" s="406" t="s">
        <v>460</v>
      </c>
      <c r="B162" s="406" t="s">
        <v>1965</v>
      </c>
      <c r="C162" s="406" t="s">
        <v>1702</v>
      </c>
      <c r="D162" s="406" t="s">
        <v>1966</v>
      </c>
      <c r="F162" s="406" t="s">
        <v>460</v>
      </c>
      <c r="G162" s="406" t="s">
        <v>1965</v>
      </c>
      <c r="H162" s="406" t="s">
        <v>1702</v>
      </c>
      <c r="I162" s="406" t="s">
        <v>1966</v>
      </c>
    </row>
    <row r="163" spans="1:9">
      <c r="A163" s="406" t="s">
        <v>460</v>
      </c>
      <c r="B163" s="406" t="s">
        <v>1967</v>
      </c>
      <c r="C163" s="406" t="s">
        <v>1702</v>
      </c>
      <c r="D163" s="406" t="s">
        <v>1968</v>
      </c>
      <c r="F163" s="406" t="s">
        <v>460</v>
      </c>
      <c r="G163" s="406" t="s">
        <v>1967</v>
      </c>
      <c r="H163" s="406" t="s">
        <v>1702</v>
      </c>
      <c r="I163" s="406" t="s">
        <v>1968</v>
      </c>
    </row>
    <row r="164" spans="1:9">
      <c r="A164" s="406" t="s">
        <v>460</v>
      </c>
      <c r="B164" s="406" t="s">
        <v>1969</v>
      </c>
      <c r="C164" s="406" t="s">
        <v>1671</v>
      </c>
      <c r="D164" s="406" t="s">
        <v>1970</v>
      </c>
      <c r="F164" s="406" t="s">
        <v>460</v>
      </c>
      <c r="G164" s="406" t="s">
        <v>1969</v>
      </c>
      <c r="H164" s="406" t="s">
        <v>1671</v>
      </c>
      <c r="I164" s="406" t="s">
        <v>1970</v>
      </c>
    </row>
    <row r="165" spans="1:9">
      <c r="A165" s="406" t="s">
        <v>460</v>
      </c>
      <c r="B165" s="406" t="s">
        <v>1969</v>
      </c>
      <c r="C165" s="406" t="s">
        <v>1734</v>
      </c>
      <c r="D165" s="406" t="s">
        <v>1971</v>
      </c>
      <c r="F165" s="406" t="s">
        <v>460</v>
      </c>
      <c r="G165" s="406" t="s">
        <v>1969</v>
      </c>
      <c r="H165" s="406" t="s">
        <v>1734</v>
      </c>
      <c r="I165" s="406" t="s">
        <v>1971</v>
      </c>
    </row>
    <row r="166" spans="1:9">
      <c r="A166" s="406" t="s">
        <v>460</v>
      </c>
      <c r="B166" s="406" t="s">
        <v>1972</v>
      </c>
      <c r="C166" s="406" t="s">
        <v>1713</v>
      </c>
      <c r="D166" s="406" t="s">
        <v>1973</v>
      </c>
      <c r="F166" s="406" t="s">
        <v>460</v>
      </c>
      <c r="G166" s="406" t="s">
        <v>1972</v>
      </c>
      <c r="H166" s="406" t="s">
        <v>1713</v>
      </c>
      <c r="I166" s="406" t="s">
        <v>1973</v>
      </c>
    </row>
    <row r="167" spans="1:9">
      <c r="A167" s="406" t="s">
        <v>1843</v>
      </c>
      <c r="B167" s="406" t="s">
        <v>1844</v>
      </c>
      <c r="C167" s="406" t="s">
        <v>1819</v>
      </c>
      <c r="D167" s="406" t="s">
        <v>1974</v>
      </c>
      <c r="F167" s="406" t="s">
        <v>1843</v>
      </c>
      <c r="G167" s="406" t="s">
        <v>1844</v>
      </c>
      <c r="H167" s="406" t="s">
        <v>1819</v>
      </c>
      <c r="I167" s="406" t="s">
        <v>1974</v>
      </c>
    </row>
    <row r="168" spans="1:9">
      <c r="A168" s="406" t="s">
        <v>460</v>
      </c>
      <c r="B168" s="406" t="s">
        <v>1975</v>
      </c>
      <c r="C168" s="406" t="s">
        <v>1665</v>
      </c>
      <c r="D168" s="406" t="s">
        <v>1976</v>
      </c>
      <c r="F168" s="406" t="s">
        <v>460</v>
      </c>
      <c r="G168" s="406" t="s">
        <v>1975</v>
      </c>
      <c r="H168" s="406" t="s">
        <v>1665</v>
      </c>
      <c r="I168" s="406" t="s">
        <v>1976</v>
      </c>
    </row>
    <row r="169" spans="1:9">
      <c r="A169" s="406" t="s">
        <v>1843</v>
      </c>
      <c r="B169" s="406" t="s">
        <v>1846</v>
      </c>
      <c r="C169" s="406" t="s">
        <v>1724</v>
      </c>
      <c r="D169" s="406" t="s">
        <v>1847</v>
      </c>
      <c r="F169" s="406" t="s">
        <v>1843</v>
      </c>
      <c r="G169" s="406" t="s">
        <v>1846</v>
      </c>
      <c r="H169" s="406" t="s">
        <v>1724</v>
      </c>
      <c r="I169" s="406" t="s">
        <v>1847</v>
      </c>
    </row>
    <row r="170" spans="1:9">
      <c r="A170" s="406" t="s">
        <v>460</v>
      </c>
      <c r="B170" s="406" t="s">
        <v>1977</v>
      </c>
      <c r="C170" s="406" t="s">
        <v>1772</v>
      </c>
      <c r="D170" s="406" t="s">
        <v>1978</v>
      </c>
      <c r="F170" s="406" t="s">
        <v>460</v>
      </c>
      <c r="G170" s="406" t="s">
        <v>1977</v>
      </c>
      <c r="H170" s="406" t="s">
        <v>1772</v>
      </c>
      <c r="I170" s="406" t="s">
        <v>1978</v>
      </c>
    </row>
    <row r="171" spans="1:9">
      <c r="A171" s="406" t="s">
        <v>460</v>
      </c>
      <c r="B171" s="406" t="s">
        <v>1979</v>
      </c>
      <c r="C171" s="406" t="s">
        <v>1727</v>
      </c>
      <c r="D171" s="406" t="s">
        <v>1980</v>
      </c>
      <c r="F171" s="406" t="s">
        <v>460</v>
      </c>
      <c r="G171" s="406" t="s">
        <v>1979</v>
      </c>
      <c r="H171" s="406" t="s">
        <v>1727</v>
      </c>
      <c r="I171" s="406" t="s">
        <v>1980</v>
      </c>
    </row>
    <row r="172" spans="1:9">
      <c r="A172" s="406" t="s">
        <v>460</v>
      </c>
      <c r="B172" s="406" t="s">
        <v>1778</v>
      </c>
      <c r="C172" s="406" t="s">
        <v>1702</v>
      </c>
      <c r="D172" s="406" t="s">
        <v>1981</v>
      </c>
      <c r="F172" s="406" t="s">
        <v>460</v>
      </c>
      <c r="G172" s="406" t="s">
        <v>1778</v>
      </c>
      <c r="H172" s="406" t="s">
        <v>1702</v>
      </c>
      <c r="I172" s="406" t="s">
        <v>1981</v>
      </c>
    </row>
    <row r="173" spans="1:9">
      <c r="A173" s="406" t="s">
        <v>460</v>
      </c>
      <c r="B173" s="406" t="s">
        <v>1982</v>
      </c>
      <c r="C173" s="406" t="s">
        <v>1727</v>
      </c>
      <c r="D173" s="406" t="s">
        <v>1983</v>
      </c>
      <c r="F173" s="406" t="s">
        <v>460</v>
      </c>
      <c r="G173" s="406" t="s">
        <v>1982</v>
      </c>
      <c r="H173" s="406" t="s">
        <v>1727</v>
      </c>
      <c r="I173" s="406" t="s">
        <v>1983</v>
      </c>
    </row>
    <row r="174" spans="1:9">
      <c r="A174" s="406" t="s">
        <v>460</v>
      </c>
      <c r="B174" s="406" t="s">
        <v>1982</v>
      </c>
      <c r="C174" s="406" t="s">
        <v>1702</v>
      </c>
      <c r="D174" s="406" t="s">
        <v>1984</v>
      </c>
      <c r="F174" s="406" t="s">
        <v>460</v>
      </c>
      <c r="G174" s="406" t="s">
        <v>1982</v>
      </c>
      <c r="H174" s="406" t="s">
        <v>1702</v>
      </c>
      <c r="I174" s="406" t="s">
        <v>1984</v>
      </c>
    </row>
    <row r="175" spans="1:9">
      <c r="A175" s="406" t="s">
        <v>460</v>
      </c>
      <c r="B175" s="406" t="s">
        <v>1769</v>
      </c>
      <c r="C175" s="406" t="s">
        <v>1674</v>
      </c>
      <c r="D175" s="406" t="s">
        <v>1985</v>
      </c>
      <c r="F175" s="406" t="s">
        <v>460</v>
      </c>
      <c r="G175" s="406" t="s">
        <v>1769</v>
      </c>
      <c r="H175" s="406" t="s">
        <v>1674</v>
      </c>
      <c r="I175" s="406" t="s">
        <v>1985</v>
      </c>
    </row>
    <row r="176" spans="1:9">
      <c r="A176" s="406" t="s">
        <v>460</v>
      </c>
      <c r="B176" s="406" t="s">
        <v>1986</v>
      </c>
      <c r="C176" s="406" t="s">
        <v>1651</v>
      </c>
      <c r="D176" s="406" t="s">
        <v>1987</v>
      </c>
      <c r="F176" s="406" t="s">
        <v>460</v>
      </c>
      <c r="G176" s="406" t="s">
        <v>1986</v>
      </c>
      <c r="H176" s="406" t="s">
        <v>1651</v>
      </c>
      <c r="I176" s="406" t="s">
        <v>1987</v>
      </c>
    </row>
    <row r="177" spans="1:9">
      <c r="A177" s="406" t="s">
        <v>460</v>
      </c>
      <c r="B177" s="406" t="s">
        <v>1988</v>
      </c>
      <c r="C177" s="406" t="s">
        <v>1654</v>
      </c>
      <c r="D177" s="406" t="s">
        <v>1989</v>
      </c>
      <c r="F177" s="406" t="s">
        <v>460</v>
      </c>
      <c r="G177" s="406" t="s">
        <v>1988</v>
      </c>
      <c r="H177" s="406" t="s">
        <v>1654</v>
      </c>
      <c r="I177" s="406" t="s">
        <v>1989</v>
      </c>
    </row>
    <row r="178" spans="1:9">
      <c r="A178" s="406" t="s">
        <v>460</v>
      </c>
      <c r="B178" s="406" t="s">
        <v>1771</v>
      </c>
      <c r="C178" s="406" t="s">
        <v>1745</v>
      </c>
      <c r="D178" s="406" t="s">
        <v>1773</v>
      </c>
      <c r="F178" s="406" t="s">
        <v>460</v>
      </c>
      <c r="G178" s="406" t="s">
        <v>1771</v>
      </c>
      <c r="H178" s="406" t="s">
        <v>1745</v>
      </c>
      <c r="I178" s="406" t="s">
        <v>1773</v>
      </c>
    </row>
    <row r="179" spans="1:9">
      <c r="A179" s="406" t="s">
        <v>460</v>
      </c>
      <c r="B179" s="406" t="s">
        <v>1990</v>
      </c>
      <c r="C179" s="406" t="s">
        <v>1991</v>
      </c>
      <c r="D179" s="406" t="s">
        <v>1992</v>
      </c>
      <c r="F179" s="406" t="s">
        <v>460</v>
      </c>
      <c r="G179" s="406" t="s">
        <v>1990</v>
      </c>
      <c r="H179" s="406" t="s">
        <v>1991</v>
      </c>
      <c r="I179" s="406" t="s">
        <v>1992</v>
      </c>
    </row>
    <row r="180" spans="1:9">
      <c r="A180" s="406" t="s">
        <v>1993</v>
      </c>
      <c r="B180" s="406" t="s">
        <v>1994</v>
      </c>
      <c r="C180" s="406" t="s">
        <v>1796</v>
      </c>
      <c r="D180" s="406" t="s">
        <v>1995</v>
      </c>
      <c r="F180" s="406" t="s">
        <v>1993</v>
      </c>
      <c r="G180" s="406" t="s">
        <v>1994</v>
      </c>
      <c r="H180" s="406" t="s">
        <v>1796</v>
      </c>
      <c r="I180" s="406" t="s">
        <v>1995</v>
      </c>
    </row>
    <row r="181" spans="1:9">
      <c r="A181" s="406" t="s">
        <v>467</v>
      </c>
      <c r="B181" s="406" t="s">
        <v>1996</v>
      </c>
      <c r="C181" s="406" t="s">
        <v>1750</v>
      </c>
      <c r="D181" s="406" t="s">
        <v>1997</v>
      </c>
      <c r="F181" s="406" t="s">
        <v>467</v>
      </c>
      <c r="G181" s="406" t="s">
        <v>1996</v>
      </c>
      <c r="H181" s="406" t="s">
        <v>1750</v>
      </c>
      <c r="I181" s="406" t="s">
        <v>1997</v>
      </c>
    </row>
    <row r="182" spans="1:9">
      <c r="A182" s="406" t="s">
        <v>467</v>
      </c>
      <c r="B182" s="406" t="s">
        <v>1998</v>
      </c>
      <c r="C182" s="406" t="s">
        <v>1819</v>
      </c>
      <c r="D182" s="406" t="s">
        <v>1999</v>
      </c>
      <c r="F182" s="406" t="s">
        <v>467</v>
      </c>
      <c r="G182" s="406" t="s">
        <v>1998</v>
      </c>
      <c r="H182" s="406" t="s">
        <v>1819</v>
      </c>
      <c r="I182" s="406" t="s">
        <v>1999</v>
      </c>
    </row>
    <row r="183" spans="1:9">
      <c r="A183" s="406" t="s">
        <v>467</v>
      </c>
      <c r="B183" s="406" t="s">
        <v>1811</v>
      </c>
      <c r="C183" s="406" t="s">
        <v>1668</v>
      </c>
      <c r="D183" s="406" t="s">
        <v>2000</v>
      </c>
      <c r="F183" s="406" t="s">
        <v>467</v>
      </c>
      <c r="G183" s="406" t="s">
        <v>1811</v>
      </c>
      <c r="H183" s="406" t="s">
        <v>1668</v>
      </c>
      <c r="I183" s="406" t="s">
        <v>2000</v>
      </c>
    </row>
    <row r="184" spans="1:9">
      <c r="A184" s="406" t="s">
        <v>467</v>
      </c>
      <c r="B184" s="406" t="s">
        <v>1813</v>
      </c>
      <c r="C184" s="406" t="s">
        <v>1896</v>
      </c>
      <c r="D184" s="406" t="s">
        <v>2001</v>
      </c>
      <c r="F184" s="406" t="s">
        <v>467</v>
      </c>
      <c r="G184" s="406" t="s">
        <v>1813</v>
      </c>
      <c r="H184" s="406" t="s">
        <v>1896</v>
      </c>
      <c r="I184" s="406" t="s">
        <v>2001</v>
      </c>
    </row>
    <row r="185" spans="1:9">
      <c r="A185" s="406" t="s">
        <v>467</v>
      </c>
      <c r="B185" s="406" t="s">
        <v>1813</v>
      </c>
      <c r="C185" s="406" t="s">
        <v>1687</v>
      </c>
      <c r="D185" s="406" t="s">
        <v>2001</v>
      </c>
      <c r="F185" s="406" t="s">
        <v>467</v>
      </c>
      <c r="G185" s="406" t="s">
        <v>1813</v>
      </c>
      <c r="H185" s="406" t="s">
        <v>1687</v>
      </c>
      <c r="I185" s="406" t="s">
        <v>2001</v>
      </c>
    </row>
    <row r="186" spans="1:9">
      <c r="A186" s="406" t="s">
        <v>467</v>
      </c>
      <c r="B186" s="406" t="s">
        <v>1818</v>
      </c>
      <c r="C186" s="406" t="s">
        <v>1763</v>
      </c>
      <c r="D186" s="406" t="s">
        <v>1820</v>
      </c>
      <c r="F186" s="406" t="s">
        <v>467</v>
      </c>
      <c r="G186" s="406" t="s">
        <v>1818</v>
      </c>
      <c r="H186" s="406" t="s">
        <v>1763</v>
      </c>
      <c r="I186" s="406" t="s">
        <v>1820</v>
      </c>
    </row>
    <row r="187" spans="1:9">
      <c r="A187" s="406" t="s">
        <v>467</v>
      </c>
      <c r="B187" s="406" t="s">
        <v>499</v>
      </c>
      <c r="C187" s="406" t="s">
        <v>1654</v>
      </c>
      <c r="D187" s="406" t="s">
        <v>2002</v>
      </c>
      <c r="F187" s="406" t="s">
        <v>467</v>
      </c>
      <c r="G187" s="406" t="s">
        <v>499</v>
      </c>
      <c r="H187" s="406" t="s">
        <v>1654</v>
      </c>
      <c r="I187" s="406" t="s">
        <v>2002</v>
      </c>
    </row>
    <row r="188" spans="1:9">
      <c r="A188" s="406" t="s">
        <v>467</v>
      </c>
      <c r="B188" s="406" t="s">
        <v>1804</v>
      </c>
      <c r="C188" s="406" t="s">
        <v>1796</v>
      </c>
      <c r="D188" s="406" t="s">
        <v>2003</v>
      </c>
      <c r="F188" s="406" t="s">
        <v>467</v>
      </c>
      <c r="G188" s="406" t="s">
        <v>1804</v>
      </c>
      <c r="H188" s="406" t="s">
        <v>1796</v>
      </c>
      <c r="I188" s="406" t="s">
        <v>2003</v>
      </c>
    </row>
    <row r="189" spans="1:9">
      <c r="A189" s="406" t="s">
        <v>467</v>
      </c>
      <c r="B189" s="406" t="s">
        <v>1807</v>
      </c>
      <c r="C189" s="406" t="s">
        <v>1665</v>
      </c>
      <c r="D189" s="406" t="s">
        <v>1808</v>
      </c>
      <c r="F189" s="406" t="s">
        <v>467</v>
      </c>
      <c r="G189" s="406" t="s">
        <v>1807</v>
      </c>
      <c r="H189" s="406" t="s">
        <v>1665</v>
      </c>
      <c r="I189" s="406" t="s">
        <v>1808</v>
      </c>
    </row>
    <row r="190" spans="1:9">
      <c r="A190" s="406" t="s">
        <v>467</v>
      </c>
      <c r="B190" s="406" t="s">
        <v>1659</v>
      </c>
      <c r="C190" s="406" t="s">
        <v>1724</v>
      </c>
      <c r="D190" s="406" t="s">
        <v>1823</v>
      </c>
      <c r="F190" s="406" t="s">
        <v>467</v>
      </c>
      <c r="G190" s="406" t="s">
        <v>1659</v>
      </c>
      <c r="H190" s="406" t="s">
        <v>1724</v>
      </c>
      <c r="I190" s="406" t="s">
        <v>1823</v>
      </c>
    </row>
    <row r="191" spans="1:9">
      <c r="A191" s="406" t="s">
        <v>467</v>
      </c>
      <c r="B191" s="406" t="s">
        <v>2004</v>
      </c>
      <c r="C191" s="406" t="s">
        <v>1734</v>
      </c>
      <c r="D191" s="406" t="s">
        <v>2005</v>
      </c>
      <c r="F191" s="406" t="s">
        <v>467</v>
      </c>
      <c r="G191" s="406" t="s">
        <v>2004</v>
      </c>
      <c r="H191" s="406" t="s">
        <v>1734</v>
      </c>
      <c r="I191" s="406" t="s">
        <v>2005</v>
      </c>
    </row>
    <row r="192" spans="1:9">
      <c r="A192" s="406" t="s">
        <v>465</v>
      </c>
      <c r="B192" s="406" t="s">
        <v>2006</v>
      </c>
      <c r="C192" s="406" t="s">
        <v>1724</v>
      </c>
      <c r="D192" s="406" t="s">
        <v>2007</v>
      </c>
      <c r="F192" s="406" t="s">
        <v>465</v>
      </c>
      <c r="G192" s="406" t="s">
        <v>2006</v>
      </c>
      <c r="H192" s="406" t="s">
        <v>1724</v>
      </c>
      <c r="I192" s="406" t="s">
        <v>2007</v>
      </c>
    </row>
    <row r="193" spans="1:9">
      <c r="A193" s="406" t="s">
        <v>456</v>
      </c>
      <c r="B193" s="406" t="s">
        <v>1923</v>
      </c>
      <c r="C193" s="406" t="s">
        <v>1796</v>
      </c>
      <c r="D193" s="406" t="s">
        <v>2008</v>
      </c>
      <c r="F193" s="406" t="s">
        <v>456</v>
      </c>
      <c r="G193" s="406" t="s">
        <v>1923</v>
      </c>
      <c r="H193" s="406" t="s">
        <v>1796</v>
      </c>
      <c r="I193" s="406" t="s">
        <v>2008</v>
      </c>
    </row>
    <row r="194" spans="1:9">
      <c r="A194" s="406" t="s">
        <v>456</v>
      </c>
      <c r="B194" s="406" t="s">
        <v>2009</v>
      </c>
      <c r="C194" s="406" t="s">
        <v>1727</v>
      </c>
      <c r="D194" s="406" t="s">
        <v>1689</v>
      </c>
      <c r="F194" s="406" t="s">
        <v>456</v>
      </c>
      <c r="G194" s="406" t="s">
        <v>2009</v>
      </c>
      <c r="H194" s="406" t="s">
        <v>1727</v>
      </c>
      <c r="I194" s="406" t="s">
        <v>1689</v>
      </c>
    </row>
    <row r="195" spans="1:9">
      <c r="A195" s="406" t="s">
        <v>783</v>
      </c>
      <c r="B195" s="406" t="s">
        <v>1942</v>
      </c>
      <c r="C195" s="406" t="s">
        <v>2010</v>
      </c>
      <c r="D195" s="406" t="s">
        <v>2011</v>
      </c>
      <c r="F195" s="406" t="s">
        <v>783</v>
      </c>
      <c r="G195" s="406" t="s">
        <v>1942</v>
      </c>
      <c r="H195" s="406" t="s">
        <v>2010</v>
      </c>
      <c r="I195" s="406" t="s">
        <v>2011</v>
      </c>
    </row>
    <row r="196" spans="1:9">
      <c r="A196" s="406" t="s">
        <v>463</v>
      </c>
      <c r="B196" s="406" t="s">
        <v>1853</v>
      </c>
      <c r="C196" s="406" t="s">
        <v>1954</v>
      </c>
      <c r="D196" s="406" t="s">
        <v>2012</v>
      </c>
      <c r="F196" s="406" t="s">
        <v>463</v>
      </c>
      <c r="G196" s="406" t="s">
        <v>1853</v>
      </c>
      <c r="H196" s="406" t="s">
        <v>1954</v>
      </c>
      <c r="I196" s="406" t="s">
        <v>2012</v>
      </c>
    </row>
    <row r="197" spans="1:9">
      <c r="A197" s="406" t="s">
        <v>463</v>
      </c>
      <c r="B197" s="406" t="s">
        <v>2013</v>
      </c>
      <c r="C197" s="406" t="s">
        <v>1668</v>
      </c>
      <c r="D197" s="406" t="s">
        <v>2014</v>
      </c>
      <c r="F197" s="406" t="s">
        <v>463</v>
      </c>
      <c r="G197" s="406" t="s">
        <v>2013</v>
      </c>
      <c r="H197" s="406" t="s">
        <v>1668</v>
      </c>
      <c r="I197" s="406" t="s">
        <v>2014</v>
      </c>
    </row>
    <row r="198" spans="1:9">
      <c r="A198" s="406" t="s">
        <v>463</v>
      </c>
      <c r="B198" s="406" t="s">
        <v>2015</v>
      </c>
      <c r="C198" s="406" t="s">
        <v>1657</v>
      </c>
      <c r="D198" s="406" t="s">
        <v>2016</v>
      </c>
      <c r="F198" s="406" t="s">
        <v>463</v>
      </c>
      <c r="G198" s="406" t="s">
        <v>2015</v>
      </c>
      <c r="H198" s="406" t="s">
        <v>1657</v>
      </c>
      <c r="I198" s="406" t="s">
        <v>2016</v>
      </c>
    </row>
    <row r="199" spans="1:9">
      <c r="A199" s="406" t="s">
        <v>463</v>
      </c>
      <c r="B199" s="406" t="s">
        <v>2017</v>
      </c>
      <c r="C199" s="406" t="s">
        <v>1710</v>
      </c>
      <c r="D199" s="406" t="s">
        <v>2018</v>
      </c>
      <c r="F199" s="406" t="s">
        <v>463</v>
      </c>
      <c r="G199" s="406" t="s">
        <v>2017</v>
      </c>
      <c r="H199" s="406" t="s">
        <v>1710</v>
      </c>
      <c r="I199" s="406" t="s">
        <v>2018</v>
      </c>
    </row>
    <row r="200" spans="1:9">
      <c r="A200" s="406" t="s">
        <v>463</v>
      </c>
      <c r="B200" s="406" t="s">
        <v>2017</v>
      </c>
      <c r="C200" s="406" t="s">
        <v>1727</v>
      </c>
      <c r="D200" s="406" t="s">
        <v>2018</v>
      </c>
      <c r="F200" s="406" t="s">
        <v>463</v>
      </c>
      <c r="G200" s="406" t="s">
        <v>2017</v>
      </c>
      <c r="H200" s="406" t="s">
        <v>1727</v>
      </c>
      <c r="I200" s="406" t="s">
        <v>2018</v>
      </c>
    </row>
    <row r="201" spans="1:9">
      <c r="A201" s="406" t="s">
        <v>463</v>
      </c>
      <c r="B201" s="406" t="s">
        <v>1853</v>
      </c>
      <c r="C201" s="406" t="s">
        <v>2019</v>
      </c>
      <c r="D201" s="406" t="s">
        <v>2012</v>
      </c>
      <c r="F201" s="406" t="s">
        <v>463</v>
      </c>
      <c r="G201" s="406" t="s">
        <v>1853</v>
      </c>
      <c r="H201" s="406" t="s">
        <v>2019</v>
      </c>
      <c r="I201" s="406" t="s">
        <v>2012</v>
      </c>
    </row>
    <row r="202" spans="1:9">
      <c r="A202" s="406" t="s">
        <v>463</v>
      </c>
      <c r="B202" s="406" t="s">
        <v>2020</v>
      </c>
      <c r="C202" s="406" t="s">
        <v>2021</v>
      </c>
      <c r="D202" s="406" t="s">
        <v>2022</v>
      </c>
      <c r="F202" s="406" t="s">
        <v>463</v>
      </c>
      <c r="G202" s="406" t="s">
        <v>2020</v>
      </c>
      <c r="H202" s="406" t="s">
        <v>2021</v>
      </c>
      <c r="I202" s="406" t="s">
        <v>2022</v>
      </c>
    </row>
    <row r="203" spans="1:9">
      <c r="A203" s="406" t="s">
        <v>448</v>
      </c>
      <c r="B203" s="406" t="s">
        <v>2023</v>
      </c>
      <c r="C203" s="406" t="s">
        <v>1724</v>
      </c>
      <c r="D203" s="406" t="s">
        <v>2024</v>
      </c>
      <c r="F203" s="406" t="s">
        <v>448</v>
      </c>
      <c r="G203" s="406" t="s">
        <v>2023</v>
      </c>
      <c r="H203" s="406" t="s">
        <v>1724</v>
      </c>
      <c r="I203" s="406" t="s">
        <v>2024</v>
      </c>
    </row>
    <row r="204" spans="1:9">
      <c r="A204" s="406" t="s">
        <v>448</v>
      </c>
      <c r="B204" s="406" t="s">
        <v>2023</v>
      </c>
      <c r="C204" s="406" t="s">
        <v>1745</v>
      </c>
      <c r="D204" s="406" t="s">
        <v>2024</v>
      </c>
      <c r="F204" s="406" t="s">
        <v>448</v>
      </c>
      <c r="G204" s="406" t="s">
        <v>2023</v>
      </c>
      <c r="H204" s="406" t="s">
        <v>1745</v>
      </c>
      <c r="I204" s="406" t="s">
        <v>2024</v>
      </c>
    </row>
    <row r="205" spans="1:9">
      <c r="A205" s="406" t="s">
        <v>448</v>
      </c>
      <c r="B205" s="406" t="s">
        <v>2025</v>
      </c>
      <c r="C205" s="406" t="s">
        <v>1702</v>
      </c>
      <c r="D205" s="406" t="s">
        <v>2026</v>
      </c>
      <c r="F205" s="406" t="s">
        <v>448</v>
      </c>
      <c r="G205" s="406" t="s">
        <v>2025</v>
      </c>
      <c r="H205" s="406" t="s">
        <v>1702</v>
      </c>
      <c r="I205" s="406" t="s">
        <v>2026</v>
      </c>
    </row>
    <row r="206" spans="1:9">
      <c r="A206" s="406" t="s">
        <v>463</v>
      </c>
      <c r="B206" s="406" t="s">
        <v>1850</v>
      </c>
      <c r="C206" s="406" t="s">
        <v>1924</v>
      </c>
      <c r="D206" s="406" t="s">
        <v>2027</v>
      </c>
      <c r="F206" s="406" t="s">
        <v>463</v>
      </c>
      <c r="G206" s="406" t="s">
        <v>1850</v>
      </c>
      <c r="H206" s="406" t="s">
        <v>1924</v>
      </c>
      <c r="I206" s="406" t="s">
        <v>2027</v>
      </c>
    </row>
    <row r="207" spans="1:9">
      <c r="A207" s="406" t="s">
        <v>463</v>
      </c>
      <c r="B207" s="406" t="s">
        <v>1977</v>
      </c>
      <c r="C207" s="406" t="s">
        <v>1750</v>
      </c>
      <c r="D207" s="406" t="s">
        <v>2028</v>
      </c>
      <c r="F207" s="406" t="s">
        <v>463</v>
      </c>
      <c r="G207" s="406" t="s">
        <v>1977</v>
      </c>
      <c r="H207" s="406" t="s">
        <v>1750</v>
      </c>
      <c r="I207" s="406" t="s">
        <v>2028</v>
      </c>
    </row>
    <row r="208" spans="1:9">
      <c r="A208" s="406" t="s">
        <v>448</v>
      </c>
      <c r="B208" s="406" t="s">
        <v>2029</v>
      </c>
      <c r="C208" s="406" t="s">
        <v>1713</v>
      </c>
      <c r="D208" s="406" t="s">
        <v>2030</v>
      </c>
      <c r="F208" s="406" t="s">
        <v>448</v>
      </c>
      <c r="G208" s="406" t="s">
        <v>2029</v>
      </c>
      <c r="H208" s="406" t="s">
        <v>1713</v>
      </c>
      <c r="I208" s="406" t="s">
        <v>2030</v>
      </c>
    </row>
    <row r="209" spans="1:9">
      <c r="A209" s="406" t="s">
        <v>448</v>
      </c>
      <c r="B209" s="406" t="s">
        <v>2031</v>
      </c>
      <c r="C209" s="406" t="s">
        <v>1729</v>
      </c>
      <c r="D209" s="406" t="s">
        <v>2032</v>
      </c>
      <c r="F209" s="406" t="s">
        <v>448</v>
      </c>
      <c r="G209" s="406" t="s">
        <v>2031</v>
      </c>
      <c r="H209" s="406" t="s">
        <v>1729</v>
      </c>
      <c r="I209" s="406" t="s">
        <v>2032</v>
      </c>
    </row>
    <row r="210" spans="1:9">
      <c r="A210" s="406" t="s">
        <v>448</v>
      </c>
      <c r="B210" s="406" t="s">
        <v>2033</v>
      </c>
      <c r="C210" s="406" t="s">
        <v>1665</v>
      </c>
      <c r="D210" s="406" t="s">
        <v>2034</v>
      </c>
      <c r="F210" s="406" t="s">
        <v>448</v>
      </c>
      <c r="G210" s="406" t="s">
        <v>2033</v>
      </c>
      <c r="H210" s="406" t="s">
        <v>1665</v>
      </c>
      <c r="I210" s="406" t="s">
        <v>2034</v>
      </c>
    </row>
    <row r="211" spans="1:9">
      <c r="A211" s="406" t="s">
        <v>448</v>
      </c>
      <c r="B211" s="406" t="s">
        <v>2035</v>
      </c>
      <c r="C211" s="406" t="s">
        <v>1657</v>
      </c>
      <c r="D211" s="406" t="s">
        <v>2036</v>
      </c>
      <c r="F211" s="406" t="s">
        <v>448</v>
      </c>
      <c r="G211" s="406" t="s">
        <v>2035</v>
      </c>
      <c r="H211" s="406" t="s">
        <v>1657</v>
      </c>
      <c r="I211" s="406" t="s">
        <v>2036</v>
      </c>
    </row>
    <row r="212" spans="1:9">
      <c r="A212" s="406" t="s">
        <v>448</v>
      </c>
      <c r="B212" s="406" t="s">
        <v>1699</v>
      </c>
      <c r="C212" s="406" t="s">
        <v>1665</v>
      </c>
      <c r="D212" s="406" t="s">
        <v>1700</v>
      </c>
      <c r="F212" s="406" t="s">
        <v>448</v>
      </c>
      <c r="G212" s="406" t="s">
        <v>1699</v>
      </c>
      <c r="H212" s="406" t="s">
        <v>1665</v>
      </c>
      <c r="I212" s="406" t="s">
        <v>1700</v>
      </c>
    </row>
    <row r="213" spans="1:9">
      <c r="A213" s="406" t="s">
        <v>448</v>
      </c>
      <c r="B213" s="406" t="s">
        <v>1709</v>
      </c>
      <c r="C213" s="406" t="s">
        <v>1702</v>
      </c>
      <c r="D213" s="406" t="s">
        <v>2037</v>
      </c>
      <c r="F213" s="406" t="s">
        <v>448</v>
      </c>
      <c r="G213" s="406" t="s">
        <v>1709</v>
      </c>
      <c r="H213" s="406" t="s">
        <v>1702</v>
      </c>
      <c r="I213" s="406" t="s">
        <v>2037</v>
      </c>
    </row>
    <row r="214" spans="1:9">
      <c r="A214" s="406" t="s">
        <v>448</v>
      </c>
      <c r="B214" s="406" t="s">
        <v>1715</v>
      </c>
      <c r="C214" s="406" t="s">
        <v>2019</v>
      </c>
      <c r="D214" s="406" t="s">
        <v>1716</v>
      </c>
      <c r="F214" s="406" t="s">
        <v>448</v>
      </c>
      <c r="G214" s="406" t="s">
        <v>1715</v>
      </c>
      <c r="H214" s="406" t="s">
        <v>2019</v>
      </c>
      <c r="I214" s="406" t="s">
        <v>1716</v>
      </c>
    </row>
    <row r="215" spans="1:9">
      <c r="A215" s="406" t="s">
        <v>448</v>
      </c>
      <c r="B215" s="406" t="s">
        <v>2038</v>
      </c>
      <c r="C215" s="406" t="s">
        <v>2039</v>
      </c>
      <c r="D215" s="406" t="s">
        <v>2040</v>
      </c>
      <c r="F215" s="406" t="s">
        <v>448</v>
      </c>
      <c r="G215" s="406" t="s">
        <v>2038</v>
      </c>
      <c r="H215" s="406" t="s">
        <v>2039</v>
      </c>
      <c r="I215" s="406" t="s">
        <v>2040</v>
      </c>
    </row>
    <row r="216" spans="1:9">
      <c r="A216" s="406" t="s">
        <v>448</v>
      </c>
      <c r="B216" s="406" t="s">
        <v>1882</v>
      </c>
      <c r="C216" s="406" t="s">
        <v>1750</v>
      </c>
      <c r="D216" s="406" t="s">
        <v>1883</v>
      </c>
      <c r="F216" s="406" t="s">
        <v>448</v>
      </c>
      <c r="G216" s="406" t="s">
        <v>1882</v>
      </c>
      <c r="H216" s="406" t="s">
        <v>1750</v>
      </c>
      <c r="I216" s="406" t="s">
        <v>1883</v>
      </c>
    </row>
    <row r="217" spans="1:9">
      <c r="A217" s="406" t="s">
        <v>448</v>
      </c>
      <c r="B217" s="406" t="s">
        <v>1670</v>
      </c>
      <c r="C217" s="406" t="s">
        <v>340</v>
      </c>
      <c r="D217" s="406" t="s">
        <v>2041</v>
      </c>
      <c r="F217" s="406" t="s">
        <v>448</v>
      </c>
      <c r="G217" s="406" t="s">
        <v>1670</v>
      </c>
      <c r="H217" s="406" t="s">
        <v>340</v>
      </c>
      <c r="I217" s="406" t="s">
        <v>2041</v>
      </c>
    </row>
    <row r="218" spans="1:9">
      <c r="A218" s="406" t="s">
        <v>448</v>
      </c>
      <c r="B218" s="406" t="s">
        <v>1676</v>
      </c>
      <c r="C218" s="406" t="s">
        <v>1767</v>
      </c>
      <c r="D218" s="406" t="s">
        <v>1678</v>
      </c>
      <c r="F218" s="406" t="s">
        <v>448</v>
      </c>
      <c r="G218" s="406" t="s">
        <v>1676</v>
      </c>
      <c r="H218" s="406" t="s">
        <v>1767</v>
      </c>
      <c r="I218" s="406" t="s">
        <v>1678</v>
      </c>
    </row>
    <row r="219" spans="1:9">
      <c r="A219" s="406" t="s">
        <v>448</v>
      </c>
      <c r="B219" s="406" t="s">
        <v>2042</v>
      </c>
      <c r="C219" s="406" t="s">
        <v>1713</v>
      </c>
      <c r="D219" s="406" t="s">
        <v>2043</v>
      </c>
      <c r="F219" s="406" t="s">
        <v>448</v>
      </c>
      <c r="G219" s="406" t="s">
        <v>2042</v>
      </c>
      <c r="H219" s="406" t="s">
        <v>1713</v>
      </c>
      <c r="I219" s="406" t="s">
        <v>2043</v>
      </c>
    </row>
    <row r="220" spans="1:9">
      <c r="A220" s="406" t="s">
        <v>448</v>
      </c>
      <c r="B220" s="406" t="s">
        <v>2044</v>
      </c>
      <c r="C220" s="406" t="s">
        <v>1724</v>
      </c>
      <c r="D220" s="406" t="s">
        <v>2045</v>
      </c>
      <c r="F220" s="406" t="s">
        <v>448</v>
      </c>
      <c r="G220" s="406" t="s">
        <v>2044</v>
      </c>
      <c r="H220" s="406" t="s">
        <v>1724</v>
      </c>
      <c r="I220" s="406" t="s">
        <v>2045</v>
      </c>
    </row>
    <row r="221" spans="1:9">
      <c r="A221" s="406" t="s">
        <v>1855</v>
      </c>
      <c r="B221" s="406" t="s">
        <v>2046</v>
      </c>
      <c r="C221" s="406" t="s">
        <v>1713</v>
      </c>
      <c r="D221" s="406" t="s">
        <v>2047</v>
      </c>
      <c r="F221" s="406" t="s">
        <v>1855</v>
      </c>
      <c r="G221" s="406" t="s">
        <v>2046</v>
      </c>
      <c r="H221" s="406" t="s">
        <v>1713</v>
      </c>
      <c r="I221" s="406" t="s">
        <v>2047</v>
      </c>
    </row>
    <row r="222" spans="1:9">
      <c r="A222" s="406" t="s">
        <v>448</v>
      </c>
      <c r="B222" s="406" t="s">
        <v>2048</v>
      </c>
      <c r="C222" s="406" t="s">
        <v>1796</v>
      </c>
      <c r="D222" s="406" t="s">
        <v>2049</v>
      </c>
      <c r="F222" s="406" t="s">
        <v>448</v>
      </c>
      <c r="G222" s="406" t="s">
        <v>2048</v>
      </c>
      <c r="H222" s="406" t="s">
        <v>1796</v>
      </c>
      <c r="I222" s="406" t="s">
        <v>2049</v>
      </c>
    </row>
    <row r="223" spans="1:9">
      <c r="A223" s="406" t="s">
        <v>448</v>
      </c>
      <c r="B223" s="406" t="s">
        <v>2050</v>
      </c>
      <c r="C223" s="406" t="s">
        <v>1713</v>
      </c>
      <c r="D223" s="406" t="s">
        <v>2051</v>
      </c>
      <c r="F223" s="406" t="s">
        <v>448</v>
      </c>
      <c r="G223" s="406" t="s">
        <v>2050</v>
      </c>
      <c r="H223" s="406" t="s">
        <v>1713</v>
      </c>
      <c r="I223" s="406" t="s">
        <v>2051</v>
      </c>
    </row>
    <row r="224" spans="1:9">
      <c r="A224" s="406" t="s">
        <v>1780</v>
      </c>
      <c r="B224" s="406" t="s">
        <v>2052</v>
      </c>
      <c r="C224" s="406" t="s">
        <v>1671</v>
      </c>
      <c r="D224" s="406" t="s">
        <v>2053</v>
      </c>
      <c r="F224" s="406" t="s">
        <v>1780</v>
      </c>
      <c r="G224" s="406" t="s">
        <v>2052</v>
      </c>
      <c r="H224" s="406" t="s">
        <v>1671</v>
      </c>
      <c r="I224" s="406" t="s">
        <v>2053</v>
      </c>
    </row>
    <row r="225" spans="1:9">
      <c r="A225" s="406" t="s">
        <v>1863</v>
      </c>
      <c r="B225" s="406" t="s">
        <v>1874</v>
      </c>
      <c r="C225" s="406" t="s">
        <v>1805</v>
      </c>
      <c r="D225" s="406" t="s">
        <v>2054</v>
      </c>
      <c r="F225" s="406" t="s">
        <v>1863</v>
      </c>
      <c r="G225" s="406" t="s">
        <v>1874</v>
      </c>
      <c r="H225" s="406" t="s">
        <v>1805</v>
      </c>
      <c r="I225" s="406" t="s">
        <v>2054</v>
      </c>
    </row>
    <row r="226" spans="1:9">
      <c r="A226" s="406" t="s">
        <v>1863</v>
      </c>
      <c r="B226" s="406" t="s">
        <v>1864</v>
      </c>
      <c r="C226" s="406" t="s">
        <v>1745</v>
      </c>
      <c r="D226" s="406" t="s">
        <v>2055</v>
      </c>
      <c r="F226" s="406" t="s">
        <v>1863</v>
      </c>
      <c r="G226" s="406" t="s">
        <v>1864</v>
      </c>
      <c r="H226" s="406" t="s">
        <v>1745</v>
      </c>
      <c r="I226" s="406" t="s">
        <v>2055</v>
      </c>
    </row>
    <row r="227" spans="1:9">
      <c r="A227" s="406" t="s">
        <v>1863</v>
      </c>
      <c r="B227" s="406" t="s">
        <v>1864</v>
      </c>
      <c r="C227" s="406" t="s">
        <v>2056</v>
      </c>
      <c r="D227" s="406" t="s">
        <v>1768</v>
      </c>
      <c r="F227" s="406" t="s">
        <v>1863</v>
      </c>
      <c r="G227" s="406" t="s">
        <v>1864</v>
      </c>
      <c r="H227" s="406" t="s">
        <v>2056</v>
      </c>
      <c r="I227" s="406" t="s">
        <v>1768</v>
      </c>
    </row>
    <row r="228" spans="1:9">
      <c r="A228" s="406" t="s">
        <v>1863</v>
      </c>
      <c r="B228" s="406" t="s">
        <v>2057</v>
      </c>
      <c r="C228" s="406" t="s">
        <v>1729</v>
      </c>
      <c r="D228" s="406" t="s">
        <v>2058</v>
      </c>
      <c r="F228" s="406" t="s">
        <v>1863</v>
      </c>
      <c r="G228" s="406" t="s">
        <v>2057</v>
      </c>
      <c r="H228" s="406" t="s">
        <v>1729</v>
      </c>
      <c r="I228" s="406" t="s">
        <v>2058</v>
      </c>
    </row>
    <row r="229" spans="1:9">
      <c r="A229" s="406" t="s">
        <v>1863</v>
      </c>
      <c r="B229" s="406" t="s">
        <v>2057</v>
      </c>
      <c r="C229" s="406" t="s">
        <v>1692</v>
      </c>
      <c r="D229" s="406" t="s">
        <v>1714</v>
      </c>
      <c r="F229" s="406" t="s">
        <v>1863</v>
      </c>
      <c r="G229" s="406" t="s">
        <v>2057</v>
      </c>
      <c r="H229" s="406" t="s">
        <v>1692</v>
      </c>
      <c r="I229" s="406" t="s">
        <v>1714</v>
      </c>
    </row>
    <row r="230" spans="1:9">
      <c r="A230" s="406" t="s">
        <v>1863</v>
      </c>
      <c r="B230" s="406" t="s">
        <v>2059</v>
      </c>
      <c r="C230" s="406" t="s">
        <v>2060</v>
      </c>
      <c r="D230" s="406" t="s">
        <v>2061</v>
      </c>
      <c r="F230" s="406" t="s">
        <v>1863</v>
      </c>
      <c r="G230" s="406" t="s">
        <v>2059</v>
      </c>
      <c r="H230" s="406" t="s">
        <v>2060</v>
      </c>
      <c r="I230" s="406" t="s">
        <v>2061</v>
      </c>
    </row>
    <row r="231" spans="1:9">
      <c r="A231" s="406" t="s">
        <v>1792</v>
      </c>
      <c r="B231" s="406" t="s">
        <v>2062</v>
      </c>
      <c r="C231" s="406" t="s">
        <v>1819</v>
      </c>
      <c r="D231" s="406" t="s">
        <v>2063</v>
      </c>
      <c r="F231" s="406" t="s">
        <v>1792</v>
      </c>
      <c r="G231" s="406" t="s">
        <v>2062</v>
      </c>
      <c r="H231" s="406" t="s">
        <v>1819</v>
      </c>
      <c r="I231" s="406" t="s">
        <v>2063</v>
      </c>
    </row>
    <row r="232" spans="1:9">
      <c r="A232" s="406" t="s">
        <v>1893</v>
      </c>
      <c r="B232" s="406" t="s">
        <v>1904</v>
      </c>
      <c r="C232" s="406" t="s">
        <v>2064</v>
      </c>
      <c r="D232" s="406" t="s">
        <v>2065</v>
      </c>
      <c r="F232" s="406" t="s">
        <v>1893</v>
      </c>
      <c r="G232" s="406" t="s">
        <v>1904</v>
      </c>
      <c r="H232" s="406" t="s">
        <v>2064</v>
      </c>
      <c r="I232" s="406" t="s">
        <v>2065</v>
      </c>
    </row>
    <row r="233" spans="1:9">
      <c r="A233" s="406" t="s">
        <v>1893</v>
      </c>
      <c r="B233" s="406" t="s">
        <v>1904</v>
      </c>
      <c r="C233" s="406" t="s">
        <v>2066</v>
      </c>
      <c r="D233" s="406" t="s">
        <v>2065</v>
      </c>
      <c r="F233" s="406" t="s">
        <v>1893</v>
      </c>
      <c r="G233" s="406" t="s">
        <v>1904</v>
      </c>
      <c r="H233" s="406" t="s">
        <v>2066</v>
      </c>
      <c r="I233" s="406" t="s">
        <v>2065</v>
      </c>
    </row>
    <row r="234" spans="1:9">
      <c r="A234" s="406" t="s">
        <v>1893</v>
      </c>
      <c r="B234" s="406" t="s">
        <v>1894</v>
      </c>
      <c r="C234" s="406" t="s">
        <v>1750</v>
      </c>
      <c r="D234" s="406" t="s">
        <v>1895</v>
      </c>
      <c r="F234" s="406" t="s">
        <v>1893</v>
      </c>
      <c r="G234" s="406" t="s">
        <v>1894</v>
      </c>
      <c r="H234" s="406" t="s">
        <v>1750</v>
      </c>
      <c r="I234" s="406" t="s">
        <v>1895</v>
      </c>
    </row>
    <row r="235" spans="1:9">
      <c r="A235" s="406" t="s">
        <v>1893</v>
      </c>
      <c r="B235" s="406" t="s">
        <v>2067</v>
      </c>
      <c r="C235" s="406" t="s">
        <v>1665</v>
      </c>
      <c r="D235" s="406" t="s">
        <v>2068</v>
      </c>
      <c r="F235" s="406" t="s">
        <v>1893</v>
      </c>
      <c r="G235" s="406" t="s">
        <v>2067</v>
      </c>
      <c r="H235" s="406" t="s">
        <v>1665</v>
      </c>
      <c r="I235" s="406" t="s">
        <v>2068</v>
      </c>
    </row>
    <row r="236" spans="1:9">
      <c r="A236" s="406" t="s">
        <v>1824</v>
      </c>
      <c r="B236" s="406" t="s">
        <v>2069</v>
      </c>
      <c r="C236" s="406" t="s">
        <v>1668</v>
      </c>
      <c r="D236" s="406" t="s">
        <v>2070</v>
      </c>
      <c r="F236" s="406" t="s">
        <v>1824</v>
      </c>
      <c r="G236" s="406" t="s">
        <v>2069</v>
      </c>
      <c r="H236" s="406" t="s">
        <v>1668</v>
      </c>
      <c r="I236" s="406" t="s">
        <v>2070</v>
      </c>
    </row>
    <row r="237" spans="1:9">
      <c r="A237" s="406" t="s">
        <v>452</v>
      </c>
      <c r="B237" s="406" t="s">
        <v>2071</v>
      </c>
      <c r="C237" s="406" t="s">
        <v>2072</v>
      </c>
      <c r="D237" s="406" t="s">
        <v>2073</v>
      </c>
      <c r="F237" s="406" t="s">
        <v>452</v>
      </c>
      <c r="G237" s="406" t="s">
        <v>2071</v>
      </c>
      <c r="H237" s="406" t="s">
        <v>2072</v>
      </c>
      <c r="I237" s="406" t="s">
        <v>2073</v>
      </c>
    </row>
    <row r="238" spans="1:9">
      <c r="A238" s="406" t="s">
        <v>452</v>
      </c>
      <c r="B238" s="406" t="s">
        <v>2074</v>
      </c>
      <c r="C238" s="406" t="s">
        <v>1727</v>
      </c>
      <c r="D238" s="406" t="s">
        <v>2075</v>
      </c>
      <c r="F238" s="406" t="s">
        <v>452</v>
      </c>
      <c r="G238" s="406" t="s">
        <v>2074</v>
      </c>
      <c r="H238" s="406" t="s">
        <v>1727</v>
      </c>
      <c r="I238" s="406" t="s">
        <v>2075</v>
      </c>
    </row>
    <row r="239" spans="1:9">
      <c r="A239" s="406" t="s">
        <v>1843</v>
      </c>
      <c r="B239" s="406" t="s">
        <v>2076</v>
      </c>
      <c r="C239" s="406" t="s">
        <v>1665</v>
      </c>
      <c r="D239" s="406" t="s">
        <v>2077</v>
      </c>
      <c r="F239" s="406" t="s">
        <v>1843</v>
      </c>
      <c r="G239" s="406" t="s">
        <v>2076</v>
      </c>
      <c r="H239" s="406" t="s">
        <v>1665</v>
      </c>
      <c r="I239" s="406" t="s">
        <v>2077</v>
      </c>
    </row>
    <row r="240" spans="1:9">
      <c r="A240" s="406" t="s">
        <v>1843</v>
      </c>
      <c r="B240" s="406" t="s">
        <v>1846</v>
      </c>
      <c r="C240" s="406" t="s">
        <v>1657</v>
      </c>
      <c r="D240" s="406" t="s">
        <v>1847</v>
      </c>
      <c r="F240" s="406" t="s">
        <v>1843</v>
      </c>
      <c r="G240" s="406" t="s">
        <v>1846</v>
      </c>
      <c r="H240" s="406" t="s">
        <v>1657</v>
      </c>
      <c r="I240" s="406" t="s">
        <v>1847</v>
      </c>
    </row>
    <row r="241" spans="1:9">
      <c r="A241" s="406" t="s">
        <v>1843</v>
      </c>
      <c r="B241" s="406" t="s">
        <v>1846</v>
      </c>
      <c r="C241" s="406" t="s">
        <v>2078</v>
      </c>
      <c r="D241" s="406" t="s">
        <v>2079</v>
      </c>
      <c r="F241" s="406" t="s">
        <v>1843</v>
      </c>
      <c r="G241" s="406" t="s">
        <v>1846</v>
      </c>
      <c r="H241" s="406" t="s">
        <v>2078</v>
      </c>
      <c r="I241" s="406" t="s">
        <v>2079</v>
      </c>
    </row>
    <row r="242" spans="1:9">
      <c r="A242" s="406" t="s">
        <v>1546</v>
      </c>
      <c r="B242" s="406" t="s">
        <v>1934</v>
      </c>
      <c r="C242" s="406" t="s">
        <v>1748</v>
      </c>
      <c r="D242" s="406" t="s">
        <v>2080</v>
      </c>
      <c r="F242" s="406" t="s">
        <v>1546</v>
      </c>
      <c r="G242" s="406" t="s">
        <v>1934</v>
      </c>
      <c r="H242" s="406" t="s">
        <v>1748</v>
      </c>
      <c r="I242" s="406" t="s">
        <v>2080</v>
      </c>
    </row>
    <row r="243" spans="1:9">
      <c r="A243" s="406" t="s">
        <v>1546</v>
      </c>
      <c r="B243" s="406" t="s">
        <v>1934</v>
      </c>
      <c r="C243" s="406" t="s">
        <v>1674</v>
      </c>
      <c r="D243" s="406" t="s">
        <v>2081</v>
      </c>
      <c r="F243" s="406" t="s">
        <v>1546</v>
      </c>
      <c r="G243" s="406" t="s">
        <v>1934</v>
      </c>
      <c r="H243" s="406" t="s">
        <v>1674</v>
      </c>
      <c r="I243" s="406" t="s">
        <v>2081</v>
      </c>
    </row>
    <row r="244" spans="1:9">
      <c r="A244" s="406" t="s">
        <v>1546</v>
      </c>
      <c r="B244" s="406" t="s">
        <v>1656</v>
      </c>
      <c r="C244" s="406" t="s">
        <v>1710</v>
      </c>
      <c r="D244" s="406" t="s">
        <v>1658</v>
      </c>
      <c r="F244" s="406" t="s">
        <v>1546</v>
      </c>
      <c r="G244" s="406" t="s">
        <v>1656</v>
      </c>
      <c r="H244" s="406" t="s">
        <v>1710</v>
      </c>
      <c r="I244" s="406" t="s">
        <v>1658</v>
      </c>
    </row>
    <row r="245" spans="1:9">
      <c r="A245" s="406" t="s">
        <v>1546</v>
      </c>
      <c r="B245" s="406" t="s">
        <v>1944</v>
      </c>
      <c r="C245" s="406" t="s">
        <v>1710</v>
      </c>
      <c r="D245" s="406" t="s">
        <v>2082</v>
      </c>
      <c r="F245" s="406" t="s">
        <v>1546</v>
      </c>
      <c r="G245" s="406" t="s">
        <v>1944</v>
      </c>
      <c r="H245" s="406" t="s">
        <v>1710</v>
      </c>
      <c r="I245" s="406" t="s">
        <v>2082</v>
      </c>
    </row>
    <row r="246" spans="1:9">
      <c r="A246" s="406" t="s">
        <v>1546</v>
      </c>
      <c r="B246" s="406" t="s">
        <v>1653</v>
      </c>
      <c r="C246" s="406" t="s">
        <v>1674</v>
      </c>
      <c r="D246" s="406" t="s">
        <v>2083</v>
      </c>
      <c r="F246" s="406" t="s">
        <v>1546</v>
      </c>
      <c r="G246" s="406" t="s">
        <v>1653</v>
      </c>
      <c r="H246" s="406" t="s">
        <v>1674</v>
      </c>
      <c r="I246" s="406" t="s">
        <v>2083</v>
      </c>
    </row>
    <row r="247" spans="1:9">
      <c r="A247" s="406" t="s">
        <v>1546</v>
      </c>
      <c r="B247" s="406" t="s">
        <v>2084</v>
      </c>
      <c r="C247" s="406" t="s">
        <v>1657</v>
      </c>
      <c r="D247" s="406" t="s">
        <v>2085</v>
      </c>
      <c r="F247" s="406" t="s">
        <v>1546</v>
      </c>
      <c r="G247" s="406" t="s">
        <v>2084</v>
      </c>
      <c r="H247" s="406" t="s">
        <v>1657</v>
      </c>
      <c r="I247" s="406" t="s">
        <v>2085</v>
      </c>
    </row>
    <row r="248" spans="1:9">
      <c r="A248" s="406" t="s">
        <v>1546</v>
      </c>
      <c r="B248" s="406" t="s">
        <v>1659</v>
      </c>
      <c r="C248" s="406" t="s">
        <v>1651</v>
      </c>
      <c r="D248" s="406" t="s">
        <v>2086</v>
      </c>
      <c r="F248" s="406" t="s">
        <v>1546</v>
      </c>
      <c r="G248" s="406" t="s">
        <v>1659</v>
      </c>
      <c r="H248" s="406" t="s">
        <v>1651</v>
      </c>
      <c r="I248" s="406" t="s">
        <v>2086</v>
      </c>
    </row>
    <row r="249" spans="1:9">
      <c r="A249" s="406" t="s">
        <v>1546</v>
      </c>
      <c r="B249" s="406" t="s">
        <v>1659</v>
      </c>
      <c r="C249" s="406" t="s">
        <v>1671</v>
      </c>
      <c r="D249" s="406" t="s">
        <v>1940</v>
      </c>
      <c r="F249" s="406" t="s">
        <v>1546</v>
      </c>
      <c r="G249" s="406" t="s">
        <v>1659</v>
      </c>
      <c r="H249" s="406" t="s">
        <v>1671</v>
      </c>
      <c r="I249" s="406" t="s">
        <v>1940</v>
      </c>
    </row>
    <row r="250" spans="1:9">
      <c r="A250" s="406" t="s">
        <v>1546</v>
      </c>
      <c r="B250" s="406" t="s">
        <v>1659</v>
      </c>
      <c r="C250" s="406" t="s">
        <v>1767</v>
      </c>
      <c r="D250" s="406" t="s">
        <v>2087</v>
      </c>
      <c r="F250" s="406" t="s">
        <v>1546</v>
      </c>
      <c r="G250" s="406" t="s">
        <v>1659</v>
      </c>
      <c r="H250" s="406" t="s">
        <v>1767</v>
      </c>
      <c r="I250" s="406" t="s">
        <v>2087</v>
      </c>
    </row>
    <row r="251" spans="1:9">
      <c r="A251" s="406" t="s">
        <v>1546</v>
      </c>
      <c r="B251" s="406" t="s">
        <v>1659</v>
      </c>
      <c r="C251" s="406" t="s">
        <v>1737</v>
      </c>
      <c r="D251" s="406" t="s">
        <v>1895</v>
      </c>
      <c r="F251" s="406" t="s">
        <v>1546</v>
      </c>
      <c r="G251" s="406" t="s">
        <v>1659</v>
      </c>
      <c r="H251" s="406" t="s">
        <v>1737</v>
      </c>
      <c r="I251" s="406" t="s">
        <v>1895</v>
      </c>
    </row>
    <row r="252" spans="1:9">
      <c r="A252" s="406" t="s">
        <v>1546</v>
      </c>
      <c r="B252" s="406" t="s">
        <v>1659</v>
      </c>
      <c r="C252" s="406" t="s">
        <v>2072</v>
      </c>
      <c r="D252" s="406" t="s">
        <v>1941</v>
      </c>
      <c r="F252" s="406" t="s">
        <v>1546</v>
      </c>
      <c r="G252" s="406" t="s">
        <v>1659</v>
      </c>
      <c r="H252" s="406" t="s">
        <v>2072</v>
      </c>
      <c r="I252" s="406" t="s">
        <v>1941</v>
      </c>
    </row>
    <row r="253" spans="1:9">
      <c r="A253" s="406" t="s">
        <v>1546</v>
      </c>
      <c r="B253" s="406" t="s">
        <v>1686</v>
      </c>
      <c r="C253" s="406" t="s">
        <v>2088</v>
      </c>
      <c r="D253" s="406" t="s">
        <v>1690</v>
      </c>
      <c r="F253" s="406" t="s">
        <v>1546</v>
      </c>
      <c r="G253" s="406" t="s">
        <v>1686</v>
      </c>
      <c r="H253" s="406" t="s">
        <v>2088</v>
      </c>
      <c r="I253" s="406" t="s">
        <v>1690</v>
      </c>
    </row>
    <row r="254" spans="1:9">
      <c r="A254" s="406" t="s">
        <v>1546</v>
      </c>
      <c r="B254" s="406" t="s">
        <v>1944</v>
      </c>
      <c r="C254" s="406" t="s">
        <v>1748</v>
      </c>
      <c r="D254" s="406" t="s">
        <v>2089</v>
      </c>
      <c r="F254" s="406" t="s">
        <v>1546</v>
      </c>
      <c r="G254" s="406" t="s">
        <v>1944</v>
      </c>
      <c r="H254" s="406" t="s">
        <v>1748</v>
      </c>
      <c r="I254" s="406" t="s">
        <v>2089</v>
      </c>
    </row>
    <row r="255" spans="1:9">
      <c r="A255" s="406" t="s">
        <v>1546</v>
      </c>
      <c r="B255" s="406" t="s">
        <v>2090</v>
      </c>
      <c r="C255" s="406" t="s">
        <v>1819</v>
      </c>
      <c r="D255" s="406" t="s">
        <v>2091</v>
      </c>
      <c r="F255" s="406" t="s">
        <v>1546</v>
      </c>
      <c r="G255" s="406" t="s">
        <v>2090</v>
      </c>
      <c r="H255" s="406" t="s">
        <v>1819</v>
      </c>
      <c r="I255" s="406" t="s">
        <v>2091</v>
      </c>
    </row>
    <row r="256" spans="1:9">
      <c r="A256" s="406" t="s">
        <v>1858</v>
      </c>
      <c r="B256" s="406" t="s">
        <v>2092</v>
      </c>
      <c r="C256" s="406" t="s">
        <v>1727</v>
      </c>
      <c r="D256" s="406" t="s">
        <v>2093</v>
      </c>
      <c r="F256" s="406" t="s">
        <v>1858</v>
      </c>
      <c r="G256" s="406" t="s">
        <v>2092</v>
      </c>
      <c r="H256" s="406" t="s">
        <v>1727</v>
      </c>
      <c r="I256" s="406" t="s">
        <v>2093</v>
      </c>
    </row>
    <row r="257" spans="1:9">
      <c r="A257" s="406" t="s">
        <v>1858</v>
      </c>
      <c r="B257" s="406" t="s">
        <v>2094</v>
      </c>
      <c r="C257" s="406" t="s">
        <v>1692</v>
      </c>
      <c r="D257" s="406" t="s">
        <v>2095</v>
      </c>
      <c r="F257" s="406" t="s">
        <v>1858</v>
      </c>
      <c r="G257" s="406" t="s">
        <v>2094</v>
      </c>
      <c r="H257" s="406" t="s">
        <v>1692</v>
      </c>
      <c r="I257" s="406" t="s">
        <v>2095</v>
      </c>
    </row>
    <row r="258" spans="1:9">
      <c r="A258" s="406" t="s">
        <v>1858</v>
      </c>
      <c r="B258" s="406" t="s">
        <v>1859</v>
      </c>
      <c r="C258" s="406" t="s">
        <v>1870</v>
      </c>
      <c r="D258" s="406" t="s">
        <v>2096</v>
      </c>
      <c r="F258" s="406" t="s">
        <v>1858</v>
      </c>
      <c r="G258" s="406" t="s">
        <v>1859</v>
      </c>
      <c r="H258" s="406" t="s">
        <v>1870</v>
      </c>
      <c r="I258" s="406" t="s">
        <v>2096</v>
      </c>
    </row>
    <row r="259" spans="1:9">
      <c r="A259" s="406" t="s">
        <v>460</v>
      </c>
      <c r="B259" s="406" t="s">
        <v>1809</v>
      </c>
      <c r="C259" s="406" t="s">
        <v>1674</v>
      </c>
      <c r="D259" s="406" t="s">
        <v>2097</v>
      </c>
      <c r="F259" s="406" t="s">
        <v>460</v>
      </c>
      <c r="G259" s="406" t="s">
        <v>1809</v>
      </c>
      <c r="H259" s="406" t="s">
        <v>1674</v>
      </c>
      <c r="I259" s="406" t="s">
        <v>2097</v>
      </c>
    </row>
    <row r="260" spans="1:9">
      <c r="A260" s="406" t="s">
        <v>460</v>
      </c>
      <c r="B260" s="406" t="s">
        <v>1741</v>
      </c>
      <c r="C260" s="406" t="s">
        <v>1651</v>
      </c>
      <c r="D260" s="406" t="s">
        <v>2098</v>
      </c>
      <c r="F260" s="406" t="s">
        <v>460</v>
      </c>
      <c r="G260" s="406" t="s">
        <v>1741</v>
      </c>
      <c r="H260" s="406" t="s">
        <v>1651</v>
      </c>
      <c r="I260" s="406" t="s">
        <v>2098</v>
      </c>
    </row>
    <row r="261" spans="1:9">
      <c r="A261" s="406" t="s">
        <v>460</v>
      </c>
      <c r="B261" s="406" t="s">
        <v>2099</v>
      </c>
      <c r="C261" s="406" t="s">
        <v>1727</v>
      </c>
      <c r="D261" s="406" t="s">
        <v>2100</v>
      </c>
      <c r="F261" s="406" t="s">
        <v>460</v>
      </c>
      <c r="G261" s="406" t="s">
        <v>2099</v>
      </c>
      <c r="H261" s="406" t="s">
        <v>1727</v>
      </c>
      <c r="I261" s="406" t="s">
        <v>2100</v>
      </c>
    </row>
    <row r="262" spans="1:9">
      <c r="A262" s="406" t="s">
        <v>460</v>
      </c>
      <c r="B262" s="406" t="s">
        <v>2101</v>
      </c>
      <c r="C262" s="406" t="s">
        <v>1734</v>
      </c>
      <c r="D262" s="406" t="s">
        <v>2102</v>
      </c>
      <c r="F262" s="406" t="s">
        <v>460</v>
      </c>
      <c r="G262" s="406" t="s">
        <v>2101</v>
      </c>
      <c r="H262" s="406" t="s">
        <v>1734</v>
      </c>
      <c r="I262" s="406" t="s">
        <v>2102</v>
      </c>
    </row>
    <row r="263" spans="1:9">
      <c r="A263" s="406" t="s">
        <v>460</v>
      </c>
      <c r="B263" s="406" t="s">
        <v>1771</v>
      </c>
      <c r="C263" s="406" t="s">
        <v>1692</v>
      </c>
      <c r="D263" s="406" t="s">
        <v>2103</v>
      </c>
      <c r="F263" s="406" t="s">
        <v>460</v>
      </c>
      <c r="G263" s="406" t="s">
        <v>1771</v>
      </c>
      <c r="H263" s="406" t="s">
        <v>1692</v>
      </c>
      <c r="I263" s="406" t="s">
        <v>2103</v>
      </c>
    </row>
    <row r="264" spans="1:9">
      <c r="A264" s="406" t="s">
        <v>460</v>
      </c>
      <c r="B264" s="406" t="s">
        <v>2104</v>
      </c>
      <c r="C264" s="406" t="s">
        <v>1819</v>
      </c>
      <c r="D264" s="406" t="s">
        <v>1727</v>
      </c>
      <c r="F264" s="406" t="s">
        <v>460</v>
      </c>
      <c r="G264" s="406" t="s">
        <v>2104</v>
      </c>
      <c r="H264" s="406" t="s">
        <v>1819</v>
      </c>
      <c r="I264" s="406" t="s">
        <v>1727</v>
      </c>
    </row>
    <row r="265" spans="1:9">
      <c r="A265" s="406" t="s">
        <v>460</v>
      </c>
      <c r="B265" s="406" t="s">
        <v>2105</v>
      </c>
      <c r="C265" s="406" t="s">
        <v>1668</v>
      </c>
      <c r="D265" s="406" t="s">
        <v>2106</v>
      </c>
      <c r="F265" s="406" t="s">
        <v>460</v>
      </c>
      <c r="G265" s="406" t="s">
        <v>2105</v>
      </c>
      <c r="H265" s="406" t="s">
        <v>1668</v>
      </c>
      <c r="I265" s="406" t="s">
        <v>2106</v>
      </c>
    </row>
    <row r="266" spans="1:9">
      <c r="A266" s="406" t="s">
        <v>460</v>
      </c>
      <c r="B266" s="406" t="s">
        <v>1975</v>
      </c>
      <c r="C266" s="406" t="s">
        <v>1671</v>
      </c>
      <c r="D266" s="406" t="s">
        <v>2107</v>
      </c>
      <c r="F266" s="406" t="s">
        <v>460</v>
      </c>
      <c r="G266" s="406" t="s">
        <v>1975</v>
      </c>
      <c r="H266" s="406" t="s">
        <v>1671</v>
      </c>
      <c r="I266" s="406" t="s">
        <v>2107</v>
      </c>
    </row>
    <row r="267" spans="1:9">
      <c r="A267" s="406" t="s">
        <v>460</v>
      </c>
      <c r="B267" s="406" t="s">
        <v>1749</v>
      </c>
      <c r="C267" s="406" t="s">
        <v>1727</v>
      </c>
      <c r="D267" s="406" t="s">
        <v>2108</v>
      </c>
      <c r="F267" s="406" t="s">
        <v>460</v>
      </c>
      <c r="G267" s="406" t="s">
        <v>1749</v>
      </c>
      <c r="H267" s="406" t="s">
        <v>1727</v>
      </c>
      <c r="I267" s="406" t="s">
        <v>2108</v>
      </c>
    </row>
    <row r="268" spans="1:9">
      <c r="A268" s="406" t="s">
        <v>460</v>
      </c>
      <c r="B268" s="406" t="s">
        <v>1979</v>
      </c>
      <c r="C268" s="406" t="s">
        <v>1657</v>
      </c>
      <c r="D268" s="406" t="s">
        <v>2109</v>
      </c>
      <c r="F268" s="406" t="s">
        <v>460</v>
      </c>
      <c r="G268" s="406" t="s">
        <v>1979</v>
      </c>
      <c r="H268" s="406" t="s">
        <v>1657</v>
      </c>
      <c r="I268" s="406" t="s">
        <v>2109</v>
      </c>
    </row>
    <row r="269" spans="1:9">
      <c r="A269" s="406" t="s">
        <v>460</v>
      </c>
      <c r="B269" s="406" t="s">
        <v>2110</v>
      </c>
      <c r="C269" s="406" t="s">
        <v>1702</v>
      </c>
      <c r="D269" s="406" t="s">
        <v>2111</v>
      </c>
      <c r="F269" s="406" t="s">
        <v>460</v>
      </c>
      <c r="G269" s="406" t="s">
        <v>2110</v>
      </c>
      <c r="H269" s="406" t="s">
        <v>1702</v>
      </c>
      <c r="I269" s="406" t="s">
        <v>2111</v>
      </c>
    </row>
    <row r="270" spans="1:9">
      <c r="A270" s="406" t="s">
        <v>460</v>
      </c>
      <c r="B270" s="406" t="s">
        <v>1758</v>
      </c>
      <c r="C270" s="406" t="s">
        <v>1668</v>
      </c>
      <c r="D270" s="406" t="s">
        <v>1759</v>
      </c>
      <c r="F270" s="406" t="s">
        <v>460</v>
      </c>
      <c r="G270" s="406" t="s">
        <v>1758</v>
      </c>
      <c r="H270" s="406" t="s">
        <v>1668</v>
      </c>
      <c r="I270" s="406" t="s">
        <v>1759</v>
      </c>
    </row>
    <row r="271" spans="1:9">
      <c r="A271" s="406" t="s">
        <v>460</v>
      </c>
      <c r="B271" s="406" t="s">
        <v>1756</v>
      </c>
      <c r="C271" s="406" t="s">
        <v>1687</v>
      </c>
      <c r="D271" s="406" t="s">
        <v>2112</v>
      </c>
      <c r="F271" s="406" t="s">
        <v>460</v>
      </c>
      <c r="G271" s="406" t="s">
        <v>1756</v>
      </c>
      <c r="H271" s="406" t="s">
        <v>1687</v>
      </c>
      <c r="I271" s="406" t="s">
        <v>2112</v>
      </c>
    </row>
    <row r="272" spans="1:9">
      <c r="A272" s="406" t="s">
        <v>460</v>
      </c>
      <c r="B272" s="406" t="s">
        <v>2113</v>
      </c>
      <c r="C272" s="406" t="s">
        <v>1805</v>
      </c>
      <c r="D272" s="406" t="s">
        <v>2114</v>
      </c>
      <c r="F272" s="406" t="s">
        <v>460</v>
      </c>
      <c r="G272" s="406" t="s">
        <v>2113</v>
      </c>
      <c r="H272" s="406" t="s">
        <v>1805</v>
      </c>
      <c r="I272" s="406" t="s">
        <v>2114</v>
      </c>
    </row>
    <row r="273" spans="1:9">
      <c r="A273" s="406" t="s">
        <v>460</v>
      </c>
      <c r="B273" s="406" t="s">
        <v>2115</v>
      </c>
      <c r="C273" s="406" t="s">
        <v>1796</v>
      </c>
      <c r="D273" s="406" t="s">
        <v>2116</v>
      </c>
      <c r="F273" s="406" t="s">
        <v>460</v>
      </c>
      <c r="G273" s="406" t="s">
        <v>2115</v>
      </c>
      <c r="H273" s="406" t="s">
        <v>1796</v>
      </c>
      <c r="I273" s="406" t="s">
        <v>2116</v>
      </c>
    </row>
    <row r="274" spans="1:9">
      <c r="A274" s="406" t="s">
        <v>460</v>
      </c>
      <c r="B274" s="406" t="s">
        <v>2117</v>
      </c>
      <c r="C274" s="406" t="s">
        <v>1713</v>
      </c>
      <c r="D274" s="406" t="s">
        <v>2118</v>
      </c>
      <c r="F274" s="406" t="s">
        <v>460</v>
      </c>
      <c r="G274" s="406" t="s">
        <v>2117</v>
      </c>
      <c r="H274" s="406" t="s">
        <v>1713</v>
      </c>
      <c r="I274" s="406" t="s">
        <v>2118</v>
      </c>
    </row>
    <row r="275" spans="1:9">
      <c r="A275" s="406" t="s">
        <v>460</v>
      </c>
      <c r="B275" s="406" t="s">
        <v>2119</v>
      </c>
      <c r="C275" s="406" t="s">
        <v>2120</v>
      </c>
      <c r="D275" s="406" t="s">
        <v>2121</v>
      </c>
      <c r="F275" s="406" t="s">
        <v>460</v>
      </c>
      <c r="G275" s="406" t="s">
        <v>2119</v>
      </c>
      <c r="H275" s="406" t="s">
        <v>2120</v>
      </c>
      <c r="I275" s="406" t="s">
        <v>2121</v>
      </c>
    </row>
    <row r="276" spans="1:9">
      <c r="A276" s="406" t="s">
        <v>460</v>
      </c>
      <c r="B276" s="406" t="s">
        <v>1760</v>
      </c>
      <c r="C276" s="406" t="s">
        <v>1695</v>
      </c>
      <c r="D276" s="406" t="s">
        <v>1761</v>
      </c>
      <c r="F276" s="406" t="s">
        <v>460</v>
      </c>
      <c r="G276" s="406" t="s">
        <v>1760</v>
      </c>
      <c r="H276" s="406" t="s">
        <v>1695</v>
      </c>
      <c r="I276" s="406" t="s">
        <v>1761</v>
      </c>
    </row>
    <row r="277" spans="1:9">
      <c r="A277" s="406" t="s">
        <v>460</v>
      </c>
      <c r="B277" s="406" t="s">
        <v>1766</v>
      </c>
      <c r="C277" s="406" t="s">
        <v>1819</v>
      </c>
      <c r="D277" s="406" t="s">
        <v>2122</v>
      </c>
      <c r="F277" s="406" t="s">
        <v>460</v>
      </c>
      <c r="G277" s="406" t="s">
        <v>1766</v>
      </c>
      <c r="H277" s="406" t="s">
        <v>1819</v>
      </c>
      <c r="I277" s="406" t="s">
        <v>2122</v>
      </c>
    </row>
    <row r="278" spans="1:9">
      <c r="A278" s="406" t="s">
        <v>460</v>
      </c>
      <c r="B278" s="406" t="s">
        <v>2123</v>
      </c>
      <c r="C278" s="406" t="s">
        <v>1748</v>
      </c>
      <c r="D278" s="406" t="s">
        <v>2124</v>
      </c>
      <c r="F278" s="406" t="s">
        <v>460</v>
      </c>
      <c r="G278" s="406" t="s">
        <v>2123</v>
      </c>
      <c r="H278" s="406" t="s">
        <v>1748</v>
      </c>
      <c r="I278" s="406" t="s">
        <v>2124</v>
      </c>
    </row>
    <row r="279" spans="1:9">
      <c r="A279" s="406" t="s">
        <v>460</v>
      </c>
      <c r="B279" s="406" t="s">
        <v>1778</v>
      </c>
      <c r="C279" s="406" t="s">
        <v>1674</v>
      </c>
      <c r="D279" s="406" t="s">
        <v>1779</v>
      </c>
      <c r="F279" s="406" t="s">
        <v>460</v>
      </c>
      <c r="G279" s="406" t="s">
        <v>1778</v>
      </c>
      <c r="H279" s="406" t="s">
        <v>1674</v>
      </c>
      <c r="I279" s="406" t="s">
        <v>1779</v>
      </c>
    </row>
    <row r="280" spans="1:9">
      <c r="A280" s="406" t="s">
        <v>460</v>
      </c>
      <c r="B280" s="406" t="s">
        <v>1778</v>
      </c>
      <c r="C280" s="406" t="s">
        <v>1727</v>
      </c>
      <c r="D280" s="406" t="s">
        <v>2125</v>
      </c>
      <c r="F280" s="406" t="s">
        <v>460</v>
      </c>
      <c r="G280" s="406" t="s">
        <v>1778</v>
      </c>
      <c r="H280" s="406" t="s">
        <v>1727</v>
      </c>
      <c r="I280" s="406" t="s">
        <v>2125</v>
      </c>
    </row>
    <row r="281" spans="1:9">
      <c r="A281" s="406" t="s">
        <v>448</v>
      </c>
      <c r="B281" s="406" t="s">
        <v>2126</v>
      </c>
      <c r="C281" s="406" t="s">
        <v>1734</v>
      </c>
      <c r="D281" s="406" t="s">
        <v>2127</v>
      </c>
      <c r="F281" s="406" t="s">
        <v>448</v>
      </c>
      <c r="G281" s="406" t="s">
        <v>2126</v>
      </c>
      <c r="H281" s="406" t="s">
        <v>1734</v>
      </c>
      <c r="I281" s="406" t="s">
        <v>2127</v>
      </c>
    </row>
    <row r="282" spans="1:9">
      <c r="A282" s="406" t="s">
        <v>448</v>
      </c>
      <c r="B282" s="406" t="s">
        <v>2126</v>
      </c>
      <c r="C282" s="406" t="s">
        <v>1668</v>
      </c>
      <c r="D282" s="406" t="s">
        <v>2127</v>
      </c>
      <c r="F282" s="406" t="s">
        <v>448</v>
      </c>
      <c r="G282" s="406" t="s">
        <v>2126</v>
      </c>
      <c r="H282" s="406" t="s">
        <v>1668</v>
      </c>
      <c r="I282" s="406" t="s">
        <v>2127</v>
      </c>
    </row>
    <row r="283" spans="1:9">
      <c r="A283" s="406" t="s">
        <v>448</v>
      </c>
      <c r="B283" s="406" t="s">
        <v>2029</v>
      </c>
      <c r="C283" s="406" t="s">
        <v>1674</v>
      </c>
      <c r="D283" s="406" t="s">
        <v>2030</v>
      </c>
      <c r="F283" s="406" t="s">
        <v>448</v>
      </c>
      <c r="G283" s="406" t="s">
        <v>2029</v>
      </c>
      <c r="H283" s="406" t="s">
        <v>1674</v>
      </c>
      <c r="I283" s="406" t="s">
        <v>2030</v>
      </c>
    </row>
    <row r="284" spans="1:9">
      <c r="A284" s="406" t="s">
        <v>448</v>
      </c>
      <c r="B284" s="406" t="s">
        <v>1650</v>
      </c>
      <c r="C284" s="406" t="s">
        <v>1702</v>
      </c>
      <c r="D284" s="406" t="s">
        <v>1652</v>
      </c>
      <c r="F284" s="406" t="s">
        <v>448</v>
      </c>
      <c r="G284" s="406" t="s">
        <v>1650</v>
      </c>
      <c r="H284" s="406" t="s">
        <v>1702</v>
      </c>
      <c r="I284" s="406" t="s">
        <v>1652</v>
      </c>
    </row>
    <row r="285" spans="1:9">
      <c r="A285" s="406" t="s">
        <v>448</v>
      </c>
      <c r="B285" s="406" t="s">
        <v>1650</v>
      </c>
      <c r="C285" s="406" t="s">
        <v>1654</v>
      </c>
      <c r="D285" s="406" t="s">
        <v>1881</v>
      </c>
      <c r="F285" s="406" t="s">
        <v>448</v>
      </c>
      <c r="G285" s="406" t="s">
        <v>1650</v>
      </c>
      <c r="H285" s="406" t="s">
        <v>1654</v>
      </c>
      <c r="I285" s="406" t="s">
        <v>1881</v>
      </c>
    </row>
    <row r="286" spans="1:9">
      <c r="A286" s="406" t="s">
        <v>448</v>
      </c>
      <c r="B286" s="406" t="s">
        <v>2128</v>
      </c>
      <c r="C286" s="406" t="s">
        <v>1748</v>
      </c>
      <c r="D286" s="406" t="s">
        <v>2129</v>
      </c>
      <c r="F286" s="406" t="s">
        <v>448</v>
      </c>
      <c r="G286" s="406" t="s">
        <v>2128</v>
      </c>
      <c r="H286" s="406" t="s">
        <v>1748</v>
      </c>
      <c r="I286" s="406" t="s">
        <v>2129</v>
      </c>
    </row>
    <row r="287" spans="1:9">
      <c r="A287" s="406" t="s">
        <v>448</v>
      </c>
      <c r="B287" s="406" t="s">
        <v>1670</v>
      </c>
      <c r="C287" s="406" t="s">
        <v>2130</v>
      </c>
      <c r="D287" s="406" t="s">
        <v>2041</v>
      </c>
      <c r="F287" s="406" t="s">
        <v>448</v>
      </c>
      <c r="G287" s="406" t="s">
        <v>1670</v>
      </c>
      <c r="H287" s="406" t="s">
        <v>2130</v>
      </c>
      <c r="I287" s="406" t="s">
        <v>2041</v>
      </c>
    </row>
    <row r="288" spans="1:9">
      <c r="A288" s="406" t="s">
        <v>448</v>
      </c>
      <c r="B288" s="406" t="s">
        <v>1670</v>
      </c>
      <c r="C288" s="406" t="s">
        <v>2131</v>
      </c>
      <c r="D288" s="406" t="s">
        <v>2132</v>
      </c>
      <c r="F288" s="406" t="s">
        <v>448</v>
      </c>
      <c r="G288" s="406" t="s">
        <v>1670</v>
      </c>
      <c r="H288" s="406" t="s">
        <v>2131</v>
      </c>
      <c r="I288" s="406" t="s">
        <v>2132</v>
      </c>
    </row>
    <row r="289" spans="1:9">
      <c r="A289" s="406" t="s">
        <v>448</v>
      </c>
      <c r="B289" s="406" t="s">
        <v>1673</v>
      </c>
      <c r="C289" s="406" t="s">
        <v>1665</v>
      </c>
      <c r="D289" s="406" t="s">
        <v>2133</v>
      </c>
      <c r="F289" s="406" t="s">
        <v>448</v>
      </c>
      <c r="G289" s="406" t="s">
        <v>1673</v>
      </c>
      <c r="H289" s="406" t="s">
        <v>1665</v>
      </c>
      <c r="I289" s="406" t="s">
        <v>2133</v>
      </c>
    </row>
    <row r="290" spans="1:9">
      <c r="A290" s="406" t="s">
        <v>448</v>
      </c>
      <c r="B290" s="406" t="s">
        <v>1701</v>
      </c>
      <c r="C290" s="406" t="s">
        <v>1665</v>
      </c>
      <c r="D290" s="406" t="s">
        <v>2134</v>
      </c>
      <c r="F290" s="406" t="s">
        <v>448</v>
      </c>
      <c r="G290" s="406" t="s">
        <v>1701</v>
      </c>
      <c r="H290" s="406" t="s">
        <v>1665</v>
      </c>
      <c r="I290" s="406" t="s">
        <v>2134</v>
      </c>
    </row>
    <row r="291" spans="1:9">
      <c r="A291" s="406" t="s">
        <v>448</v>
      </c>
      <c r="B291" s="406" t="s">
        <v>2135</v>
      </c>
      <c r="C291" s="406" t="s">
        <v>1657</v>
      </c>
      <c r="D291" s="406" t="s">
        <v>2136</v>
      </c>
      <c r="F291" s="406" t="s">
        <v>448</v>
      </c>
      <c r="G291" s="406" t="s">
        <v>2135</v>
      </c>
      <c r="H291" s="406" t="s">
        <v>1657</v>
      </c>
      <c r="I291" s="406" t="s">
        <v>2136</v>
      </c>
    </row>
    <row r="292" spans="1:9">
      <c r="A292" s="406" t="s">
        <v>448</v>
      </c>
      <c r="B292" s="406" t="s">
        <v>2137</v>
      </c>
      <c r="C292" s="406" t="s">
        <v>1750</v>
      </c>
      <c r="D292" s="406" t="s">
        <v>2138</v>
      </c>
      <c r="F292" s="406" t="s">
        <v>448</v>
      </c>
      <c r="G292" s="406" t="s">
        <v>2137</v>
      </c>
      <c r="H292" s="406" t="s">
        <v>1750</v>
      </c>
      <c r="I292" s="406" t="s">
        <v>2138</v>
      </c>
    </row>
    <row r="293" spans="1:9">
      <c r="A293" s="406" t="s">
        <v>448</v>
      </c>
      <c r="B293" s="406" t="s">
        <v>2137</v>
      </c>
      <c r="C293" s="406" t="s">
        <v>1713</v>
      </c>
      <c r="D293" s="406" t="s">
        <v>2139</v>
      </c>
      <c r="F293" s="406" t="s">
        <v>448</v>
      </c>
      <c r="G293" s="406" t="s">
        <v>2137</v>
      </c>
      <c r="H293" s="406" t="s">
        <v>1713</v>
      </c>
      <c r="I293" s="406" t="s">
        <v>2139</v>
      </c>
    </row>
    <row r="294" spans="1:9">
      <c r="A294" s="406" t="s">
        <v>448</v>
      </c>
      <c r="B294" s="406" t="s">
        <v>1709</v>
      </c>
      <c r="C294" s="406" t="s">
        <v>1724</v>
      </c>
      <c r="D294" s="406" t="s">
        <v>2140</v>
      </c>
      <c r="F294" s="406" t="s">
        <v>448</v>
      </c>
      <c r="G294" s="406" t="s">
        <v>1709</v>
      </c>
      <c r="H294" s="406" t="s">
        <v>1724</v>
      </c>
      <c r="I294" s="406" t="s">
        <v>2140</v>
      </c>
    </row>
    <row r="295" spans="1:9">
      <c r="A295" s="406" t="s">
        <v>448</v>
      </c>
      <c r="B295" s="406" t="s">
        <v>1717</v>
      </c>
      <c r="C295" s="406" t="s">
        <v>2141</v>
      </c>
      <c r="D295" s="406" t="s">
        <v>1719</v>
      </c>
      <c r="F295" s="406" t="s">
        <v>448</v>
      </c>
      <c r="G295" s="406" t="s">
        <v>1717</v>
      </c>
      <c r="H295" s="406" t="s">
        <v>2141</v>
      </c>
      <c r="I295" s="406" t="s">
        <v>1719</v>
      </c>
    </row>
    <row r="296" spans="1:9">
      <c r="A296" s="406" t="s">
        <v>448</v>
      </c>
      <c r="B296" s="406" t="s">
        <v>2038</v>
      </c>
      <c r="C296" s="406" t="s">
        <v>2142</v>
      </c>
      <c r="D296" s="406" t="s">
        <v>2040</v>
      </c>
      <c r="F296" s="406" t="s">
        <v>448</v>
      </c>
      <c r="G296" s="406" t="s">
        <v>2038</v>
      </c>
      <c r="H296" s="406" t="s">
        <v>2142</v>
      </c>
      <c r="I296" s="406" t="s">
        <v>2040</v>
      </c>
    </row>
    <row r="297" spans="1:9">
      <c r="A297" s="406" t="s">
        <v>448</v>
      </c>
      <c r="B297" s="406" t="s">
        <v>1681</v>
      </c>
      <c r="C297" s="406" t="s">
        <v>1674</v>
      </c>
      <c r="D297" s="406" t="s">
        <v>2143</v>
      </c>
      <c r="F297" s="406" t="s">
        <v>448</v>
      </c>
      <c r="G297" s="406" t="s">
        <v>1681</v>
      </c>
      <c r="H297" s="406" t="s">
        <v>1674</v>
      </c>
      <c r="I297" s="406" t="s">
        <v>2143</v>
      </c>
    </row>
    <row r="298" spans="1:9">
      <c r="A298" s="406" t="s">
        <v>448</v>
      </c>
      <c r="B298" s="406" t="s">
        <v>2144</v>
      </c>
      <c r="C298" s="406" t="s">
        <v>1668</v>
      </c>
      <c r="D298" s="406" t="s">
        <v>2145</v>
      </c>
      <c r="F298" s="406" t="s">
        <v>448</v>
      </c>
      <c r="G298" s="406" t="s">
        <v>2144</v>
      </c>
      <c r="H298" s="406" t="s">
        <v>1668</v>
      </c>
      <c r="I298" s="406" t="s">
        <v>2145</v>
      </c>
    </row>
    <row r="299" spans="1:9">
      <c r="A299" s="406" t="s">
        <v>448</v>
      </c>
      <c r="B299" s="406" t="s">
        <v>1889</v>
      </c>
      <c r="C299" s="406" t="s">
        <v>1710</v>
      </c>
      <c r="D299" s="406" t="s">
        <v>1757</v>
      </c>
      <c r="F299" s="406" t="s">
        <v>448</v>
      </c>
      <c r="G299" s="406" t="s">
        <v>1889</v>
      </c>
      <c r="H299" s="406" t="s">
        <v>1710</v>
      </c>
      <c r="I299" s="406" t="s">
        <v>1757</v>
      </c>
    </row>
    <row r="300" spans="1:9">
      <c r="A300" s="406" t="s">
        <v>448</v>
      </c>
      <c r="B300" s="406" t="s">
        <v>1911</v>
      </c>
      <c r="C300" s="406" t="s">
        <v>1819</v>
      </c>
      <c r="D300" s="406" t="s">
        <v>1912</v>
      </c>
      <c r="F300" s="406" t="s">
        <v>448</v>
      </c>
      <c r="G300" s="406" t="s">
        <v>1911</v>
      </c>
      <c r="H300" s="406" t="s">
        <v>1819</v>
      </c>
      <c r="I300" s="406" t="s">
        <v>1912</v>
      </c>
    </row>
    <row r="301" spans="1:9">
      <c r="A301" s="406" t="s">
        <v>448</v>
      </c>
      <c r="B301" s="406" t="s">
        <v>1977</v>
      </c>
      <c r="C301" s="406" t="s">
        <v>1665</v>
      </c>
      <c r="D301" s="406" t="s">
        <v>2146</v>
      </c>
      <c r="F301" s="406" t="s">
        <v>448</v>
      </c>
      <c r="G301" s="406" t="s">
        <v>1977</v>
      </c>
      <c r="H301" s="406" t="s">
        <v>1665</v>
      </c>
      <c r="I301" s="406" t="s">
        <v>2146</v>
      </c>
    </row>
    <row r="302" spans="1:9">
      <c r="A302" s="406" t="s">
        <v>467</v>
      </c>
      <c r="B302" s="406" t="s">
        <v>1802</v>
      </c>
      <c r="C302" s="406" t="s">
        <v>1668</v>
      </c>
      <c r="D302" s="406" t="s">
        <v>2147</v>
      </c>
      <c r="F302" s="406" t="s">
        <v>467</v>
      </c>
      <c r="G302" s="406" t="s">
        <v>1802</v>
      </c>
      <c r="H302" s="406" t="s">
        <v>1668</v>
      </c>
      <c r="I302" s="406" t="s">
        <v>2147</v>
      </c>
    </row>
    <row r="303" spans="1:9">
      <c r="A303" s="406" t="s">
        <v>467</v>
      </c>
      <c r="B303" s="406" t="s">
        <v>2148</v>
      </c>
      <c r="C303" s="406" t="s">
        <v>1713</v>
      </c>
      <c r="D303" s="406" t="s">
        <v>2149</v>
      </c>
      <c r="F303" s="406" t="s">
        <v>467</v>
      </c>
      <c r="G303" s="406" t="s">
        <v>2148</v>
      </c>
      <c r="H303" s="406" t="s">
        <v>1713</v>
      </c>
      <c r="I303" s="406" t="s">
        <v>2149</v>
      </c>
    </row>
    <row r="304" spans="1:9">
      <c r="A304" s="406" t="s">
        <v>467</v>
      </c>
      <c r="B304" s="406" t="s">
        <v>1809</v>
      </c>
      <c r="C304" s="406" t="s">
        <v>1651</v>
      </c>
      <c r="D304" s="406" t="s">
        <v>1810</v>
      </c>
      <c r="F304" s="406" t="s">
        <v>467</v>
      </c>
      <c r="G304" s="406" t="s">
        <v>1809</v>
      </c>
      <c r="H304" s="406" t="s">
        <v>1651</v>
      </c>
      <c r="I304" s="406" t="s">
        <v>1810</v>
      </c>
    </row>
    <row r="305" spans="1:9">
      <c r="A305" s="406" t="s">
        <v>448</v>
      </c>
      <c r="B305" s="406" t="s">
        <v>1907</v>
      </c>
      <c r="C305" s="406" t="s">
        <v>1651</v>
      </c>
      <c r="D305" s="406" t="s">
        <v>1908</v>
      </c>
      <c r="F305" s="406" t="s">
        <v>448</v>
      </c>
      <c r="G305" s="406" t="s">
        <v>1907</v>
      </c>
      <c r="H305" s="406" t="s">
        <v>1651</v>
      </c>
      <c r="I305" s="406" t="s">
        <v>1908</v>
      </c>
    </row>
    <row r="306" spans="1:9">
      <c r="A306" s="406" t="s">
        <v>467</v>
      </c>
      <c r="B306" s="406" t="s">
        <v>2150</v>
      </c>
      <c r="C306" s="406" t="s">
        <v>1668</v>
      </c>
      <c r="D306" s="406" t="s">
        <v>2151</v>
      </c>
      <c r="F306" s="406" t="s">
        <v>467</v>
      </c>
      <c r="G306" s="406" t="s">
        <v>2150</v>
      </c>
      <c r="H306" s="406" t="s">
        <v>1668</v>
      </c>
      <c r="I306" s="406" t="s">
        <v>2151</v>
      </c>
    </row>
    <row r="307" spans="1:9">
      <c r="A307" s="406" t="s">
        <v>467</v>
      </c>
      <c r="B307" s="406" t="s">
        <v>2152</v>
      </c>
      <c r="C307" s="406" t="s">
        <v>1702</v>
      </c>
      <c r="D307" s="406" t="s">
        <v>2153</v>
      </c>
      <c r="F307" s="406" t="s">
        <v>467</v>
      </c>
      <c r="G307" s="406" t="s">
        <v>2152</v>
      </c>
      <c r="H307" s="406" t="s">
        <v>1702</v>
      </c>
      <c r="I307" s="406" t="s">
        <v>2153</v>
      </c>
    </row>
    <row r="308" spans="1:9">
      <c r="A308" s="406" t="s">
        <v>467</v>
      </c>
      <c r="B308" s="406" t="s">
        <v>1982</v>
      </c>
      <c r="C308" s="406" t="s">
        <v>1763</v>
      </c>
      <c r="D308" s="406" t="s">
        <v>2154</v>
      </c>
      <c r="F308" s="406" t="s">
        <v>467</v>
      </c>
      <c r="G308" s="406" t="s">
        <v>1982</v>
      </c>
      <c r="H308" s="406" t="s">
        <v>1763</v>
      </c>
      <c r="I308" s="406" t="s">
        <v>2154</v>
      </c>
    </row>
    <row r="309" spans="1:9">
      <c r="A309" s="406" t="s">
        <v>1780</v>
      </c>
      <c r="B309" s="406" t="s">
        <v>1928</v>
      </c>
      <c r="C309" s="406" t="s">
        <v>1748</v>
      </c>
      <c r="D309" s="406" t="s">
        <v>2155</v>
      </c>
      <c r="F309" s="406" t="s">
        <v>1780</v>
      </c>
      <c r="G309" s="406" t="s">
        <v>1928</v>
      </c>
      <c r="H309" s="406" t="s">
        <v>1748</v>
      </c>
      <c r="I309" s="406" t="s">
        <v>2155</v>
      </c>
    </row>
    <row r="310" spans="1:9">
      <c r="A310" s="406" t="s">
        <v>1780</v>
      </c>
      <c r="B310" s="406" t="s">
        <v>1781</v>
      </c>
      <c r="C310" s="406" t="s">
        <v>2088</v>
      </c>
      <c r="D310" s="406" t="s">
        <v>1783</v>
      </c>
      <c r="F310" s="406" t="s">
        <v>1780</v>
      </c>
      <c r="G310" s="406" t="s">
        <v>1781</v>
      </c>
      <c r="H310" s="406" t="s">
        <v>2088</v>
      </c>
      <c r="I310" s="406" t="s">
        <v>1783</v>
      </c>
    </row>
    <row r="311" spans="1:9">
      <c r="A311" s="406" t="s">
        <v>456</v>
      </c>
      <c r="B311" s="406" t="s">
        <v>2156</v>
      </c>
      <c r="C311" s="406" t="s">
        <v>1750</v>
      </c>
      <c r="D311" s="406" t="s">
        <v>2157</v>
      </c>
      <c r="F311" s="406" t="s">
        <v>456</v>
      </c>
      <c r="G311" s="406" t="s">
        <v>2156</v>
      </c>
      <c r="H311" s="406" t="s">
        <v>1750</v>
      </c>
      <c r="I311" s="406" t="s">
        <v>2157</v>
      </c>
    </row>
    <row r="312" spans="1:9">
      <c r="A312" s="406" t="s">
        <v>456</v>
      </c>
      <c r="B312" s="406" t="s">
        <v>2158</v>
      </c>
      <c r="C312" s="406" t="s">
        <v>2159</v>
      </c>
      <c r="D312" s="406" t="s">
        <v>2160</v>
      </c>
      <c r="F312" s="406" t="s">
        <v>456</v>
      </c>
      <c r="G312" s="406" t="s">
        <v>2158</v>
      </c>
      <c r="H312" s="406" t="s">
        <v>2159</v>
      </c>
      <c r="I312" s="406" t="s">
        <v>2160</v>
      </c>
    </row>
    <row r="313" spans="1:9">
      <c r="A313" s="406" t="s">
        <v>783</v>
      </c>
      <c r="B313" s="406" t="s">
        <v>1766</v>
      </c>
      <c r="C313" s="406" t="s">
        <v>1750</v>
      </c>
      <c r="D313" s="406" t="s">
        <v>2161</v>
      </c>
      <c r="F313" s="406" t="s">
        <v>783</v>
      </c>
      <c r="G313" s="406" t="s">
        <v>1766</v>
      </c>
      <c r="H313" s="406" t="s">
        <v>1750</v>
      </c>
      <c r="I313" s="406" t="s">
        <v>2161</v>
      </c>
    </row>
    <row r="314" spans="1:9">
      <c r="A314" s="406" t="s">
        <v>783</v>
      </c>
      <c r="B314" s="406" t="s">
        <v>2162</v>
      </c>
      <c r="C314" s="406" t="s">
        <v>1674</v>
      </c>
      <c r="D314" s="406" t="s">
        <v>2163</v>
      </c>
      <c r="F314" s="406" t="s">
        <v>783</v>
      </c>
      <c r="G314" s="406" t="s">
        <v>2162</v>
      </c>
      <c r="H314" s="406" t="s">
        <v>1674</v>
      </c>
      <c r="I314" s="406" t="s">
        <v>2163</v>
      </c>
    </row>
    <row r="315" spans="1:9">
      <c r="A315" s="406" t="s">
        <v>463</v>
      </c>
      <c r="B315" s="406" t="s">
        <v>2020</v>
      </c>
      <c r="C315" s="406" t="s">
        <v>2164</v>
      </c>
      <c r="D315" s="406" t="s">
        <v>2165</v>
      </c>
      <c r="F315" s="406" t="s">
        <v>463</v>
      </c>
      <c r="G315" s="406" t="s">
        <v>2020</v>
      </c>
      <c r="H315" s="406" t="s">
        <v>2164</v>
      </c>
      <c r="I315" s="406" t="s">
        <v>2165</v>
      </c>
    </row>
    <row r="316" spans="1:9">
      <c r="A316" s="406" t="s">
        <v>463</v>
      </c>
      <c r="B316" s="406" t="s">
        <v>1853</v>
      </c>
      <c r="C316" s="406" t="s">
        <v>1677</v>
      </c>
      <c r="D316" s="406" t="s">
        <v>2166</v>
      </c>
      <c r="F316" s="406" t="s">
        <v>463</v>
      </c>
      <c r="G316" s="406" t="s">
        <v>1853</v>
      </c>
      <c r="H316" s="406" t="s">
        <v>1677</v>
      </c>
      <c r="I316" s="406" t="s">
        <v>2166</v>
      </c>
    </row>
    <row r="317" spans="1:9">
      <c r="A317" s="406" t="s">
        <v>463</v>
      </c>
      <c r="B317" s="406" t="s">
        <v>2167</v>
      </c>
      <c r="C317" s="406" t="s">
        <v>1657</v>
      </c>
      <c r="D317" s="406" t="s">
        <v>2168</v>
      </c>
      <c r="F317" s="406" t="s">
        <v>463</v>
      </c>
      <c r="G317" s="406" t="s">
        <v>2167</v>
      </c>
      <c r="H317" s="406" t="s">
        <v>1657</v>
      </c>
      <c r="I317" s="406" t="s">
        <v>2168</v>
      </c>
    </row>
    <row r="318" spans="1:9">
      <c r="A318" s="406" t="s">
        <v>463</v>
      </c>
      <c r="B318" s="406" t="s">
        <v>2167</v>
      </c>
      <c r="C318" s="406" t="s">
        <v>1750</v>
      </c>
      <c r="D318" s="406" t="s">
        <v>2168</v>
      </c>
      <c r="F318" s="406" t="s">
        <v>463</v>
      </c>
      <c r="G318" s="406" t="s">
        <v>2167</v>
      </c>
      <c r="H318" s="406" t="s">
        <v>1750</v>
      </c>
      <c r="I318" s="406" t="s">
        <v>2168</v>
      </c>
    </row>
    <row r="319" spans="1:9">
      <c r="A319" s="406" t="s">
        <v>463</v>
      </c>
      <c r="B319" s="406" t="s">
        <v>2169</v>
      </c>
      <c r="C319" s="406" t="s">
        <v>1727</v>
      </c>
      <c r="D319" s="406" t="s">
        <v>2170</v>
      </c>
      <c r="F319" s="406" t="s">
        <v>463</v>
      </c>
      <c r="G319" s="406" t="s">
        <v>2169</v>
      </c>
      <c r="H319" s="406" t="s">
        <v>1727</v>
      </c>
      <c r="I319" s="406" t="s">
        <v>2170</v>
      </c>
    </row>
    <row r="320" spans="1:9">
      <c r="A320" s="406" t="s">
        <v>1792</v>
      </c>
      <c r="B320" s="406" t="s">
        <v>1659</v>
      </c>
      <c r="C320" s="406" t="s">
        <v>2120</v>
      </c>
      <c r="D320" s="406" t="s">
        <v>1801</v>
      </c>
      <c r="F320" s="406" t="s">
        <v>1792</v>
      </c>
      <c r="G320" s="406" t="s">
        <v>1659</v>
      </c>
      <c r="H320" s="406" t="s">
        <v>2120</v>
      </c>
      <c r="I320" s="406" t="s">
        <v>1801</v>
      </c>
    </row>
    <row r="321" spans="1:9">
      <c r="A321" s="406" t="s">
        <v>1855</v>
      </c>
      <c r="B321" s="406" t="s">
        <v>2171</v>
      </c>
      <c r="C321" s="406" t="s">
        <v>1745</v>
      </c>
      <c r="D321" s="406" t="s">
        <v>2172</v>
      </c>
      <c r="F321" s="406" t="s">
        <v>1855</v>
      </c>
      <c r="G321" s="406" t="s">
        <v>2171</v>
      </c>
      <c r="H321" s="406" t="s">
        <v>1745</v>
      </c>
      <c r="I321" s="406" t="s">
        <v>2172</v>
      </c>
    </row>
    <row r="322" spans="1:9">
      <c r="A322" s="406" t="s">
        <v>1824</v>
      </c>
      <c r="B322" s="406" t="s">
        <v>1836</v>
      </c>
      <c r="C322" s="406" t="s">
        <v>2173</v>
      </c>
      <c r="D322" s="406" t="s">
        <v>2174</v>
      </c>
      <c r="F322" s="406" t="s">
        <v>1824</v>
      </c>
      <c r="G322" s="406" t="s">
        <v>1836</v>
      </c>
      <c r="H322" s="406" t="s">
        <v>2173</v>
      </c>
      <c r="I322" s="406" t="s">
        <v>2174</v>
      </c>
    </row>
    <row r="323" spans="1:9">
      <c r="A323" s="406" t="s">
        <v>1824</v>
      </c>
      <c r="B323" s="406" t="s">
        <v>2175</v>
      </c>
      <c r="C323" s="406" t="s">
        <v>1727</v>
      </c>
      <c r="D323" s="406" t="s">
        <v>2176</v>
      </c>
      <c r="F323" s="406" t="s">
        <v>1824</v>
      </c>
      <c r="G323" s="406" t="s">
        <v>2175</v>
      </c>
      <c r="H323" s="406" t="s">
        <v>1727</v>
      </c>
      <c r="I323" s="406" t="s">
        <v>2176</v>
      </c>
    </row>
    <row r="324" spans="1:9">
      <c r="A324" s="406" t="s">
        <v>1824</v>
      </c>
      <c r="B324" s="406" t="s">
        <v>1756</v>
      </c>
      <c r="C324" s="406" t="s">
        <v>2177</v>
      </c>
      <c r="D324" s="406" t="s">
        <v>1955</v>
      </c>
      <c r="F324" s="406" t="s">
        <v>1824</v>
      </c>
      <c r="G324" s="406" t="s">
        <v>1756</v>
      </c>
      <c r="H324" s="406" t="s">
        <v>2177</v>
      </c>
      <c r="I324" s="406" t="s">
        <v>1955</v>
      </c>
    </row>
    <row r="325" spans="1:9">
      <c r="A325" s="406" t="s">
        <v>1863</v>
      </c>
      <c r="B325" s="406" t="s">
        <v>1864</v>
      </c>
      <c r="C325" s="406" t="s">
        <v>2178</v>
      </c>
      <c r="D325" s="406" t="s">
        <v>2122</v>
      </c>
      <c r="F325" s="406" t="s">
        <v>1863</v>
      </c>
      <c r="G325" s="406" t="s">
        <v>1864</v>
      </c>
      <c r="H325" s="406" t="s">
        <v>2178</v>
      </c>
      <c r="I325" s="406" t="s">
        <v>2122</v>
      </c>
    </row>
    <row r="326" spans="1:9">
      <c r="A326" s="406" t="s">
        <v>1863</v>
      </c>
      <c r="B326" s="406" t="s">
        <v>2179</v>
      </c>
      <c r="C326" s="406" t="s">
        <v>1687</v>
      </c>
      <c r="D326" s="406" t="s">
        <v>2180</v>
      </c>
      <c r="F326" s="406" t="s">
        <v>1863</v>
      </c>
      <c r="G326" s="406" t="s">
        <v>2179</v>
      </c>
      <c r="H326" s="406" t="s">
        <v>1687</v>
      </c>
      <c r="I326" s="406" t="s">
        <v>2180</v>
      </c>
    </row>
    <row r="327" spans="1:9">
      <c r="A327" s="406" t="s">
        <v>1863</v>
      </c>
      <c r="B327" s="406" t="s">
        <v>2179</v>
      </c>
      <c r="C327" s="406" t="s">
        <v>1887</v>
      </c>
      <c r="D327" s="406" t="s">
        <v>2181</v>
      </c>
      <c r="F327" s="406" t="s">
        <v>1863</v>
      </c>
      <c r="G327" s="406" t="s">
        <v>2179</v>
      </c>
      <c r="H327" s="406" t="s">
        <v>1887</v>
      </c>
      <c r="I327" s="406" t="s">
        <v>2181</v>
      </c>
    </row>
    <row r="328" spans="1:9">
      <c r="A328" s="406" t="s">
        <v>1863</v>
      </c>
      <c r="B328" s="406" t="s">
        <v>1874</v>
      </c>
      <c r="C328" s="406" t="s">
        <v>1710</v>
      </c>
      <c r="D328" s="406" t="s">
        <v>2054</v>
      </c>
      <c r="F328" s="406" t="s">
        <v>1863</v>
      </c>
      <c r="G328" s="406" t="s">
        <v>1874</v>
      </c>
      <c r="H328" s="406" t="s">
        <v>1710</v>
      </c>
      <c r="I328" s="406" t="s">
        <v>2054</v>
      </c>
    </row>
    <row r="329" spans="1:9">
      <c r="A329" s="406" t="s">
        <v>1863</v>
      </c>
      <c r="B329" s="406" t="s">
        <v>2182</v>
      </c>
      <c r="C329" s="406" t="s">
        <v>1734</v>
      </c>
      <c r="D329" s="406" t="s">
        <v>2183</v>
      </c>
      <c r="F329" s="406" t="s">
        <v>1863</v>
      </c>
      <c r="G329" s="406" t="s">
        <v>2182</v>
      </c>
      <c r="H329" s="406" t="s">
        <v>1734</v>
      </c>
      <c r="I329" s="406" t="s">
        <v>2183</v>
      </c>
    </row>
    <row r="330" spans="1:9">
      <c r="A330" s="406" t="s">
        <v>1863</v>
      </c>
      <c r="B330" s="406" t="s">
        <v>1869</v>
      </c>
      <c r="C330" s="406" t="s">
        <v>2072</v>
      </c>
      <c r="D330" s="406" t="s">
        <v>2184</v>
      </c>
      <c r="F330" s="406" t="s">
        <v>1863</v>
      </c>
      <c r="G330" s="406" t="s">
        <v>1869</v>
      </c>
      <c r="H330" s="406" t="s">
        <v>2072</v>
      </c>
      <c r="I330" s="406" t="s">
        <v>2184</v>
      </c>
    </row>
    <row r="331" spans="1:9">
      <c r="A331" s="406" t="s">
        <v>2185</v>
      </c>
      <c r="B331" s="406" t="s">
        <v>2186</v>
      </c>
      <c r="C331" s="406" t="s">
        <v>2187</v>
      </c>
      <c r="D331" s="406" t="s">
        <v>2188</v>
      </c>
      <c r="F331" s="406" t="s">
        <v>2185</v>
      </c>
      <c r="G331" s="406" t="s">
        <v>2186</v>
      </c>
      <c r="H331" s="406" t="s">
        <v>2187</v>
      </c>
      <c r="I331" s="406" t="s">
        <v>2188</v>
      </c>
    </row>
    <row r="332" spans="1:9">
      <c r="A332" s="406" t="s">
        <v>1893</v>
      </c>
      <c r="B332" s="406" t="s">
        <v>1894</v>
      </c>
      <c r="C332" s="406" t="s">
        <v>1729</v>
      </c>
      <c r="D332" s="406" t="s">
        <v>2189</v>
      </c>
      <c r="F332" s="406" t="s">
        <v>1893</v>
      </c>
      <c r="G332" s="406" t="s">
        <v>1894</v>
      </c>
      <c r="H332" s="406" t="s">
        <v>1729</v>
      </c>
      <c r="I332" s="406" t="s">
        <v>2189</v>
      </c>
    </row>
    <row r="333" spans="1:9">
      <c r="A333" s="406" t="s">
        <v>1858</v>
      </c>
      <c r="B333" s="406" t="s">
        <v>1859</v>
      </c>
      <c r="C333" s="406" t="s">
        <v>1819</v>
      </c>
      <c r="D333" s="406" t="s">
        <v>1860</v>
      </c>
      <c r="F333" s="406" t="s">
        <v>1858</v>
      </c>
      <c r="G333" s="406" t="s">
        <v>1859</v>
      </c>
      <c r="H333" s="406" t="s">
        <v>1819</v>
      </c>
      <c r="I333" s="406" t="s">
        <v>1860</v>
      </c>
    </row>
    <row r="334" spans="1:9">
      <c r="A334" s="406" t="s">
        <v>452</v>
      </c>
      <c r="B334" s="406" t="s">
        <v>2190</v>
      </c>
      <c r="C334" s="406" t="s">
        <v>1750</v>
      </c>
      <c r="D334" s="406" t="s">
        <v>2191</v>
      </c>
      <c r="F334" s="406" t="s">
        <v>452</v>
      </c>
      <c r="G334" s="406" t="s">
        <v>2190</v>
      </c>
      <c r="H334" s="406" t="s">
        <v>1750</v>
      </c>
      <c r="I334" s="406" t="s">
        <v>2191</v>
      </c>
    </row>
    <row r="335" spans="1:9">
      <c r="A335" s="406" t="s">
        <v>452</v>
      </c>
      <c r="B335" s="406" t="s">
        <v>2192</v>
      </c>
      <c r="C335" s="406" t="s">
        <v>1668</v>
      </c>
      <c r="D335" s="406" t="s">
        <v>2193</v>
      </c>
      <c r="F335" s="406" t="s">
        <v>452</v>
      </c>
      <c r="G335" s="406" t="s">
        <v>2192</v>
      </c>
      <c r="H335" s="406" t="s">
        <v>1668</v>
      </c>
      <c r="I335" s="406" t="s">
        <v>2193</v>
      </c>
    </row>
    <row r="336" spans="1:9">
      <c r="A336" s="406" t="s">
        <v>1858</v>
      </c>
      <c r="B336" s="406" t="s">
        <v>1859</v>
      </c>
      <c r="C336" s="406" t="s">
        <v>1687</v>
      </c>
      <c r="D336" s="406" t="s">
        <v>2194</v>
      </c>
      <c r="F336" s="406" t="s">
        <v>1858</v>
      </c>
      <c r="G336" s="406" t="s">
        <v>1859</v>
      </c>
      <c r="H336" s="406" t="s">
        <v>1687</v>
      </c>
      <c r="I336" s="406" t="s">
        <v>2194</v>
      </c>
    </row>
    <row r="337" spans="1:9">
      <c r="A337" s="406" t="s">
        <v>452</v>
      </c>
      <c r="B337" s="406" t="s">
        <v>1694</v>
      </c>
      <c r="C337" s="406" t="s">
        <v>1695</v>
      </c>
      <c r="D337" s="406" t="s">
        <v>1922</v>
      </c>
      <c r="F337" s="406" t="s">
        <v>452</v>
      </c>
      <c r="G337" s="406" t="s">
        <v>1694</v>
      </c>
      <c r="H337" s="406" t="s">
        <v>1695</v>
      </c>
      <c r="I337" s="406" t="s">
        <v>1922</v>
      </c>
    </row>
    <row r="338" spans="1:9">
      <c r="A338" s="406" t="s">
        <v>452</v>
      </c>
      <c r="B338" s="406" t="s">
        <v>1659</v>
      </c>
      <c r="C338" s="406" t="s">
        <v>1905</v>
      </c>
      <c r="D338" s="406" t="s">
        <v>2195</v>
      </c>
      <c r="F338" s="406" t="s">
        <v>452</v>
      </c>
      <c r="G338" s="406" t="s">
        <v>1659</v>
      </c>
      <c r="H338" s="406" t="s">
        <v>1905</v>
      </c>
      <c r="I338" s="406" t="s">
        <v>2195</v>
      </c>
    </row>
    <row r="339" spans="1:9">
      <c r="A339" s="406" t="s">
        <v>452</v>
      </c>
      <c r="B339" s="406" t="s">
        <v>2196</v>
      </c>
      <c r="C339" s="406" t="s">
        <v>1727</v>
      </c>
      <c r="D339" s="406" t="s">
        <v>2197</v>
      </c>
      <c r="F339" s="406" t="s">
        <v>452</v>
      </c>
      <c r="G339" s="406" t="s">
        <v>2196</v>
      </c>
      <c r="H339" s="406" t="s">
        <v>1727</v>
      </c>
      <c r="I339" s="406" t="s">
        <v>2197</v>
      </c>
    </row>
    <row r="340" spans="1:9">
      <c r="A340" s="406" t="s">
        <v>1546</v>
      </c>
      <c r="B340" s="406" t="s">
        <v>1653</v>
      </c>
      <c r="C340" s="406" t="s">
        <v>1734</v>
      </c>
      <c r="D340" s="406" t="s">
        <v>2198</v>
      </c>
      <c r="F340" s="406" t="s">
        <v>1546</v>
      </c>
      <c r="G340" s="406" t="s">
        <v>1653</v>
      </c>
      <c r="H340" s="406" t="s">
        <v>1734</v>
      </c>
      <c r="I340" s="406" t="s">
        <v>2198</v>
      </c>
    </row>
    <row r="341" spans="1:9">
      <c r="A341" s="406" t="s">
        <v>1546</v>
      </c>
      <c r="B341" s="406" t="s">
        <v>2084</v>
      </c>
      <c r="C341" s="406" t="s">
        <v>1724</v>
      </c>
      <c r="D341" s="406" t="s">
        <v>2085</v>
      </c>
      <c r="F341" s="406" t="s">
        <v>1546</v>
      </c>
      <c r="G341" s="406" t="s">
        <v>2084</v>
      </c>
      <c r="H341" s="406" t="s">
        <v>1724</v>
      </c>
      <c r="I341" s="406" t="s">
        <v>2085</v>
      </c>
    </row>
    <row r="342" spans="1:9">
      <c r="A342" s="406" t="s">
        <v>1546</v>
      </c>
      <c r="B342" s="406" t="s">
        <v>1934</v>
      </c>
      <c r="C342" s="406" t="s">
        <v>1668</v>
      </c>
      <c r="D342" s="406" t="s">
        <v>2080</v>
      </c>
      <c r="F342" s="406" t="s">
        <v>1546</v>
      </c>
      <c r="G342" s="406" t="s">
        <v>1934</v>
      </c>
      <c r="H342" s="406" t="s">
        <v>1668</v>
      </c>
      <c r="I342" s="406" t="s">
        <v>2080</v>
      </c>
    </row>
    <row r="343" spans="1:9">
      <c r="A343" s="406" t="s">
        <v>1546</v>
      </c>
      <c r="B343" s="406" t="s">
        <v>1937</v>
      </c>
      <c r="C343" s="406" t="s">
        <v>1750</v>
      </c>
      <c r="D343" s="406" t="s">
        <v>1938</v>
      </c>
      <c r="F343" s="406" t="s">
        <v>1546</v>
      </c>
      <c r="G343" s="406" t="s">
        <v>1937</v>
      </c>
      <c r="H343" s="406" t="s">
        <v>1750</v>
      </c>
      <c r="I343" s="406" t="s">
        <v>1938</v>
      </c>
    </row>
    <row r="344" spans="1:9">
      <c r="A344" s="406" t="s">
        <v>1546</v>
      </c>
      <c r="B344" s="406" t="s">
        <v>1937</v>
      </c>
      <c r="C344" s="406" t="s">
        <v>1674</v>
      </c>
      <c r="D344" s="406" t="s">
        <v>1938</v>
      </c>
      <c r="F344" s="406" t="s">
        <v>1546</v>
      </c>
      <c r="G344" s="406" t="s">
        <v>1937</v>
      </c>
      <c r="H344" s="406" t="s">
        <v>1674</v>
      </c>
      <c r="I344" s="406" t="s">
        <v>1938</v>
      </c>
    </row>
    <row r="345" spans="1:9">
      <c r="A345" s="406" t="s">
        <v>1546</v>
      </c>
      <c r="B345" s="406" t="s">
        <v>1659</v>
      </c>
      <c r="C345" s="406" t="s">
        <v>2173</v>
      </c>
      <c r="D345" s="406" t="s">
        <v>2199</v>
      </c>
      <c r="F345" s="406" t="s">
        <v>1546</v>
      </c>
      <c r="G345" s="406" t="s">
        <v>1659</v>
      </c>
      <c r="H345" s="406" t="s">
        <v>2173</v>
      </c>
      <c r="I345" s="406" t="s">
        <v>2199</v>
      </c>
    </row>
    <row r="346" spans="1:9">
      <c r="A346" s="406" t="s">
        <v>1546</v>
      </c>
      <c r="B346" s="406" t="s">
        <v>1942</v>
      </c>
      <c r="C346" s="406" t="s">
        <v>1896</v>
      </c>
      <c r="D346" s="406" t="s">
        <v>2200</v>
      </c>
      <c r="F346" s="406" t="s">
        <v>1546</v>
      </c>
      <c r="G346" s="406" t="s">
        <v>1942</v>
      </c>
      <c r="H346" s="406" t="s">
        <v>1896</v>
      </c>
      <c r="I346" s="406" t="s">
        <v>2200</v>
      </c>
    </row>
    <row r="347" spans="1:9">
      <c r="A347" s="406" t="s">
        <v>448</v>
      </c>
      <c r="B347" s="406" t="s">
        <v>2031</v>
      </c>
      <c r="C347" s="406" t="s">
        <v>1763</v>
      </c>
      <c r="D347" s="406" t="s">
        <v>2032</v>
      </c>
      <c r="F347" s="406" t="s">
        <v>448</v>
      </c>
      <c r="G347" s="406" t="s">
        <v>2031</v>
      </c>
      <c r="H347" s="406" t="s">
        <v>1763</v>
      </c>
      <c r="I347" s="406" t="s">
        <v>2032</v>
      </c>
    </row>
    <row r="348" spans="1:9">
      <c r="A348" s="406" t="s">
        <v>448</v>
      </c>
      <c r="B348" s="406" t="s">
        <v>2035</v>
      </c>
      <c r="C348" s="406" t="s">
        <v>1772</v>
      </c>
      <c r="D348" s="406" t="s">
        <v>2201</v>
      </c>
      <c r="F348" s="406" t="s">
        <v>448</v>
      </c>
      <c r="G348" s="406" t="s">
        <v>2035</v>
      </c>
      <c r="H348" s="406" t="s">
        <v>1772</v>
      </c>
      <c r="I348" s="406" t="s">
        <v>2201</v>
      </c>
    </row>
    <row r="349" spans="1:9">
      <c r="A349" s="406" t="s">
        <v>448</v>
      </c>
      <c r="B349" s="406" t="s">
        <v>1701</v>
      </c>
      <c r="C349" s="406" t="s">
        <v>1713</v>
      </c>
      <c r="D349" s="406" t="s">
        <v>2134</v>
      </c>
      <c r="F349" s="406" t="s">
        <v>448</v>
      </c>
      <c r="G349" s="406" t="s">
        <v>1701</v>
      </c>
      <c r="H349" s="406" t="s">
        <v>1713</v>
      </c>
      <c r="I349" s="406" t="s">
        <v>2134</v>
      </c>
    </row>
    <row r="350" spans="1:9">
      <c r="A350" s="406" t="s">
        <v>448</v>
      </c>
      <c r="B350" s="406" t="s">
        <v>1704</v>
      </c>
      <c r="C350" s="406" t="s">
        <v>1767</v>
      </c>
      <c r="D350" s="406" t="s">
        <v>2202</v>
      </c>
      <c r="F350" s="406" t="s">
        <v>448</v>
      </c>
      <c r="G350" s="406" t="s">
        <v>1704</v>
      </c>
      <c r="H350" s="406" t="s">
        <v>1767</v>
      </c>
      <c r="I350" s="406" t="s">
        <v>2202</v>
      </c>
    </row>
    <row r="351" spans="1:9">
      <c r="A351" s="406" t="s">
        <v>448</v>
      </c>
      <c r="B351" s="406" t="s">
        <v>2203</v>
      </c>
      <c r="C351" s="406" t="s">
        <v>1668</v>
      </c>
      <c r="D351" s="406" t="s">
        <v>2204</v>
      </c>
      <c r="F351" s="406" t="s">
        <v>448</v>
      </c>
      <c r="G351" s="406" t="s">
        <v>2203</v>
      </c>
      <c r="H351" s="406" t="s">
        <v>1668</v>
      </c>
      <c r="I351" s="406" t="s">
        <v>2204</v>
      </c>
    </row>
    <row r="352" spans="1:9">
      <c r="A352" s="406" t="s">
        <v>448</v>
      </c>
      <c r="B352" s="406" t="s">
        <v>2203</v>
      </c>
      <c r="C352" s="406" t="s">
        <v>2205</v>
      </c>
      <c r="D352" s="406" t="s">
        <v>2204</v>
      </c>
      <c r="F352" s="406" t="s">
        <v>448</v>
      </c>
      <c r="G352" s="406" t="s">
        <v>2203</v>
      </c>
      <c r="H352" s="406" t="s">
        <v>2205</v>
      </c>
      <c r="I352" s="406" t="s">
        <v>2204</v>
      </c>
    </row>
    <row r="353" spans="1:9">
      <c r="A353" s="406" t="s">
        <v>448</v>
      </c>
      <c r="B353" s="406" t="s">
        <v>1707</v>
      </c>
      <c r="C353" s="406" t="s">
        <v>1702</v>
      </c>
      <c r="D353" s="406" t="s">
        <v>1708</v>
      </c>
      <c r="F353" s="406" t="s">
        <v>448</v>
      </c>
      <c r="G353" s="406" t="s">
        <v>1707</v>
      </c>
      <c r="H353" s="406" t="s">
        <v>1702</v>
      </c>
      <c r="I353" s="406" t="s">
        <v>1708</v>
      </c>
    </row>
    <row r="354" spans="1:9">
      <c r="A354" s="406" t="s">
        <v>448</v>
      </c>
      <c r="B354" s="406" t="s">
        <v>2206</v>
      </c>
      <c r="C354" s="406" t="s">
        <v>1665</v>
      </c>
      <c r="D354" s="406" t="s">
        <v>2207</v>
      </c>
      <c r="F354" s="406" t="s">
        <v>448</v>
      </c>
      <c r="G354" s="406" t="s">
        <v>2206</v>
      </c>
      <c r="H354" s="406" t="s">
        <v>1665</v>
      </c>
      <c r="I354" s="406" t="s">
        <v>2207</v>
      </c>
    </row>
    <row r="355" spans="1:9">
      <c r="A355" s="406" t="s">
        <v>448</v>
      </c>
      <c r="B355" s="406" t="s">
        <v>2208</v>
      </c>
      <c r="C355" s="406" t="s">
        <v>1767</v>
      </c>
      <c r="D355" s="406" t="s">
        <v>2209</v>
      </c>
      <c r="F355" s="406" t="s">
        <v>448</v>
      </c>
      <c r="G355" s="406" t="s">
        <v>2208</v>
      </c>
      <c r="H355" s="406" t="s">
        <v>1767</v>
      </c>
      <c r="I355" s="406" t="s">
        <v>2209</v>
      </c>
    </row>
    <row r="356" spans="1:9">
      <c r="A356" s="406" t="s">
        <v>448</v>
      </c>
      <c r="B356" s="406" t="s">
        <v>2208</v>
      </c>
      <c r="C356" s="406" t="s">
        <v>1677</v>
      </c>
      <c r="D356" s="406" t="s">
        <v>2209</v>
      </c>
      <c r="F356" s="406" t="s">
        <v>448</v>
      </c>
      <c r="G356" s="406" t="s">
        <v>2208</v>
      </c>
      <c r="H356" s="406" t="s">
        <v>1677</v>
      </c>
      <c r="I356" s="406" t="s">
        <v>2209</v>
      </c>
    </row>
    <row r="357" spans="1:9">
      <c r="A357" s="406" t="s">
        <v>448</v>
      </c>
      <c r="B357" s="406" t="s">
        <v>1715</v>
      </c>
      <c r="C357" s="406" t="s">
        <v>1954</v>
      </c>
      <c r="D357" s="406" t="s">
        <v>1716</v>
      </c>
      <c r="F357" s="406" t="s">
        <v>448</v>
      </c>
      <c r="G357" s="406" t="s">
        <v>1715</v>
      </c>
      <c r="H357" s="406" t="s">
        <v>1954</v>
      </c>
      <c r="I357" s="406" t="s">
        <v>1716</v>
      </c>
    </row>
    <row r="358" spans="1:9">
      <c r="A358" s="406" t="s">
        <v>448</v>
      </c>
      <c r="B358" s="406" t="s">
        <v>1717</v>
      </c>
      <c r="C358" s="406" t="s">
        <v>1896</v>
      </c>
      <c r="D358" s="406" t="s">
        <v>1720</v>
      </c>
      <c r="F358" s="406" t="s">
        <v>448</v>
      </c>
      <c r="G358" s="406" t="s">
        <v>1717</v>
      </c>
      <c r="H358" s="406" t="s">
        <v>1896</v>
      </c>
      <c r="I358" s="406" t="s">
        <v>1720</v>
      </c>
    </row>
    <row r="359" spans="1:9">
      <c r="A359" s="406" t="s">
        <v>448</v>
      </c>
      <c r="B359" s="406" t="s">
        <v>2210</v>
      </c>
      <c r="C359" s="406" t="s">
        <v>1734</v>
      </c>
      <c r="D359" s="406" t="s">
        <v>2211</v>
      </c>
      <c r="F359" s="406" t="s">
        <v>448</v>
      </c>
      <c r="G359" s="406" t="s">
        <v>2210</v>
      </c>
      <c r="H359" s="406" t="s">
        <v>1734</v>
      </c>
      <c r="I359" s="406" t="s">
        <v>2211</v>
      </c>
    </row>
    <row r="360" spans="1:9">
      <c r="A360" s="406" t="s">
        <v>448</v>
      </c>
      <c r="B360" s="406" t="s">
        <v>1882</v>
      </c>
      <c r="C360" s="406" t="s">
        <v>2072</v>
      </c>
      <c r="D360" s="406" t="s">
        <v>2212</v>
      </c>
      <c r="F360" s="406" t="s">
        <v>448</v>
      </c>
      <c r="G360" s="406" t="s">
        <v>1882</v>
      </c>
      <c r="H360" s="406" t="s">
        <v>2072</v>
      </c>
      <c r="I360" s="406" t="s">
        <v>2212</v>
      </c>
    </row>
    <row r="361" spans="1:9">
      <c r="A361" s="406" t="s">
        <v>448</v>
      </c>
      <c r="B361" s="406" t="s">
        <v>1681</v>
      </c>
      <c r="C361" s="406" t="s">
        <v>2213</v>
      </c>
      <c r="D361" s="406" t="s">
        <v>1903</v>
      </c>
      <c r="F361" s="406" t="s">
        <v>448</v>
      </c>
      <c r="G361" s="406" t="s">
        <v>1681</v>
      </c>
      <c r="H361" s="406" t="s">
        <v>2213</v>
      </c>
      <c r="I361" s="406" t="s">
        <v>1903</v>
      </c>
    </row>
    <row r="362" spans="1:9">
      <c r="A362" s="406" t="s">
        <v>448</v>
      </c>
      <c r="B362" s="406" t="s">
        <v>2214</v>
      </c>
      <c r="C362" s="406" t="s">
        <v>1665</v>
      </c>
      <c r="D362" s="406" t="s">
        <v>2215</v>
      </c>
      <c r="F362" s="406" t="s">
        <v>448</v>
      </c>
      <c r="G362" s="406" t="s">
        <v>2214</v>
      </c>
      <c r="H362" s="406" t="s">
        <v>1665</v>
      </c>
      <c r="I362" s="406" t="s">
        <v>2215</v>
      </c>
    </row>
    <row r="363" spans="1:9">
      <c r="A363" s="406" t="s">
        <v>448</v>
      </c>
      <c r="B363" s="406" t="s">
        <v>1731</v>
      </c>
      <c r="C363" s="406" t="s">
        <v>1819</v>
      </c>
      <c r="D363" s="406" t="s">
        <v>1732</v>
      </c>
      <c r="F363" s="406" t="s">
        <v>448</v>
      </c>
      <c r="G363" s="406" t="s">
        <v>1731</v>
      </c>
      <c r="H363" s="406" t="s">
        <v>1819</v>
      </c>
      <c r="I363" s="406" t="s">
        <v>1732</v>
      </c>
    </row>
    <row r="364" spans="1:9">
      <c r="A364" s="406" t="s">
        <v>448</v>
      </c>
      <c r="B364" s="406" t="s">
        <v>2216</v>
      </c>
      <c r="C364" s="406" t="s">
        <v>1745</v>
      </c>
      <c r="D364" s="406" t="s">
        <v>2217</v>
      </c>
      <c r="F364" s="406" t="s">
        <v>448</v>
      </c>
      <c r="G364" s="406" t="s">
        <v>2216</v>
      </c>
      <c r="H364" s="406" t="s">
        <v>1745</v>
      </c>
      <c r="I364" s="406" t="s">
        <v>2217</v>
      </c>
    </row>
    <row r="365" spans="1:9">
      <c r="A365" s="406" t="s">
        <v>448</v>
      </c>
      <c r="B365" s="406" t="s">
        <v>1913</v>
      </c>
      <c r="C365" s="406" t="s">
        <v>1665</v>
      </c>
      <c r="D365" s="406" t="s">
        <v>2218</v>
      </c>
      <c r="F365" s="406" t="s">
        <v>448</v>
      </c>
      <c r="G365" s="406" t="s">
        <v>1913</v>
      </c>
      <c r="H365" s="406" t="s">
        <v>1665</v>
      </c>
      <c r="I365" s="406" t="s">
        <v>2218</v>
      </c>
    </row>
    <row r="366" spans="1:9">
      <c r="A366" s="406" t="s">
        <v>448</v>
      </c>
      <c r="B366" s="406" t="s">
        <v>2219</v>
      </c>
      <c r="C366" s="406" t="s">
        <v>1651</v>
      </c>
      <c r="D366" s="406" t="s">
        <v>2220</v>
      </c>
      <c r="F366" s="406" t="s">
        <v>448</v>
      </c>
      <c r="G366" s="406" t="s">
        <v>2219</v>
      </c>
      <c r="H366" s="406" t="s">
        <v>1651</v>
      </c>
      <c r="I366" s="406" t="s">
        <v>2220</v>
      </c>
    </row>
    <row r="367" spans="1:9">
      <c r="A367" s="406" t="s">
        <v>448</v>
      </c>
      <c r="B367" s="406" t="s">
        <v>2219</v>
      </c>
      <c r="C367" s="406" t="s">
        <v>1748</v>
      </c>
      <c r="D367" s="406" t="s">
        <v>2221</v>
      </c>
      <c r="F367" s="406" t="s">
        <v>448</v>
      </c>
      <c r="G367" s="406" t="s">
        <v>2219</v>
      </c>
      <c r="H367" s="406" t="s">
        <v>1748</v>
      </c>
      <c r="I367" s="406" t="s">
        <v>2221</v>
      </c>
    </row>
    <row r="368" spans="1:9">
      <c r="A368" s="406" t="s">
        <v>448</v>
      </c>
      <c r="B368" s="406" t="s">
        <v>2222</v>
      </c>
      <c r="C368" s="406" t="s">
        <v>1654</v>
      </c>
      <c r="D368" s="406" t="s">
        <v>2223</v>
      </c>
      <c r="F368" s="406" t="s">
        <v>448</v>
      </c>
      <c r="G368" s="406" t="s">
        <v>2222</v>
      </c>
      <c r="H368" s="406" t="s">
        <v>1654</v>
      </c>
      <c r="I368" s="406" t="s">
        <v>2223</v>
      </c>
    </row>
    <row r="369" spans="1:9">
      <c r="A369" s="406" t="s">
        <v>448</v>
      </c>
      <c r="B369" s="406" t="s">
        <v>1743</v>
      </c>
      <c r="C369" s="406" t="s">
        <v>1713</v>
      </c>
      <c r="D369" s="406" t="s">
        <v>1744</v>
      </c>
      <c r="F369" s="406" t="s">
        <v>448</v>
      </c>
      <c r="G369" s="406" t="s">
        <v>1743</v>
      </c>
      <c r="H369" s="406" t="s">
        <v>1713</v>
      </c>
      <c r="I369" s="406" t="s">
        <v>1744</v>
      </c>
    </row>
    <row r="370" spans="1:9">
      <c r="A370" s="406" t="s">
        <v>460</v>
      </c>
      <c r="B370" s="406" t="s">
        <v>2224</v>
      </c>
      <c r="C370" s="406" t="s">
        <v>1870</v>
      </c>
      <c r="D370" s="406" t="s">
        <v>2225</v>
      </c>
      <c r="F370" s="406" t="s">
        <v>460</v>
      </c>
      <c r="G370" s="406" t="s">
        <v>2224</v>
      </c>
      <c r="H370" s="406" t="s">
        <v>1870</v>
      </c>
      <c r="I370" s="406" t="s">
        <v>2225</v>
      </c>
    </row>
    <row r="371" spans="1:9">
      <c r="A371" s="406" t="s">
        <v>1780</v>
      </c>
      <c r="B371" s="406" t="s">
        <v>1781</v>
      </c>
      <c r="C371" s="406" t="s">
        <v>2226</v>
      </c>
      <c r="D371" s="406" t="s">
        <v>2227</v>
      </c>
      <c r="F371" s="406" t="s">
        <v>1780</v>
      </c>
      <c r="G371" s="406" t="s">
        <v>1781</v>
      </c>
      <c r="H371" s="406" t="s">
        <v>2226</v>
      </c>
      <c r="I371" s="406" t="s">
        <v>2227</v>
      </c>
    </row>
    <row r="372" spans="1:9">
      <c r="A372" s="406" t="s">
        <v>460</v>
      </c>
      <c r="B372" s="406" t="s">
        <v>1736</v>
      </c>
      <c r="C372" s="406" t="s">
        <v>1671</v>
      </c>
      <c r="D372" s="406" t="s">
        <v>2228</v>
      </c>
      <c r="F372" s="406" t="s">
        <v>460</v>
      </c>
      <c r="G372" s="406" t="s">
        <v>1736</v>
      </c>
      <c r="H372" s="406" t="s">
        <v>1671</v>
      </c>
      <c r="I372" s="406" t="s">
        <v>2228</v>
      </c>
    </row>
    <row r="373" spans="1:9">
      <c r="A373" s="406" t="s">
        <v>460</v>
      </c>
      <c r="B373" s="406" t="s">
        <v>2229</v>
      </c>
      <c r="C373" s="406" t="s">
        <v>1674</v>
      </c>
      <c r="D373" s="406" t="s">
        <v>2230</v>
      </c>
      <c r="F373" s="406" t="s">
        <v>460</v>
      </c>
      <c r="G373" s="406" t="s">
        <v>2229</v>
      </c>
      <c r="H373" s="406" t="s">
        <v>1674</v>
      </c>
      <c r="I373" s="406" t="s">
        <v>2230</v>
      </c>
    </row>
    <row r="374" spans="1:9">
      <c r="A374" s="406" t="s">
        <v>460</v>
      </c>
      <c r="B374" s="406" t="s">
        <v>1771</v>
      </c>
      <c r="C374" s="406" t="s">
        <v>1887</v>
      </c>
      <c r="D374" s="406" t="s">
        <v>2103</v>
      </c>
      <c r="F374" s="406" t="s">
        <v>460</v>
      </c>
      <c r="G374" s="406" t="s">
        <v>1771</v>
      </c>
      <c r="H374" s="406" t="s">
        <v>1887</v>
      </c>
      <c r="I374" s="406" t="s">
        <v>2103</v>
      </c>
    </row>
    <row r="375" spans="1:9">
      <c r="A375" s="406" t="s">
        <v>460</v>
      </c>
      <c r="B375" s="406" t="s">
        <v>1990</v>
      </c>
      <c r="C375" s="406" t="s">
        <v>2231</v>
      </c>
      <c r="D375" s="406" t="s">
        <v>2232</v>
      </c>
      <c r="F375" s="406" t="s">
        <v>460</v>
      </c>
      <c r="G375" s="406" t="s">
        <v>1990</v>
      </c>
      <c r="H375" s="406" t="s">
        <v>2231</v>
      </c>
      <c r="I375" s="406" t="s">
        <v>2232</v>
      </c>
    </row>
    <row r="376" spans="1:9">
      <c r="A376" s="406" t="s">
        <v>460</v>
      </c>
      <c r="B376" s="406" t="s">
        <v>2233</v>
      </c>
      <c r="C376" s="406" t="s">
        <v>1695</v>
      </c>
      <c r="D376" s="406" t="s">
        <v>2234</v>
      </c>
      <c r="F376" s="406" t="s">
        <v>460</v>
      </c>
      <c r="G376" s="406" t="s">
        <v>2233</v>
      </c>
      <c r="H376" s="406" t="s">
        <v>1695</v>
      </c>
      <c r="I376" s="406" t="s">
        <v>2234</v>
      </c>
    </row>
    <row r="377" spans="1:9">
      <c r="A377" s="406" t="s">
        <v>460</v>
      </c>
      <c r="B377" s="406" t="s">
        <v>1747</v>
      </c>
      <c r="C377" s="406" t="s">
        <v>1695</v>
      </c>
      <c r="D377" s="406" t="s">
        <v>2235</v>
      </c>
      <c r="F377" s="406" t="s">
        <v>460</v>
      </c>
      <c r="G377" s="406" t="s">
        <v>1747</v>
      </c>
      <c r="H377" s="406" t="s">
        <v>1695</v>
      </c>
      <c r="I377" s="406" t="s">
        <v>2235</v>
      </c>
    </row>
    <row r="378" spans="1:9">
      <c r="A378" s="406" t="s">
        <v>460</v>
      </c>
      <c r="B378" s="406" t="s">
        <v>2236</v>
      </c>
      <c r="C378" s="406" t="s">
        <v>1702</v>
      </c>
      <c r="D378" s="406" t="s">
        <v>2107</v>
      </c>
      <c r="F378" s="406" t="s">
        <v>460</v>
      </c>
      <c r="G378" s="406" t="s">
        <v>2236</v>
      </c>
      <c r="H378" s="406" t="s">
        <v>1702</v>
      </c>
      <c r="I378" s="406" t="s">
        <v>2107</v>
      </c>
    </row>
    <row r="379" spans="1:9">
      <c r="A379" s="406" t="s">
        <v>460</v>
      </c>
      <c r="B379" s="406" t="s">
        <v>1749</v>
      </c>
      <c r="C379" s="406" t="s">
        <v>1724</v>
      </c>
      <c r="D379" s="406" t="s">
        <v>2108</v>
      </c>
      <c r="F379" s="406" t="s">
        <v>460</v>
      </c>
      <c r="G379" s="406" t="s">
        <v>1749</v>
      </c>
      <c r="H379" s="406" t="s">
        <v>1724</v>
      </c>
      <c r="I379" s="406" t="s">
        <v>2108</v>
      </c>
    </row>
    <row r="380" spans="1:9">
      <c r="A380" s="406" t="s">
        <v>460</v>
      </c>
      <c r="B380" s="406" t="s">
        <v>1977</v>
      </c>
      <c r="C380" s="406" t="s">
        <v>1677</v>
      </c>
      <c r="D380" s="406" t="s">
        <v>1845</v>
      </c>
      <c r="F380" s="406" t="s">
        <v>460</v>
      </c>
      <c r="G380" s="406" t="s">
        <v>1977</v>
      </c>
      <c r="H380" s="406" t="s">
        <v>1677</v>
      </c>
      <c r="I380" s="406" t="s">
        <v>1845</v>
      </c>
    </row>
    <row r="381" spans="1:9">
      <c r="A381" s="406" t="s">
        <v>460</v>
      </c>
      <c r="B381" s="406" t="s">
        <v>1762</v>
      </c>
      <c r="C381" s="406" t="s">
        <v>1805</v>
      </c>
      <c r="D381" s="406" t="s">
        <v>1764</v>
      </c>
      <c r="F381" s="406" t="s">
        <v>460</v>
      </c>
      <c r="G381" s="406" t="s">
        <v>1762</v>
      </c>
      <c r="H381" s="406" t="s">
        <v>1805</v>
      </c>
      <c r="I381" s="406" t="s">
        <v>1764</v>
      </c>
    </row>
    <row r="382" spans="1:9">
      <c r="A382" s="406" t="s">
        <v>460</v>
      </c>
      <c r="B382" s="406" t="s">
        <v>1762</v>
      </c>
      <c r="C382" s="406" t="s">
        <v>1750</v>
      </c>
      <c r="D382" s="406" t="s">
        <v>2237</v>
      </c>
      <c r="F382" s="406" t="s">
        <v>460</v>
      </c>
      <c r="G382" s="406" t="s">
        <v>1762</v>
      </c>
      <c r="H382" s="406" t="s">
        <v>1750</v>
      </c>
      <c r="I382" s="406" t="s">
        <v>2237</v>
      </c>
    </row>
    <row r="383" spans="1:9">
      <c r="A383" s="406" t="s">
        <v>460</v>
      </c>
      <c r="B383" s="406" t="s">
        <v>1762</v>
      </c>
      <c r="C383" s="406" t="s">
        <v>1727</v>
      </c>
      <c r="D383" s="406" t="s">
        <v>2238</v>
      </c>
      <c r="F383" s="406" t="s">
        <v>460</v>
      </c>
      <c r="G383" s="406" t="s">
        <v>1762</v>
      </c>
      <c r="H383" s="406" t="s">
        <v>1727</v>
      </c>
      <c r="I383" s="406" t="s">
        <v>2238</v>
      </c>
    </row>
    <row r="384" spans="1:9">
      <c r="A384" s="406" t="s">
        <v>460</v>
      </c>
      <c r="B384" s="406" t="s">
        <v>1766</v>
      </c>
      <c r="C384" s="406" t="s">
        <v>1702</v>
      </c>
      <c r="D384" s="406" t="s">
        <v>2239</v>
      </c>
      <c r="F384" s="406" t="s">
        <v>460</v>
      </c>
      <c r="G384" s="406" t="s">
        <v>1766</v>
      </c>
      <c r="H384" s="406" t="s">
        <v>1702</v>
      </c>
      <c r="I384" s="406" t="s">
        <v>2239</v>
      </c>
    </row>
    <row r="385" spans="1:9">
      <c r="A385" s="406" t="s">
        <v>460</v>
      </c>
      <c r="B385" s="406" t="s">
        <v>1982</v>
      </c>
      <c r="C385" s="406" t="s">
        <v>1724</v>
      </c>
      <c r="D385" s="406" t="s">
        <v>1983</v>
      </c>
      <c r="F385" s="406" t="s">
        <v>460</v>
      </c>
      <c r="G385" s="406" t="s">
        <v>1982</v>
      </c>
      <c r="H385" s="406" t="s">
        <v>1724</v>
      </c>
      <c r="I385" s="406" t="s">
        <v>1983</v>
      </c>
    </row>
    <row r="386" spans="1:9">
      <c r="A386" s="406" t="s">
        <v>460</v>
      </c>
      <c r="B386" s="406" t="s">
        <v>1982</v>
      </c>
      <c r="C386" s="406" t="s">
        <v>1805</v>
      </c>
      <c r="D386" s="406" t="s">
        <v>1983</v>
      </c>
      <c r="F386" s="406" t="s">
        <v>460</v>
      </c>
      <c r="G386" s="406" t="s">
        <v>1982</v>
      </c>
      <c r="H386" s="406" t="s">
        <v>1805</v>
      </c>
      <c r="I386" s="406" t="s">
        <v>1983</v>
      </c>
    </row>
    <row r="387" spans="1:9">
      <c r="A387" s="406" t="s">
        <v>460</v>
      </c>
      <c r="B387" s="406" t="s">
        <v>1771</v>
      </c>
      <c r="C387" s="406" t="s">
        <v>1870</v>
      </c>
      <c r="D387" s="406" t="s">
        <v>1773</v>
      </c>
      <c r="F387" s="406" t="s">
        <v>460</v>
      </c>
      <c r="G387" s="406" t="s">
        <v>1771</v>
      </c>
      <c r="H387" s="406" t="s">
        <v>1870</v>
      </c>
      <c r="I387" s="406" t="s">
        <v>1773</v>
      </c>
    </row>
    <row r="388" spans="1:9">
      <c r="A388" s="406" t="s">
        <v>1787</v>
      </c>
      <c r="B388" s="406" t="s">
        <v>1946</v>
      </c>
      <c r="C388" s="406" t="s">
        <v>1729</v>
      </c>
      <c r="D388" s="406" t="s">
        <v>2240</v>
      </c>
      <c r="F388" s="406" t="s">
        <v>1787</v>
      </c>
      <c r="G388" s="406" t="s">
        <v>1946</v>
      </c>
      <c r="H388" s="406" t="s">
        <v>1729</v>
      </c>
      <c r="I388" s="406" t="s">
        <v>2240</v>
      </c>
    </row>
    <row r="389" spans="1:9">
      <c r="A389" s="406" t="s">
        <v>1792</v>
      </c>
      <c r="B389" s="406" t="s">
        <v>1798</v>
      </c>
      <c r="C389" s="406" t="s">
        <v>2241</v>
      </c>
      <c r="D389" s="406" t="s">
        <v>2242</v>
      </c>
      <c r="F389" s="406" t="s">
        <v>1792</v>
      </c>
      <c r="G389" s="406" t="s">
        <v>1798</v>
      </c>
      <c r="H389" s="406" t="s">
        <v>2241</v>
      </c>
      <c r="I389" s="406" t="s">
        <v>2242</v>
      </c>
    </row>
    <row r="390" spans="1:9">
      <c r="A390" s="406" t="s">
        <v>1824</v>
      </c>
      <c r="B390" s="406" t="s">
        <v>1834</v>
      </c>
      <c r="C390" s="406" t="s">
        <v>1674</v>
      </c>
      <c r="D390" s="406" t="s">
        <v>1835</v>
      </c>
      <c r="F390" s="406" t="s">
        <v>1824</v>
      </c>
      <c r="G390" s="406" t="s">
        <v>1834</v>
      </c>
      <c r="H390" s="406" t="s">
        <v>1674</v>
      </c>
      <c r="I390" s="406" t="s">
        <v>1835</v>
      </c>
    </row>
    <row r="391" spans="1:9">
      <c r="A391" s="406" t="s">
        <v>1824</v>
      </c>
      <c r="B391" s="406" t="s">
        <v>1832</v>
      </c>
      <c r="C391" s="406" t="s">
        <v>1654</v>
      </c>
      <c r="D391" s="406" t="s">
        <v>2243</v>
      </c>
      <c r="F391" s="406" t="s">
        <v>1824</v>
      </c>
      <c r="G391" s="406" t="s">
        <v>1832</v>
      </c>
      <c r="H391" s="406" t="s">
        <v>1654</v>
      </c>
      <c r="I391" s="406" t="s">
        <v>2243</v>
      </c>
    </row>
    <row r="392" spans="1:9">
      <c r="A392" s="406" t="s">
        <v>1993</v>
      </c>
      <c r="B392" s="406" t="s">
        <v>2244</v>
      </c>
      <c r="C392" s="406" t="s">
        <v>1651</v>
      </c>
      <c r="D392" s="406" t="s">
        <v>2245</v>
      </c>
      <c r="F392" s="406" t="s">
        <v>1993</v>
      </c>
      <c r="G392" s="406" t="s">
        <v>2244</v>
      </c>
      <c r="H392" s="406" t="s">
        <v>1651</v>
      </c>
      <c r="I392" s="406" t="s">
        <v>2245</v>
      </c>
    </row>
    <row r="393" spans="1:9">
      <c r="A393" s="406" t="s">
        <v>467</v>
      </c>
      <c r="B393" s="406" t="s">
        <v>1998</v>
      </c>
      <c r="C393" s="406" t="s">
        <v>1748</v>
      </c>
      <c r="D393" s="406" t="s">
        <v>1999</v>
      </c>
      <c r="F393" s="406" t="s">
        <v>467</v>
      </c>
      <c r="G393" s="406" t="s">
        <v>1998</v>
      </c>
      <c r="H393" s="406" t="s">
        <v>1748</v>
      </c>
      <c r="I393" s="406" t="s">
        <v>1999</v>
      </c>
    </row>
    <row r="394" spans="1:9">
      <c r="A394" s="406" t="s">
        <v>467</v>
      </c>
      <c r="B394" s="406" t="s">
        <v>499</v>
      </c>
      <c r="C394" s="406" t="s">
        <v>1763</v>
      </c>
      <c r="D394" s="406" t="s">
        <v>2002</v>
      </c>
      <c r="F394" s="406" t="s">
        <v>467</v>
      </c>
      <c r="G394" s="406" t="s">
        <v>499</v>
      </c>
      <c r="H394" s="406" t="s">
        <v>1763</v>
      </c>
      <c r="I394" s="406" t="s">
        <v>2002</v>
      </c>
    </row>
    <row r="395" spans="1:9">
      <c r="A395" s="406" t="s">
        <v>467</v>
      </c>
      <c r="B395" s="406" t="s">
        <v>499</v>
      </c>
      <c r="C395" s="406" t="s">
        <v>1651</v>
      </c>
      <c r="D395" s="406" t="s">
        <v>2246</v>
      </c>
      <c r="F395" s="406" t="s">
        <v>467</v>
      </c>
      <c r="G395" s="406" t="s">
        <v>499</v>
      </c>
      <c r="H395" s="406" t="s">
        <v>1651</v>
      </c>
      <c r="I395" s="406" t="s">
        <v>2246</v>
      </c>
    </row>
    <row r="396" spans="1:9">
      <c r="A396" s="406" t="s">
        <v>467</v>
      </c>
      <c r="B396" s="406" t="s">
        <v>2247</v>
      </c>
      <c r="C396" s="406" t="s">
        <v>1677</v>
      </c>
      <c r="D396" s="406" t="s">
        <v>2248</v>
      </c>
      <c r="F396" s="406" t="s">
        <v>467</v>
      </c>
      <c r="G396" s="406" t="s">
        <v>2247</v>
      </c>
      <c r="H396" s="406" t="s">
        <v>1677</v>
      </c>
      <c r="I396" s="406" t="s">
        <v>2248</v>
      </c>
    </row>
    <row r="397" spans="1:9">
      <c r="A397" s="406" t="s">
        <v>467</v>
      </c>
      <c r="B397" s="406" t="s">
        <v>1804</v>
      </c>
      <c r="C397" s="406" t="s">
        <v>1745</v>
      </c>
      <c r="D397" s="406" t="s">
        <v>2003</v>
      </c>
      <c r="F397" s="406" t="s">
        <v>467</v>
      </c>
      <c r="G397" s="406" t="s">
        <v>1804</v>
      </c>
      <c r="H397" s="406" t="s">
        <v>1745</v>
      </c>
      <c r="I397" s="406" t="s">
        <v>2003</v>
      </c>
    </row>
    <row r="398" spans="1:9">
      <c r="A398" s="406" t="s">
        <v>467</v>
      </c>
      <c r="B398" s="406" t="s">
        <v>1977</v>
      </c>
      <c r="C398" s="406" t="s">
        <v>1750</v>
      </c>
      <c r="D398" s="406" t="s">
        <v>2249</v>
      </c>
      <c r="F398" s="406" t="s">
        <v>467</v>
      </c>
      <c r="G398" s="406" t="s">
        <v>1977</v>
      </c>
      <c r="H398" s="406" t="s">
        <v>1750</v>
      </c>
      <c r="I398" s="406" t="s">
        <v>2249</v>
      </c>
    </row>
    <row r="399" spans="1:9">
      <c r="A399" s="406" t="s">
        <v>467</v>
      </c>
      <c r="B399" s="406" t="s">
        <v>1982</v>
      </c>
      <c r="C399" s="406" t="s">
        <v>1665</v>
      </c>
      <c r="D399" s="406" t="s">
        <v>2250</v>
      </c>
      <c r="F399" s="406" t="s">
        <v>467</v>
      </c>
      <c r="G399" s="406" t="s">
        <v>1982</v>
      </c>
      <c r="H399" s="406" t="s">
        <v>1665</v>
      </c>
      <c r="I399" s="406" t="s">
        <v>2250</v>
      </c>
    </row>
    <row r="400" spans="1:9">
      <c r="A400" s="406" t="s">
        <v>467</v>
      </c>
      <c r="B400" s="406" t="s">
        <v>1821</v>
      </c>
      <c r="C400" s="406" t="s">
        <v>1702</v>
      </c>
      <c r="D400" s="406" t="s">
        <v>1822</v>
      </c>
      <c r="F400" s="406" t="s">
        <v>467</v>
      </c>
      <c r="G400" s="406" t="s">
        <v>1821</v>
      </c>
      <c r="H400" s="406" t="s">
        <v>1702</v>
      </c>
      <c r="I400" s="406" t="s">
        <v>1822</v>
      </c>
    </row>
    <row r="401" spans="1:9">
      <c r="A401" s="406" t="s">
        <v>1843</v>
      </c>
      <c r="B401" s="406" t="s">
        <v>2251</v>
      </c>
      <c r="C401" s="406" t="s">
        <v>1805</v>
      </c>
      <c r="D401" s="406" t="s">
        <v>2252</v>
      </c>
      <c r="F401" s="406" t="s">
        <v>1843</v>
      </c>
      <c r="G401" s="406" t="s">
        <v>2251</v>
      </c>
      <c r="H401" s="406" t="s">
        <v>1805</v>
      </c>
      <c r="I401" s="406" t="s">
        <v>2252</v>
      </c>
    </row>
    <row r="402" spans="1:9">
      <c r="A402" s="406" t="s">
        <v>1843</v>
      </c>
      <c r="B402" s="406" t="s">
        <v>1844</v>
      </c>
      <c r="C402" s="406" t="s">
        <v>1710</v>
      </c>
      <c r="D402" s="406" t="s">
        <v>2253</v>
      </c>
      <c r="F402" s="406" t="s">
        <v>1843</v>
      </c>
      <c r="G402" s="406" t="s">
        <v>1844</v>
      </c>
      <c r="H402" s="406" t="s">
        <v>1710</v>
      </c>
      <c r="I402" s="406" t="s">
        <v>2253</v>
      </c>
    </row>
    <row r="403" spans="1:9">
      <c r="A403" s="406" t="s">
        <v>456</v>
      </c>
      <c r="B403" s="406" t="s">
        <v>2156</v>
      </c>
      <c r="C403" s="406" t="s">
        <v>1724</v>
      </c>
      <c r="D403" s="406" t="s">
        <v>2254</v>
      </c>
      <c r="F403" s="406" t="s">
        <v>456</v>
      </c>
      <c r="G403" s="406" t="s">
        <v>2156</v>
      </c>
      <c r="H403" s="406" t="s">
        <v>1724</v>
      </c>
      <c r="I403" s="406" t="s">
        <v>2254</v>
      </c>
    </row>
    <row r="404" spans="1:9">
      <c r="A404" s="406" t="s">
        <v>456</v>
      </c>
      <c r="B404" s="406" t="s">
        <v>1923</v>
      </c>
      <c r="C404" s="406" t="s">
        <v>1772</v>
      </c>
      <c r="D404" s="406" t="s">
        <v>2008</v>
      </c>
      <c r="F404" s="406" t="s">
        <v>456</v>
      </c>
      <c r="G404" s="406" t="s">
        <v>1923</v>
      </c>
      <c r="H404" s="406" t="s">
        <v>1772</v>
      </c>
      <c r="I404" s="406" t="s">
        <v>2008</v>
      </c>
    </row>
    <row r="405" spans="1:9">
      <c r="A405" s="406" t="s">
        <v>783</v>
      </c>
      <c r="B405" s="406" t="s">
        <v>2255</v>
      </c>
      <c r="C405" s="406" t="s">
        <v>1665</v>
      </c>
      <c r="D405" s="406" t="s">
        <v>2256</v>
      </c>
      <c r="F405" s="406" t="s">
        <v>783</v>
      </c>
      <c r="G405" s="406" t="s">
        <v>2255</v>
      </c>
      <c r="H405" s="406" t="s">
        <v>1665</v>
      </c>
      <c r="I405" s="406" t="s">
        <v>2256</v>
      </c>
    </row>
    <row r="406" spans="1:9">
      <c r="A406" s="406" t="s">
        <v>1855</v>
      </c>
      <c r="B406" s="406" t="s">
        <v>2257</v>
      </c>
      <c r="C406" s="406" t="s">
        <v>1734</v>
      </c>
      <c r="D406" s="406" t="s">
        <v>2258</v>
      </c>
      <c r="F406" s="406" t="s">
        <v>1855</v>
      </c>
      <c r="G406" s="406" t="s">
        <v>2257</v>
      </c>
      <c r="H406" s="406" t="s">
        <v>1734</v>
      </c>
      <c r="I406" s="406" t="s">
        <v>2258</v>
      </c>
    </row>
    <row r="407" spans="1:9">
      <c r="A407" s="406" t="s">
        <v>1855</v>
      </c>
      <c r="B407" s="406" t="s">
        <v>1827</v>
      </c>
      <c r="C407" s="406" t="s">
        <v>1750</v>
      </c>
      <c r="D407" s="406" t="s">
        <v>2098</v>
      </c>
      <c r="F407" s="406" t="s">
        <v>1855</v>
      </c>
      <c r="G407" s="406" t="s">
        <v>1827</v>
      </c>
      <c r="H407" s="406" t="s">
        <v>1750</v>
      </c>
      <c r="I407" s="406" t="s">
        <v>2098</v>
      </c>
    </row>
    <row r="408" spans="1:9">
      <c r="A408" s="406" t="s">
        <v>1858</v>
      </c>
      <c r="B408" s="406" t="s">
        <v>1859</v>
      </c>
      <c r="C408" s="406" t="s">
        <v>1713</v>
      </c>
      <c r="D408" s="406" t="s">
        <v>2259</v>
      </c>
      <c r="F408" s="406" t="s">
        <v>1858</v>
      </c>
      <c r="G408" s="406" t="s">
        <v>1859</v>
      </c>
      <c r="H408" s="406" t="s">
        <v>1713</v>
      </c>
      <c r="I408" s="406" t="s">
        <v>2259</v>
      </c>
    </row>
    <row r="409" spans="1:9">
      <c r="A409" s="406" t="s">
        <v>1858</v>
      </c>
      <c r="B409" s="406" t="s">
        <v>1859</v>
      </c>
      <c r="C409" s="406" t="s">
        <v>2072</v>
      </c>
      <c r="D409" s="406" t="s">
        <v>2260</v>
      </c>
      <c r="F409" s="406" t="s">
        <v>1858</v>
      </c>
      <c r="G409" s="406" t="s">
        <v>1859</v>
      </c>
      <c r="H409" s="406" t="s">
        <v>2072</v>
      </c>
      <c r="I409" s="406" t="s">
        <v>2260</v>
      </c>
    </row>
    <row r="410" spans="1:9">
      <c r="A410" s="406" t="s">
        <v>2261</v>
      </c>
      <c r="B410" s="406" t="s">
        <v>503</v>
      </c>
      <c r="C410" s="406" t="s">
        <v>1651</v>
      </c>
      <c r="D410" s="406" t="s">
        <v>2262</v>
      </c>
      <c r="F410" s="406" t="s">
        <v>2261</v>
      </c>
      <c r="G410" s="406" t="s">
        <v>503</v>
      </c>
      <c r="H410" s="406" t="s">
        <v>1651</v>
      </c>
      <c r="I410" s="406" t="s">
        <v>2262</v>
      </c>
    </row>
    <row r="411" spans="1:9">
      <c r="A411" s="406" t="s">
        <v>448</v>
      </c>
      <c r="B411" s="406" t="s">
        <v>2263</v>
      </c>
      <c r="C411" s="406" t="s">
        <v>1748</v>
      </c>
      <c r="D411" s="406" t="s">
        <v>2264</v>
      </c>
      <c r="F411" s="406" t="s">
        <v>448</v>
      </c>
      <c r="G411" s="406" t="s">
        <v>2263</v>
      </c>
      <c r="H411" s="406" t="s">
        <v>1748</v>
      </c>
      <c r="I411" s="406" t="s">
        <v>2264</v>
      </c>
    </row>
    <row r="412" spans="1:9">
      <c r="A412" s="406" t="s">
        <v>448</v>
      </c>
      <c r="B412" s="406" t="s">
        <v>1876</v>
      </c>
      <c r="C412" s="406" t="s">
        <v>1763</v>
      </c>
      <c r="D412" s="406" t="s">
        <v>1877</v>
      </c>
      <c r="F412" s="406" t="s">
        <v>448</v>
      </c>
      <c r="G412" s="406" t="s">
        <v>1876</v>
      </c>
      <c r="H412" s="406" t="s">
        <v>1763</v>
      </c>
      <c r="I412" s="406" t="s">
        <v>1877</v>
      </c>
    </row>
    <row r="413" spans="1:9">
      <c r="A413" s="406" t="s">
        <v>1863</v>
      </c>
      <c r="B413" s="406" t="s">
        <v>1923</v>
      </c>
      <c r="C413" s="406" t="s">
        <v>2265</v>
      </c>
      <c r="D413" s="406" t="s">
        <v>2266</v>
      </c>
      <c r="F413" s="406" t="s">
        <v>1863</v>
      </c>
      <c r="G413" s="406" t="s">
        <v>1923</v>
      </c>
      <c r="H413" s="406" t="s">
        <v>2265</v>
      </c>
      <c r="I413" s="406" t="s">
        <v>2266</v>
      </c>
    </row>
    <row r="414" spans="1:9">
      <c r="A414" s="406" t="s">
        <v>1863</v>
      </c>
      <c r="B414" s="406" t="s">
        <v>1864</v>
      </c>
      <c r="C414" s="406" t="s">
        <v>2120</v>
      </c>
      <c r="D414" s="406" t="s">
        <v>2239</v>
      </c>
      <c r="F414" s="406" t="s">
        <v>1863</v>
      </c>
      <c r="G414" s="406" t="s">
        <v>1864</v>
      </c>
      <c r="H414" s="406" t="s">
        <v>2120</v>
      </c>
      <c r="I414" s="406" t="s">
        <v>2239</v>
      </c>
    </row>
    <row r="415" spans="1:9">
      <c r="A415" s="406" t="s">
        <v>1863</v>
      </c>
      <c r="B415" s="406" t="s">
        <v>2057</v>
      </c>
      <c r="C415" s="406" t="s">
        <v>1767</v>
      </c>
      <c r="D415" s="406" t="s">
        <v>2058</v>
      </c>
      <c r="F415" s="406" t="s">
        <v>1863</v>
      </c>
      <c r="G415" s="406" t="s">
        <v>2057</v>
      </c>
      <c r="H415" s="406" t="s">
        <v>1767</v>
      </c>
      <c r="I415" s="406" t="s">
        <v>2058</v>
      </c>
    </row>
    <row r="416" spans="1:9">
      <c r="A416" s="406" t="s">
        <v>1863</v>
      </c>
      <c r="B416" s="406" t="s">
        <v>2057</v>
      </c>
      <c r="C416" s="406" t="s">
        <v>1737</v>
      </c>
      <c r="D416" s="406" t="s">
        <v>2267</v>
      </c>
      <c r="F416" s="406" t="s">
        <v>1863</v>
      </c>
      <c r="G416" s="406" t="s">
        <v>2057</v>
      </c>
      <c r="H416" s="406" t="s">
        <v>1737</v>
      </c>
      <c r="I416" s="406" t="s">
        <v>2267</v>
      </c>
    </row>
    <row r="417" spans="1:9">
      <c r="A417" s="406" t="s">
        <v>1863</v>
      </c>
      <c r="B417" s="406" t="s">
        <v>2057</v>
      </c>
      <c r="C417" s="406" t="s">
        <v>1796</v>
      </c>
      <c r="D417" s="406" t="s">
        <v>2267</v>
      </c>
      <c r="F417" s="406" t="s">
        <v>1863</v>
      </c>
      <c r="G417" s="406" t="s">
        <v>2057</v>
      </c>
      <c r="H417" s="406" t="s">
        <v>1796</v>
      </c>
      <c r="I417" s="406" t="s">
        <v>2267</v>
      </c>
    </row>
    <row r="418" spans="1:9">
      <c r="A418" s="406" t="s">
        <v>448</v>
      </c>
      <c r="B418" s="406" t="s">
        <v>1650</v>
      </c>
      <c r="C418" s="406" t="s">
        <v>1695</v>
      </c>
      <c r="D418" s="406" t="s">
        <v>1652</v>
      </c>
      <c r="F418" s="406" t="s">
        <v>448</v>
      </c>
      <c r="G418" s="406" t="s">
        <v>1650</v>
      </c>
      <c r="H418" s="406" t="s">
        <v>1695</v>
      </c>
      <c r="I418" s="406" t="s">
        <v>1652</v>
      </c>
    </row>
    <row r="419" spans="1:9">
      <c r="A419" s="406" t="s">
        <v>448</v>
      </c>
      <c r="B419" s="406" t="s">
        <v>2042</v>
      </c>
      <c r="C419" s="406" t="s">
        <v>1674</v>
      </c>
      <c r="D419" s="406" t="s">
        <v>2043</v>
      </c>
      <c r="F419" s="406" t="s">
        <v>448</v>
      </c>
      <c r="G419" s="406" t="s">
        <v>2042</v>
      </c>
      <c r="H419" s="406" t="s">
        <v>1674</v>
      </c>
      <c r="I419" s="406" t="s">
        <v>2043</v>
      </c>
    </row>
    <row r="420" spans="1:9">
      <c r="A420" s="406" t="s">
        <v>448</v>
      </c>
      <c r="B420" s="406" t="s">
        <v>1684</v>
      </c>
      <c r="C420" s="406" t="s">
        <v>1763</v>
      </c>
      <c r="D420" s="406" t="s">
        <v>2268</v>
      </c>
      <c r="F420" s="406" t="s">
        <v>448</v>
      </c>
      <c r="G420" s="406" t="s">
        <v>1684</v>
      </c>
      <c r="H420" s="406" t="s">
        <v>1763</v>
      </c>
      <c r="I420" s="406" t="s">
        <v>2268</v>
      </c>
    </row>
    <row r="421" spans="1:9">
      <c r="A421" s="406" t="s">
        <v>448</v>
      </c>
      <c r="B421" s="406" t="s">
        <v>2269</v>
      </c>
      <c r="C421" s="406" t="s">
        <v>1748</v>
      </c>
      <c r="D421" s="406" t="s">
        <v>2270</v>
      </c>
      <c r="F421" s="406" t="s">
        <v>448</v>
      </c>
      <c r="G421" s="406" t="s">
        <v>2269</v>
      </c>
      <c r="H421" s="406" t="s">
        <v>1748</v>
      </c>
      <c r="I421" s="406" t="s">
        <v>2270</v>
      </c>
    </row>
    <row r="422" spans="1:9">
      <c r="A422" s="406" t="s">
        <v>448</v>
      </c>
      <c r="B422" s="406" t="s">
        <v>2271</v>
      </c>
      <c r="C422" s="406" t="s">
        <v>1713</v>
      </c>
      <c r="D422" s="406" t="s">
        <v>2272</v>
      </c>
      <c r="F422" s="406" t="s">
        <v>448</v>
      </c>
      <c r="G422" s="406" t="s">
        <v>2271</v>
      </c>
      <c r="H422" s="406" t="s">
        <v>1713</v>
      </c>
      <c r="I422" s="406" t="s">
        <v>2272</v>
      </c>
    </row>
    <row r="423" spans="1:9">
      <c r="A423" s="406" t="s">
        <v>448</v>
      </c>
      <c r="B423" s="406" t="s">
        <v>2273</v>
      </c>
      <c r="C423" s="406" t="s">
        <v>1737</v>
      </c>
      <c r="D423" s="406" t="s">
        <v>2274</v>
      </c>
      <c r="F423" s="406" t="s">
        <v>448</v>
      </c>
      <c r="G423" s="406" t="s">
        <v>2273</v>
      </c>
      <c r="H423" s="406" t="s">
        <v>1737</v>
      </c>
      <c r="I423" s="406" t="s">
        <v>2274</v>
      </c>
    </row>
    <row r="424" spans="1:9">
      <c r="A424" s="406" t="s">
        <v>448</v>
      </c>
      <c r="B424" s="406" t="s">
        <v>2275</v>
      </c>
      <c r="C424" s="406" t="s">
        <v>1748</v>
      </c>
      <c r="D424" s="406" t="s">
        <v>2276</v>
      </c>
      <c r="F424" s="406" t="s">
        <v>448</v>
      </c>
      <c r="G424" s="406" t="s">
        <v>2275</v>
      </c>
      <c r="H424" s="406" t="s">
        <v>1748</v>
      </c>
      <c r="I424" s="406" t="s">
        <v>2276</v>
      </c>
    </row>
    <row r="425" spans="1:9">
      <c r="A425" s="406" t="s">
        <v>448</v>
      </c>
      <c r="B425" s="406" t="s">
        <v>1709</v>
      </c>
      <c r="C425" s="406" t="s">
        <v>1750</v>
      </c>
      <c r="D425" s="406" t="s">
        <v>2277</v>
      </c>
      <c r="F425" s="406" t="s">
        <v>448</v>
      </c>
      <c r="G425" s="406" t="s">
        <v>1709</v>
      </c>
      <c r="H425" s="406" t="s">
        <v>1750</v>
      </c>
      <c r="I425" s="406" t="s">
        <v>2277</v>
      </c>
    </row>
    <row r="426" spans="1:9">
      <c r="A426" s="406" t="s">
        <v>448</v>
      </c>
      <c r="B426" s="406" t="s">
        <v>1715</v>
      </c>
      <c r="C426" s="406" t="s">
        <v>1654</v>
      </c>
      <c r="D426" s="406" t="s">
        <v>2278</v>
      </c>
      <c r="F426" s="406" t="s">
        <v>448</v>
      </c>
      <c r="G426" s="406" t="s">
        <v>1715</v>
      </c>
      <c r="H426" s="406" t="s">
        <v>1654</v>
      </c>
      <c r="I426" s="406" t="s">
        <v>2278</v>
      </c>
    </row>
    <row r="427" spans="1:9">
      <c r="A427" s="406" t="s">
        <v>448</v>
      </c>
      <c r="B427" s="406" t="s">
        <v>1717</v>
      </c>
      <c r="C427" s="406" t="s">
        <v>1887</v>
      </c>
      <c r="D427" s="406" t="s">
        <v>1720</v>
      </c>
      <c r="F427" s="406" t="s">
        <v>448</v>
      </c>
      <c r="G427" s="406" t="s">
        <v>1717</v>
      </c>
      <c r="H427" s="406" t="s">
        <v>1887</v>
      </c>
      <c r="I427" s="406" t="s">
        <v>1720</v>
      </c>
    </row>
    <row r="428" spans="1:9">
      <c r="A428" s="406" t="s">
        <v>448</v>
      </c>
      <c r="B428" s="406" t="s">
        <v>1726</v>
      </c>
      <c r="C428" s="406" t="s">
        <v>1805</v>
      </c>
      <c r="D428" s="406" t="s">
        <v>1728</v>
      </c>
      <c r="F428" s="406" t="s">
        <v>448</v>
      </c>
      <c r="G428" s="406" t="s">
        <v>1726</v>
      </c>
      <c r="H428" s="406" t="s">
        <v>1805</v>
      </c>
      <c r="I428" s="406" t="s">
        <v>1728</v>
      </c>
    </row>
    <row r="429" spans="1:9">
      <c r="A429" s="406" t="s">
        <v>448</v>
      </c>
      <c r="B429" s="406" t="s">
        <v>1907</v>
      </c>
      <c r="C429" s="406" t="s">
        <v>1654</v>
      </c>
      <c r="D429" s="406" t="s">
        <v>1908</v>
      </c>
      <c r="F429" s="406" t="s">
        <v>448</v>
      </c>
      <c r="G429" s="406" t="s">
        <v>1907</v>
      </c>
      <c r="H429" s="406" t="s">
        <v>1654</v>
      </c>
      <c r="I429" s="406" t="s">
        <v>1908</v>
      </c>
    </row>
    <row r="430" spans="1:9">
      <c r="A430" s="406" t="s">
        <v>448</v>
      </c>
      <c r="B430" s="406" t="s">
        <v>1911</v>
      </c>
      <c r="C430" s="406" t="s">
        <v>1702</v>
      </c>
      <c r="D430" s="406" t="s">
        <v>2279</v>
      </c>
      <c r="F430" s="406" t="s">
        <v>448</v>
      </c>
      <c r="G430" s="406" t="s">
        <v>1911</v>
      </c>
      <c r="H430" s="406" t="s">
        <v>1702</v>
      </c>
      <c r="I430" s="406" t="s">
        <v>2279</v>
      </c>
    </row>
    <row r="431" spans="1:9">
      <c r="A431" s="406" t="s">
        <v>448</v>
      </c>
      <c r="B431" s="406" t="s">
        <v>1911</v>
      </c>
      <c r="C431" s="406" t="s">
        <v>1654</v>
      </c>
      <c r="D431" s="406" t="s">
        <v>1912</v>
      </c>
      <c r="F431" s="406" t="s">
        <v>448</v>
      </c>
      <c r="G431" s="406" t="s">
        <v>1911</v>
      </c>
      <c r="H431" s="406" t="s">
        <v>1654</v>
      </c>
      <c r="I431" s="406" t="s">
        <v>1912</v>
      </c>
    </row>
    <row r="432" spans="1:9">
      <c r="A432" s="406" t="s">
        <v>448</v>
      </c>
      <c r="B432" s="406" t="s">
        <v>2280</v>
      </c>
      <c r="C432" s="406" t="s">
        <v>1713</v>
      </c>
      <c r="D432" s="406" t="s">
        <v>2281</v>
      </c>
      <c r="F432" s="406" t="s">
        <v>448</v>
      </c>
      <c r="G432" s="406" t="s">
        <v>2280</v>
      </c>
      <c r="H432" s="406" t="s">
        <v>1713</v>
      </c>
      <c r="I432" s="406" t="s">
        <v>2281</v>
      </c>
    </row>
    <row r="433" spans="1:9">
      <c r="A433" s="406" t="s">
        <v>448</v>
      </c>
      <c r="B433" s="406" t="s">
        <v>2282</v>
      </c>
      <c r="C433" s="406" t="s">
        <v>1671</v>
      </c>
      <c r="D433" s="406" t="s">
        <v>2283</v>
      </c>
      <c r="F433" s="406" t="s">
        <v>448</v>
      </c>
      <c r="G433" s="406" t="s">
        <v>2282</v>
      </c>
      <c r="H433" s="406" t="s">
        <v>1671</v>
      </c>
      <c r="I433" s="406" t="s">
        <v>2283</v>
      </c>
    </row>
    <row r="434" spans="1:9">
      <c r="A434" s="406" t="s">
        <v>448</v>
      </c>
      <c r="B434" s="406" t="s">
        <v>1733</v>
      </c>
      <c r="C434" s="406" t="s">
        <v>1713</v>
      </c>
      <c r="D434" s="406" t="s">
        <v>1735</v>
      </c>
      <c r="F434" s="406" t="s">
        <v>448</v>
      </c>
      <c r="G434" s="406" t="s">
        <v>1733</v>
      </c>
      <c r="H434" s="406" t="s">
        <v>1713</v>
      </c>
      <c r="I434" s="406" t="s">
        <v>1735</v>
      </c>
    </row>
    <row r="435" spans="1:9">
      <c r="A435" s="406" t="s">
        <v>2185</v>
      </c>
      <c r="B435" s="406" t="s">
        <v>2284</v>
      </c>
      <c r="C435" s="406" t="s">
        <v>1819</v>
      </c>
      <c r="D435" s="406" t="s">
        <v>2285</v>
      </c>
      <c r="F435" s="406" t="s">
        <v>2185</v>
      </c>
      <c r="G435" s="406" t="s">
        <v>2284</v>
      </c>
      <c r="H435" s="406" t="s">
        <v>1819</v>
      </c>
      <c r="I435" s="406" t="s">
        <v>2285</v>
      </c>
    </row>
    <row r="436" spans="1:9">
      <c r="A436" s="406" t="s">
        <v>448</v>
      </c>
      <c r="B436" s="406" t="s">
        <v>1913</v>
      </c>
      <c r="C436" s="406" t="s">
        <v>1651</v>
      </c>
      <c r="D436" s="406" t="s">
        <v>1914</v>
      </c>
      <c r="F436" s="406" t="s">
        <v>448</v>
      </c>
      <c r="G436" s="406" t="s">
        <v>1913</v>
      </c>
      <c r="H436" s="406" t="s">
        <v>1651</v>
      </c>
      <c r="I436" s="406" t="s">
        <v>1914</v>
      </c>
    </row>
    <row r="437" spans="1:9">
      <c r="A437" s="406" t="s">
        <v>448</v>
      </c>
      <c r="B437" s="406" t="s">
        <v>2219</v>
      </c>
      <c r="C437" s="406" t="s">
        <v>1671</v>
      </c>
      <c r="D437" s="406" t="s">
        <v>2286</v>
      </c>
      <c r="F437" s="406" t="s">
        <v>448</v>
      </c>
      <c r="G437" s="406" t="s">
        <v>2219</v>
      </c>
      <c r="H437" s="406" t="s">
        <v>1671</v>
      </c>
      <c r="I437" s="406" t="s">
        <v>2286</v>
      </c>
    </row>
    <row r="438" spans="1:9">
      <c r="A438" s="406" t="s">
        <v>448</v>
      </c>
      <c r="B438" s="406" t="s">
        <v>1743</v>
      </c>
      <c r="C438" s="406" t="s">
        <v>1737</v>
      </c>
      <c r="D438" s="406" t="s">
        <v>1746</v>
      </c>
      <c r="F438" s="406" t="s">
        <v>448</v>
      </c>
      <c r="G438" s="406" t="s">
        <v>1743</v>
      </c>
      <c r="H438" s="406" t="s">
        <v>1737</v>
      </c>
      <c r="I438" s="406" t="s">
        <v>1746</v>
      </c>
    </row>
    <row r="439" spans="1:9">
      <c r="A439" s="406" t="s">
        <v>1893</v>
      </c>
      <c r="B439" s="406" t="s">
        <v>1909</v>
      </c>
      <c r="C439" s="406" t="s">
        <v>1668</v>
      </c>
      <c r="D439" s="406" t="s">
        <v>1910</v>
      </c>
      <c r="F439" s="406" t="s">
        <v>1893</v>
      </c>
      <c r="G439" s="406" t="s">
        <v>1909</v>
      </c>
      <c r="H439" s="406" t="s">
        <v>1668</v>
      </c>
      <c r="I439" s="406" t="s">
        <v>1910</v>
      </c>
    </row>
    <row r="440" spans="1:9">
      <c r="A440" s="406" t="s">
        <v>1893</v>
      </c>
      <c r="B440" s="406" t="s">
        <v>1904</v>
      </c>
      <c r="C440" s="406" t="s">
        <v>2287</v>
      </c>
      <c r="D440" s="406" t="s">
        <v>2288</v>
      </c>
      <c r="F440" s="406" t="s">
        <v>1893</v>
      </c>
      <c r="G440" s="406" t="s">
        <v>1904</v>
      </c>
      <c r="H440" s="406" t="s">
        <v>2287</v>
      </c>
      <c r="I440" s="406" t="s">
        <v>2288</v>
      </c>
    </row>
    <row r="441" spans="1:9">
      <c r="A441" s="406" t="s">
        <v>1893</v>
      </c>
      <c r="B441" s="406" t="s">
        <v>1894</v>
      </c>
      <c r="C441" s="406" t="s">
        <v>1954</v>
      </c>
      <c r="D441" s="406" t="s">
        <v>1897</v>
      </c>
      <c r="F441" s="406" t="s">
        <v>1893</v>
      </c>
      <c r="G441" s="406" t="s">
        <v>1894</v>
      </c>
      <c r="H441" s="406" t="s">
        <v>1954</v>
      </c>
      <c r="I441" s="406" t="s">
        <v>1897</v>
      </c>
    </row>
    <row r="442" spans="1:9">
      <c r="A442" s="406" t="s">
        <v>1893</v>
      </c>
      <c r="B442" s="406" t="s">
        <v>2067</v>
      </c>
      <c r="C442" s="406" t="s">
        <v>1651</v>
      </c>
      <c r="D442" s="406" t="s">
        <v>2068</v>
      </c>
      <c r="F442" s="406" t="s">
        <v>1893</v>
      </c>
      <c r="G442" s="406" t="s">
        <v>2067</v>
      </c>
      <c r="H442" s="406" t="s">
        <v>1651</v>
      </c>
      <c r="I442" s="406" t="s">
        <v>2068</v>
      </c>
    </row>
    <row r="443" spans="1:9">
      <c r="A443" s="406" t="s">
        <v>1780</v>
      </c>
      <c r="B443" s="406" t="s">
        <v>1928</v>
      </c>
      <c r="C443" s="406" t="s">
        <v>1651</v>
      </c>
      <c r="D443" s="406" t="s">
        <v>2155</v>
      </c>
      <c r="F443" s="406" t="s">
        <v>1780</v>
      </c>
      <c r="G443" s="406" t="s">
        <v>1928</v>
      </c>
      <c r="H443" s="406" t="s">
        <v>1651</v>
      </c>
      <c r="I443" s="406" t="s">
        <v>2155</v>
      </c>
    </row>
    <row r="444" spans="1:9">
      <c r="A444" s="406" t="s">
        <v>1780</v>
      </c>
      <c r="B444" s="406" t="s">
        <v>1781</v>
      </c>
      <c r="C444" s="406" t="s">
        <v>1805</v>
      </c>
      <c r="D444" s="406" t="s">
        <v>1782</v>
      </c>
      <c r="F444" s="406" t="s">
        <v>1780</v>
      </c>
      <c r="G444" s="406" t="s">
        <v>1781</v>
      </c>
      <c r="H444" s="406" t="s">
        <v>1805</v>
      </c>
      <c r="I444" s="406" t="s">
        <v>1782</v>
      </c>
    </row>
    <row r="445" spans="1:9">
      <c r="A445" s="406" t="s">
        <v>452</v>
      </c>
      <c r="B445" s="406" t="s">
        <v>2196</v>
      </c>
      <c r="C445" s="406" t="s">
        <v>1724</v>
      </c>
      <c r="D445" s="406" t="s">
        <v>2197</v>
      </c>
      <c r="F445" s="406" t="s">
        <v>452</v>
      </c>
      <c r="G445" s="406" t="s">
        <v>2196</v>
      </c>
      <c r="H445" s="406" t="s">
        <v>1724</v>
      </c>
      <c r="I445" s="406" t="s">
        <v>2197</v>
      </c>
    </row>
    <row r="446" spans="1:9">
      <c r="A446" s="406" t="s">
        <v>452</v>
      </c>
      <c r="B446" s="406" t="s">
        <v>2074</v>
      </c>
      <c r="C446" s="406" t="s">
        <v>1796</v>
      </c>
      <c r="D446" s="406" t="s">
        <v>1678</v>
      </c>
      <c r="F446" s="406" t="s">
        <v>452</v>
      </c>
      <c r="G446" s="406" t="s">
        <v>2074</v>
      </c>
      <c r="H446" s="406" t="s">
        <v>1796</v>
      </c>
      <c r="I446" s="406" t="s">
        <v>1678</v>
      </c>
    </row>
    <row r="447" spans="1:9">
      <c r="A447" s="406" t="s">
        <v>452</v>
      </c>
      <c r="B447" s="406" t="s">
        <v>2289</v>
      </c>
      <c r="C447" s="406" t="s">
        <v>1657</v>
      </c>
      <c r="D447" s="406" t="s">
        <v>2290</v>
      </c>
      <c r="F447" s="406" t="s">
        <v>452</v>
      </c>
      <c r="G447" s="406" t="s">
        <v>2289</v>
      </c>
      <c r="H447" s="406" t="s">
        <v>1657</v>
      </c>
      <c r="I447" s="406" t="s">
        <v>2290</v>
      </c>
    </row>
    <row r="448" spans="1:9">
      <c r="A448" s="406" t="s">
        <v>1792</v>
      </c>
      <c r="B448" s="406" t="s">
        <v>1659</v>
      </c>
      <c r="C448" s="406" t="s">
        <v>1668</v>
      </c>
      <c r="D448" s="406" t="s">
        <v>2291</v>
      </c>
      <c r="F448" s="406" t="s">
        <v>1792</v>
      </c>
      <c r="G448" s="406" t="s">
        <v>1659</v>
      </c>
      <c r="H448" s="406" t="s">
        <v>1668</v>
      </c>
      <c r="I448" s="406" t="s">
        <v>2291</v>
      </c>
    </row>
    <row r="449" spans="1:9">
      <c r="A449" s="406" t="s">
        <v>1792</v>
      </c>
      <c r="B449" s="406" t="s">
        <v>1659</v>
      </c>
      <c r="C449" s="406" t="s">
        <v>1713</v>
      </c>
      <c r="D449" s="406" t="s">
        <v>2291</v>
      </c>
      <c r="F449" s="406" t="s">
        <v>1792</v>
      </c>
      <c r="G449" s="406" t="s">
        <v>1659</v>
      </c>
      <c r="H449" s="406" t="s">
        <v>1713</v>
      </c>
      <c r="I449" s="406" t="s">
        <v>2291</v>
      </c>
    </row>
    <row r="450" spans="1:9">
      <c r="A450" s="406" t="s">
        <v>1546</v>
      </c>
      <c r="B450" s="406" t="s">
        <v>1934</v>
      </c>
      <c r="C450" s="406" t="s">
        <v>1727</v>
      </c>
      <c r="D450" s="406" t="s">
        <v>1936</v>
      </c>
      <c r="F450" s="406" t="s">
        <v>1546</v>
      </c>
      <c r="G450" s="406" t="s">
        <v>1934</v>
      </c>
      <c r="H450" s="406" t="s">
        <v>1727</v>
      </c>
      <c r="I450" s="406" t="s">
        <v>1936</v>
      </c>
    </row>
    <row r="451" spans="1:9">
      <c r="A451" s="406" t="s">
        <v>1546</v>
      </c>
      <c r="B451" s="406" t="s">
        <v>1937</v>
      </c>
      <c r="C451" s="406" t="s">
        <v>1695</v>
      </c>
      <c r="D451" s="406" t="s">
        <v>2292</v>
      </c>
      <c r="F451" s="406" t="s">
        <v>1546</v>
      </c>
      <c r="G451" s="406" t="s">
        <v>1937</v>
      </c>
      <c r="H451" s="406" t="s">
        <v>1695</v>
      </c>
      <c r="I451" s="406" t="s">
        <v>2292</v>
      </c>
    </row>
    <row r="452" spans="1:9">
      <c r="A452" s="406" t="s">
        <v>1546</v>
      </c>
      <c r="B452" s="406" t="s">
        <v>1656</v>
      </c>
      <c r="C452" s="406" t="s">
        <v>1954</v>
      </c>
      <c r="D452" s="406" t="s">
        <v>1939</v>
      </c>
      <c r="F452" s="406" t="s">
        <v>1546</v>
      </c>
      <c r="G452" s="406" t="s">
        <v>1656</v>
      </c>
      <c r="H452" s="406" t="s">
        <v>1954</v>
      </c>
      <c r="I452" s="406" t="s">
        <v>1939</v>
      </c>
    </row>
    <row r="453" spans="1:9">
      <c r="A453" s="406" t="s">
        <v>1546</v>
      </c>
      <c r="B453" s="406" t="s">
        <v>1656</v>
      </c>
      <c r="C453" s="406" t="s">
        <v>1772</v>
      </c>
      <c r="D453" s="406" t="s">
        <v>1939</v>
      </c>
      <c r="F453" s="406" t="s">
        <v>1546</v>
      </c>
      <c r="G453" s="406" t="s">
        <v>1656</v>
      </c>
      <c r="H453" s="406" t="s">
        <v>1772</v>
      </c>
      <c r="I453" s="406" t="s">
        <v>1939</v>
      </c>
    </row>
    <row r="454" spans="1:9">
      <c r="A454" s="406" t="s">
        <v>1546</v>
      </c>
      <c r="B454" s="406" t="s">
        <v>1653</v>
      </c>
      <c r="C454" s="406" t="s">
        <v>1713</v>
      </c>
      <c r="D454" s="406" t="s">
        <v>2198</v>
      </c>
      <c r="F454" s="406" t="s">
        <v>1546</v>
      </c>
      <c r="G454" s="406" t="s">
        <v>1653</v>
      </c>
      <c r="H454" s="406" t="s">
        <v>1713</v>
      </c>
      <c r="I454" s="406" t="s">
        <v>2198</v>
      </c>
    </row>
    <row r="455" spans="1:9">
      <c r="A455" s="406" t="s">
        <v>1546</v>
      </c>
      <c r="B455" s="406" t="s">
        <v>1944</v>
      </c>
      <c r="C455" s="406" t="s">
        <v>1767</v>
      </c>
      <c r="D455" s="406" t="s">
        <v>2082</v>
      </c>
      <c r="F455" s="406" t="s">
        <v>1546</v>
      </c>
      <c r="G455" s="406" t="s">
        <v>1944</v>
      </c>
      <c r="H455" s="406" t="s">
        <v>1767</v>
      </c>
      <c r="I455" s="406" t="s">
        <v>2082</v>
      </c>
    </row>
    <row r="456" spans="1:9">
      <c r="A456" s="406" t="s">
        <v>1546</v>
      </c>
      <c r="B456" s="406" t="s">
        <v>1659</v>
      </c>
      <c r="C456" s="406" t="s">
        <v>1805</v>
      </c>
      <c r="D456" s="406" t="s">
        <v>1940</v>
      </c>
      <c r="F456" s="406" t="s">
        <v>1546</v>
      </c>
      <c r="G456" s="406" t="s">
        <v>1659</v>
      </c>
      <c r="H456" s="406" t="s">
        <v>1805</v>
      </c>
      <c r="I456" s="406" t="s">
        <v>1940</v>
      </c>
    </row>
    <row r="457" spans="1:9">
      <c r="A457" s="406" t="s">
        <v>1546</v>
      </c>
      <c r="B457" s="406" t="s">
        <v>1659</v>
      </c>
      <c r="C457" s="406" t="s">
        <v>2226</v>
      </c>
      <c r="D457" s="406" t="s">
        <v>1941</v>
      </c>
      <c r="F457" s="406" t="s">
        <v>1546</v>
      </c>
      <c r="G457" s="406" t="s">
        <v>1659</v>
      </c>
      <c r="H457" s="406" t="s">
        <v>2226</v>
      </c>
      <c r="I457" s="406" t="s">
        <v>1941</v>
      </c>
    </row>
    <row r="458" spans="1:9">
      <c r="A458" s="406" t="s">
        <v>1546</v>
      </c>
      <c r="B458" s="406" t="s">
        <v>1942</v>
      </c>
      <c r="C458" s="406" t="s">
        <v>2072</v>
      </c>
      <c r="D458" s="406" t="s">
        <v>2293</v>
      </c>
      <c r="F458" s="406" t="s">
        <v>1546</v>
      </c>
      <c r="G458" s="406" t="s">
        <v>1942</v>
      </c>
      <c r="H458" s="406" t="s">
        <v>2072</v>
      </c>
      <c r="I458" s="406" t="s">
        <v>2293</v>
      </c>
    </row>
    <row r="459" spans="1:9">
      <c r="A459" s="406" t="s">
        <v>1824</v>
      </c>
      <c r="B459" s="406" t="s">
        <v>1832</v>
      </c>
      <c r="C459" s="406" t="s">
        <v>1819</v>
      </c>
      <c r="D459" s="406" t="s">
        <v>2243</v>
      </c>
      <c r="F459" s="406" t="s">
        <v>1824</v>
      </c>
      <c r="G459" s="406" t="s">
        <v>1832</v>
      </c>
      <c r="H459" s="406" t="s">
        <v>1819</v>
      </c>
      <c r="I459" s="406" t="s">
        <v>2243</v>
      </c>
    </row>
    <row r="460" spans="1:9">
      <c r="A460" s="406" t="s">
        <v>460</v>
      </c>
      <c r="B460" s="406" t="s">
        <v>1809</v>
      </c>
      <c r="C460" s="406" t="s">
        <v>1710</v>
      </c>
      <c r="D460" s="406" t="s">
        <v>2294</v>
      </c>
      <c r="F460" s="406" t="s">
        <v>460</v>
      </c>
      <c r="G460" s="406" t="s">
        <v>1809</v>
      </c>
      <c r="H460" s="406" t="s">
        <v>1710</v>
      </c>
      <c r="I460" s="406" t="s">
        <v>2294</v>
      </c>
    </row>
    <row r="461" spans="1:9">
      <c r="A461" s="406" t="s">
        <v>460</v>
      </c>
      <c r="B461" s="406" t="s">
        <v>1967</v>
      </c>
      <c r="C461" s="406" t="s">
        <v>1665</v>
      </c>
      <c r="D461" s="406" t="s">
        <v>2295</v>
      </c>
      <c r="F461" s="406" t="s">
        <v>460</v>
      </c>
      <c r="G461" s="406" t="s">
        <v>1967</v>
      </c>
      <c r="H461" s="406" t="s">
        <v>1665</v>
      </c>
      <c r="I461" s="406" t="s">
        <v>2295</v>
      </c>
    </row>
    <row r="462" spans="1:9">
      <c r="A462" s="406" t="s">
        <v>460</v>
      </c>
      <c r="B462" s="406" t="s">
        <v>2099</v>
      </c>
      <c r="C462" s="406" t="s">
        <v>1651</v>
      </c>
      <c r="D462" s="406" t="s">
        <v>2296</v>
      </c>
      <c r="F462" s="406" t="s">
        <v>460</v>
      </c>
      <c r="G462" s="406" t="s">
        <v>2099</v>
      </c>
      <c r="H462" s="406" t="s">
        <v>1651</v>
      </c>
      <c r="I462" s="406" t="s">
        <v>2296</v>
      </c>
    </row>
    <row r="463" spans="1:9">
      <c r="A463" s="406" t="s">
        <v>460</v>
      </c>
      <c r="B463" s="406" t="s">
        <v>1749</v>
      </c>
      <c r="C463" s="406" t="s">
        <v>1734</v>
      </c>
      <c r="D463" s="406" t="s">
        <v>2297</v>
      </c>
      <c r="F463" s="406" t="s">
        <v>460</v>
      </c>
      <c r="G463" s="406" t="s">
        <v>1749</v>
      </c>
      <c r="H463" s="406" t="s">
        <v>1734</v>
      </c>
      <c r="I463" s="406" t="s">
        <v>2297</v>
      </c>
    </row>
    <row r="464" spans="1:9">
      <c r="A464" s="406" t="s">
        <v>460</v>
      </c>
      <c r="B464" s="406" t="s">
        <v>1979</v>
      </c>
      <c r="C464" s="406" t="s">
        <v>1724</v>
      </c>
      <c r="D464" s="406" t="s">
        <v>1980</v>
      </c>
      <c r="F464" s="406" t="s">
        <v>460</v>
      </c>
      <c r="G464" s="406" t="s">
        <v>1979</v>
      </c>
      <c r="H464" s="406" t="s">
        <v>1724</v>
      </c>
      <c r="I464" s="406" t="s">
        <v>1980</v>
      </c>
    </row>
    <row r="465" spans="1:9">
      <c r="A465" s="406" t="s">
        <v>460</v>
      </c>
      <c r="B465" s="406" t="s">
        <v>2298</v>
      </c>
      <c r="C465" s="406" t="s">
        <v>1702</v>
      </c>
      <c r="D465" s="406" t="s">
        <v>2299</v>
      </c>
      <c r="F465" s="406" t="s">
        <v>460</v>
      </c>
      <c r="G465" s="406" t="s">
        <v>2298</v>
      </c>
      <c r="H465" s="406" t="s">
        <v>1702</v>
      </c>
      <c r="I465" s="406" t="s">
        <v>2299</v>
      </c>
    </row>
    <row r="466" spans="1:9">
      <c r="A466" s="406" t="s">
        <v>460</v>
      </c>
      <c r="B466" s="406" t="s">
        <v>1756</v>
      </c>
      <c r="C466" s="406" t="s">
        <v>1651</v>
      </c>
      <c r="D466" s="406" t="s">
        <v>1757</v>
      </c>
      <c r="F466" s="406" t="s">
        <v>460</v>
      </c>
      <c r="G466" s="406" t="s">
        <v>1756</v>
      </c>
      <c r="H466" s="406" t="s">
        <v>1651</v>
      </c>
      <c r="I466" s="406" t="s">
        <v>1757</v>
      </c>
    </row>
    <row r="467" spans="1:9">
      <c r="A467" s="406" t="s">
        <v>460</v>
      </c>
      <c r="B467" s="406" t="s">
        <v>2300</v>
      </c>
      <c r="C467" s="406" t="s">
        <v>1805</v>
      </c>
      <c r="D467" s="406" t="s">
        <v>2301</v>
      </c>
      <c r="F467" s="406" t="s">
        <v>460</v>
      </c>
      <c r="G467" s="406" t="s">
        <v>2300</v>
      </c>
      <c r="H467" s="406" t="s">
        <v>1805</v>
      </c>
      <c r="I467" s="406" t="s">
        <v>2301</v>
      </c>
    </row>
    <row r="468" spans="1:9">
      <c r="A468" s="406" t="s">
        <v>460</v>
      </c>
      <c r="B468" s="406" t="s">
        <v>2123</v>
      </c>
      <c r="C468" s="406" t="s">
        <v>1727</v>
      </c>
      <c r="D468" s="406" t="s">
        <v>2272</v>
      </c>
      <c r="F468" s="406" t="s">
        <v>460</v>
      </c>
      <c r="G468" s="406" t="s">
        <v>2123</v>
      </c>
      <c r="H468" s="406" t="s">
        <v>1727</v>
      </c>
      <c r="I468" s="406" t="s">
        <v>2272</v>
      </c>
    </row>
    <row r="469" spans="1:9">
      <c r="A469" s="406" t="s">
        <v>460</v>
      </c>
      <c r="B469" s="406" t="s">
        <v>2289</v>
      </c>
      <c r="C469" s="406" t="s">
        <v>1654</v>
      </c>
      <c r="D469" s="406" t="s">
        <v>2302</v>
      </c>
      <c r="F469" s="406" t="s">
        <v>460</v>
      </c>
      <c r="G469" s="406" t="s">
        <v>2289</v>
      </c>
      <c r="H469" s="406" t="s">
        <v>1654</v>
      </c>
      <c r="I469" s="406" t="s">
        <v>2302</v>
      </c>
    </row>
    <row r="470" spans="1:9">
      <c r="A470" s="406" t="s">
        <v>460</v>
      </c>
      <c r="B470" s="406" t="s">
        <v>1963</v>
      </c>
      <c r="C470" s="406" t="s">
        <v>1750</v>
      </c>
      <c r="D470" s="406" t="s">
        <v>2303</v>
      </c>
      <c r="F470" s="406" t="s">
        <v>460</v>
      </c>
      <c r="G470" s="406" t="s">
        <v>1963</v>
      </c>
      <c r="H470" s="406" t="s">
        <v>1750</v>
      </c>
      <c r="I470" s="406" t="s">
        <v>2303</v>
      </c>
    </row>
    <row r="471" spans="1:9">
      <c r="A471" s="406" t="s">
        <v>460</v>
      </c>
      <c r="B471" s="406" t="s">
        <v>2304</v>
      </c>
      <c r="C471" s="406" t="s">
        <v>2072</v>
      </c>
      <c r="D471" s="406" t="s">
        <v>2305</v>
      </c>
      <c r="F471" s="406" t="s">
        <v>460</v>
      </c>
      <c r="G471" s="406" t="s">
        <v>2304</v>
      </c>
      <c r="H471" s="406" t="s">
        <v>2072</v>
      </c>
      <c r="I471" s="406" t="s">
        <v>2305</v>
      </c>
    </row>
    <row r="472" spans="1:9">
      <c r="A472" s="406" t="s">
        <v>460</v>
      </c>
      <c r="B472" s="406" t="s">
        <v>2306</v>
      </c>
      <c r="C472" s="406" t="s">
        <v>1674</v>
      </c>
      <c r="D472" s="406" t="s">
        <v>2307</v>
      </c>
      <c r="F472" s="406" t="s">
        <v>460</v>
      </c>
      <c r="G472" s="406" t="s">
        <v>2306</v>
      </c>
      <c r="H472" s="406" t="s">
        <v>1674</v>
      </c>
      <c r="I472" s="406" t="s">
        <v>2307</v>
      </c>
    </row>
    <row r="473" spans="1:9">
      <c r="A473" s="406" t="s">
        <v>460</v>
      </c>
      <c r="B473" s="406" t="s">
        <v>2308</v>
      </c>
      <c r="C473" s="406" t="s">
        <v>1819</v>
      </c>
      <c r="D473" s="406" t="s">
        <v>2309</v>
      </c>
      <c r="F473" s="406" t="s">
        <v>460</v>
      </c>
      <c r="G473" s="406" t="s">
        <v>2308</v>
      </c>
      <c r="H473" s="406" t="s">
        <v>1819</v>
      </c>
      <c r="I473" s="406" t="s">
        <v>2309</v>
      </c>
    </row>
    <row r="474" spans="1:9">
      <c r="A474" s="406" t="s">
        <v>460</v>
      </c>
      <c r="B474" s="406" t="s">
        <v>2310</v>
      </c>
      <c r="C474" s="406" t="s">
        <v>1671</v>
      </c>
      <c r="D474" s="406" t="s">
        <v>2311</v>
      </c>
      <c r="F474" s="406" t="s">
        <v>460</v>
      </c>
      <c r="G474" s="406" t="s">
        <v>2310</v>
      </c>
      <c r="H474" s="406" t="s">
        <v>1671</v>
      </c>
      <c r="I474" s="406" t="s">
        <v>2311</v>
      </c>
    </row>
    <row r="475" spans="1:9">
      <c r="A475" s="406" t="s">
        <v>460</v>
      </c>
      <c r="B475" s="406" t="s">
        <v>2312</v>
      </c>
      <c r="C475" s="406" t="s">
        <v>1668</v>
      </c>
      <c r="D475" s="406" t="s">
        <v>2313</v>
      </c>
      <c r="F475" s="406" t="s">
        <v>460</v>
      </c>
      <c r="G475" s="406" t="s">
        <v>2312</v>
      </c>
      <c r="H475" s="406" t="s">
        <v>1668</v>
      </c>
      <c r="I475" s="406" t="s">
        <v>2313</v>
      </c>
    </row>
    <row r="476" spans="1:9">
      <c r="A476" s="406" t="s">
        <v>1784</v>
      </c>
      <c r="B476" s="406" t="s">
        <v>2314</v>
      </c>
      <c r="C476" s="406" t="s">
        <v>1887</v>
      </c>
      <c r="D476" s="406" t="s">
        <v>2315</v>
      </c>
      <c r="F476" s="406" t="s">
        <v>1784</v>
      </c>
      <c r="G476" s="406" t="s">
        <v>2314</v>
      </c>
      <c r="H476" s="406" t="s">
        <v>1887</v>
      </c>
      <c r="I476" s="406" t="s">
        <v>2315</v>
      </c>
    </row>
    <row r="477" spans="1:9">
      <c r="A477" s="406" t="s">
        <v>1993</v>
      </c>
      <c r="B477" s="406" t="s">
        <v>2244</v>
      </c>
      <c r="C477" s="406" t="s">
        <v>1671</v>
      </c>
      <c r="D477" s="406" t="s">
        <v>2316</v>
      </c>
      <c r="F477" s="406" t="s">
        <v>1993</v>
      </c>
      <c r="G477" s="406" t="s">
        <v>2244</v>
      </c>
      <c r="H477" s="406" t="s">
        <v>1671</v>
      </c>
      <c r="I477" s="406" t="s">
        <v>2316</v>
      </c>
    </row>
    <row r="478" spans="1:9">
      <c r="A478" s="406" t="s">
        <v>1993</v>
      </c>
      <c r="B478" s="406" t="s">
        <v>1994</v>
      </c>
      <c r="C478" s="406" t="s">
        <v>1805</v>
      </c>
      <c r="D478" s="406" t="s">
        <v>2317</v>
      </c>
      <c r="F478" s="406" t="s">
        <v>1993</v>
      </c>
      <c r="G478" s="406" t="s">
        <v>1994</v>
      </c>
      <c r="H478" s="406" t="s">
        <v>1805</v>
      </c>
      <c r="I478" s="406" t="s">
        <v>2317</v>
      </c>
    </row>
    <row r="479" spans="1:9">
      <c r="A479" s="406" t="s">
        <v>1858</v>
      </c>
      <c r="B479" s="406" t="s">
        <v>2092</v>
      </c>
      <c r="C479" s="406" t="s">
        <v>1745</v>
      </c>
      <c r="D479" s="406" t="s">
        <v>2272</v>
      </c>
      <c r="F479" s="406" t="s">
        <v>1858</v>
      </c>
      <c r="G479" s="406" t="s">
        <v>2092</v>
      </c>
      <c r="H479" s="406" t="s">
        <v>1745</v>
      </c>
      <c r="I479" s="406" t="s">
        <v>2272</v>
      </c>
    </row>
    <row r="480" spans="1:9">
      <c r="A480" s="406" t="s">
        <v>1993</v>
      </c>
      <c r="B480" s="406" t="s">
        <v>2318</v>
      </c>
      <c r="C480" s="406" t="s">
        <v>2019</v>
      </c>
      <c r="D480" s="406" t="s">
        <v>2319</v>
      </c>
      <c r="F480" s="406" t="s">
        <v>1993</v>
      </c>
      <c r="G480" s="406" t="s">
        <v>2318</v>
      </c>
      <c r="H480" s="406" t="s">
        <v>2019</v>
      </c>
      <c r="I480" s="406" t="s">
        <v>2319</v>
      </c>
    </row>
    <row r="481" spans="1:9">
      <c r="A481" s="406" t="s">
        <v>467</v>
      </c>
      <c r="B481" s="406" t="s">
        <v>2004</v>
      </c>
      <c r="C481" s="406" t="s">
        <v>1724</v>
      </c>
      <c r="D481" s="406" t="s">
        <v>2005</v>
      </c>
      <c r="F481" s="406" t="s">
        <v>467</v>
      </c>
      <c r="G481" s="406" t="s">
        <v>2004</v>
      </c>
      <c r="H481" s="406" t="s">
        <v>1724</v>
      </c>
      <c r="I481" s="406" t="s">
        <v>2005</v>
      </c>
    </row>
    <row r="482" spans="1:9">
      <c r="A482" s="406" t="s">
        <v>467</v>
      </c>
      <c r="B482" s="406" t="s">
        <v>1998</v>
      </c>
      <c r="C482" s="406" t="s">
        <v>1702</v>
      </c>
      <c r="D482" s="406" t="s">
        <v>1999</v>
      </c>
      <c r="F482" s="406" t="s">
        <v>467</v>
      </c>
      <c r="G482" s="406" t="s">
        <v>1998</v>
      </c>
      <c r="H482" s="406" t="s">
        <v>1702</v>
      </c>
      <c r="I482" s="406" t="s">
        <v>1999</v>
      </c>
    </row>
    <row r="483" spans="1:9">
      <c r="A483" s="406" t="s">
        <v>467</v>
      </c>
      <c r="B483" s="406" t="s">
        <v>2320</v>
      </c>
      <c r="C483" s="406" t="s">
        <v>1668</v>
      </c>
      <c r="D483" s="406" t="s">
        <v>2321</v>
      </c>
      <c r="F483" s="406" t="s">
        <v>467</v>
      </c>
      <c r="G483" s="406" t="s">
        <v>2320</v>
      </c>
      <c r="H483" s="406" t="s">
        <v>1668</v>
      </c>
      <c r="I483" s="406" t="s">
        <v>2321</v>
      </c>
    </row>
    <row r="484" spans="1:9">
      <c r="A484" s="406" t="s">
        <v>467</v>
      </c>
      <c r="B484" s="406" t="s">
        <v>2322</v>
      </c>
      <c r="C484" s="406" t="s">
        <v>1710</v>
      </c>
      <c r="D484" s="406" t="s">
        <v>2323</v>
      </c>
      <c r="F484" s="406" t="s">
        <v>467</v>
      </c>
      <c r="G484" s="406" t="s">
        <v>2322</v>
      </c>
      <c r="H484" s="406" t="s">
        <v>1710</v>
      </c>
      <c r="I484" s="406" t="s">
        <v>2323</v>
      </c>
    </row>
    <row r="485" spans="1:9">
      <c r="A485" s="406" t="s">
        <v>465</v>
      </c>
      <c r="B485" s="406" t="s">
        <v>2324</v>
      </c>
      <c r="C485" s="406" t="s">
        <v>2120</v>
      </c>
      <c r="D485" s="406" t="s">
        <v>2325</v>
      </c>
      <c r="F485" s="406" t="s">
        <v>465</v>
      </c>
      <c r="G485" s="406" t="s">
        <v>2324</v>
      </c>
      <c r="H485" s="406" t="s">
        <v>2120</v>
      </c>
      <c r="I485" s="406" t="s">
        <v>2325</v>
      </c>
    </row>
    <row r="486" spans="1:9">
      <c r="A486" s="406" t="s">
        <v>465</v>
      </c>
      <c r="B486" s="406" t="s">
        <v>1830</v>
      </c>
      <c r="C486" s="406" t="s">
        <v>1687</v>
      </c>
      <c r="D486" s="406" t="s">
        <v>2118</v>
      </c>
      <c r="F486" s="406" t="s">
        <v>465</v>
      </c>
      <c r="G486" s="406" t="s">
        <v>1830</v>
      </c>
      <c r="H486" s="406" t="s">
        <v>1687</v>
      </c>
      <c r="I486" s="406" t="s">
        <v>2118</v>
      </c>
    </row>
    <row r="487" spans="1:9">
      <c r="A487" s="406" t="s">
        <v>448</v>
      </c>
      <c r="B487" s="406" t="s">
        <v>2326</v>
      </c>
      <c r="C487" s="406" t="s">
        <v>1702</v>
      </c>
      <c r="D487" s="406" t="s">
        <v>2327</v>
      </c>
      <c r="F487" s="406" t="s">
        <v>448</v>
      </c>
      <c r="G487" s="406" t="s">
        <v>2326</v>
      </c>
      <c r="H487" s="406" t="s">
        <v>1702</v>
      </c>
      <c r="I487" s="406" t="s">
        <v>2327</v>
      </c>
    </row>
    <row r="488" spans="1:9">
      <c r="A488" s="406" t="s">
        <v>456</v>
      </c>
      <c r="B488" s="406" t="s">
        <v>2328</v>
      </c>
      <c r="C488" s="406" t="s">
        <v>2329</v>
      </c>
      <c r="D488" s="406" t="s">
        <v>2330</v>
      </c>
      <c r="F488" s="406" t="s">
        <v>456</v>
      </c>
      <c r="G488" s="406" t="s">
        <v>2328</v>
      </c>
      <c r="H488" s="406" t="s">
        <v>2329</v>
      </c>
      <c r="I488" s="406" t="s">
        <v>2330</v>
      </c>
    </row>
    <row r="489" spans="1:9">
      <c r="A489" s="406" t="s">
        <v>456</v>
      </c>
      <c r="B489" s="406" t="s">
        <v>2331</v>
      </c>
      <c r="C489" s="406" t="s">
        <v>2019</v>
      </c>
      <c r="D489" s="406" t="s">
        <v>2332</v>
      </c>
      <c r="F489" s="406" t="s">
        <v>456</v>
      </c>
      <c r="G489" s="406" t="s">
        <v>2331</v>
      </c>
      <c r="H489" s="406" t="s">
        <v>2019</v>
      </c>
      <c r="I489" s="406" t="s">
        <v>2332</v>
      </c>
    </row>
    <row r="490" spans="1:9">
      <c r="A490" s="406" t="s">
        <v>456</v>
      </c>
      <c r="B490" s="406" t="s">
        <v>1838</v>
      </c>
      <c r="C490" s="406" t="s">
        <v>1705</v>
      </c>
      <c r="D490" s="406" t="s">
        <v>1816</v>
      </c>
      <c r="F490" s="406" t="s">
        <v>456</v>
      </c>
      <c r="G490" s="406" t="s">
        <v>1838</v>
      </c>
      <c r="H490" s="406" t="s">
        <v>1705</v>
      </c>
      <c r="I490" s="406" t="s">
        <v>1816</v>
      </c>
    </row>
    <row r="491" spans="1:9">
      <c r="A491" s="406" t="s">
        <v>448</v>
      </c>
      <c r="B491" s="406" t="s">
        <v>1673</v>
      </c>
      <c r="C491" s="406" t="s">
        <v>1702</v>
      </c>
      <c r="D491" s="406" t="s">
        <v>2333</v>
      </c>
      <c r="F491" s="406" t="s">
        <v>448</v>
      </c>
      <c r="G491" s="406" t="s">
        <v>1673</v>
      </c>
      <c r="H491" s="406" t="s">
        <v>1702</v>
      </c>
      <c r="I491" s="406" t="s">
        <v>2333</v>
      </c>
    </row>
    <row r="492" spans="1:9">
      <c r="A492" s="406" t="s">
        <v>448</v>
      </c>
      <c r="B492" s="406" t="s">
        <v>2334</v>
      </c>
      <c r="C492" s="406" t="s">
        <v>1687</v>
      </c>
      <c r="D492" s="406" t="s">
        <v>2335</v>
      </c>
      <c r="F492" s="406" t="s">
        <v>448</v>
      </c>
      <c r="G492" s="406" t="s">
        <v>2334</v>
      </c>
      <c r="H492" s="406" t="s">
        <v>1687</v>
      </c>
      <c r="I492" s="406" t="s">
        <v>2335</v>
      </c>
    </row>
    <row r="493" spans="1:9">
      <c r="A493" s="406" t="s">
        <v>448</v>
      </c>
      <c r="B493" s="406" t="s">
        <v>2336</v>
      </c>
      <c r="C493" s="406" t="s">
        <v>1668</v>
      </c>
      <c r="D493" s="406" t="s">
        <v>2337</v>
      </c>
      <c r="F493" s="406" t="s">
        <v>448</v>
      </c>
      <c r="G493" s="406" t="s">
        <v>2336</v>
      </c>
      <c r="H493" s="406" t="s">
        <v>1668</v>
      </c>
      <c r="I493" s="406" t="s">
        <v>2337</v>
      </c>
    </row>
    <row r="494" spans="1:9">
      <c r="A494" s="406" t="s">
        <v>448</v>
      </c>
      <c r="B494" s="406" t="s">
        <v>1712</v>
      </c>
      <c r="C494" s="406" t="s">
        <v>1724</v>
      </c>
      <c r="D494" s="406" t="s">
        <v>2267</v>
      </c>
      <c r="F494" s="406" t="s">
        <v>448</v>
      </c>
      <c r="G494" s="406" t="s">
        <v>1712</v>
      </c>
      <c r="H494" s="406" t="s">
        <v>1724</v>
      </c>
      <c r="I494" s="406" t="s">
        <v>2267</v>
      </c>
    </row>
    <row r="495" spans="1:9">
      <c r="A495" s="406" t="s">
        <v>448</v>
      </c>
      <c r="B495" s="406" t="s">
        <v>2338</v>
      </c>
      <c r="C495" s="406" t="s">
        <v>1702</v>
      </c>
      <c r="D495" s="406" t="s">
        <v>2339</v>
      </c>
      <c r="F495" s="406" t="s">
        <v>448</v>
      </c>
      <c r="G495" s="406" t="s">
        <v>2338</v>
      </c>
      <c r="H495" s="406" t="s">
        <v>1702</v>
      </c>
      <c r="I495" s="406" t="s">
        <v>2339</v>
      </c>
    </row>
    <row r="496" spans="1:9">
      <c r="A496" s="406" t="s">
        <v>448</v>
      </c>
      <c r="B496" s="406" t="s">
        <v>1691</v>
      </c>
      <c r="C496" s="406" t="s">
        <v>2226</v>
      </c>
      <c r="D496" s="406" t="s">
        <v>2340</v>
      </c>
      <c r="F496" s="406" t="s">
        <v>448</v>
      </c>
      <c r="G496" s="406" t="s">
        <v>1691</v>
      </c>
      <c r="H496" s="406" t="s">
        <v>2226</v>
      </c>
      <c r="I496" s="406" t="s">
        <v>2340</v>
      </c>
    </row>
    <row r="497" spans="1:9">
      <c r="A497" s="406" t="s">
        <v>448</v>
      </c>
      <c r="B497" s="406" t="s">
        <v>2341</v>
      </c>
      <c r="C497" s="406" t="s">
        <v>1724</v>
      </c>
      <c r="D497" s="406" t="s">
        <v>2342</v>
      </c>
      <c r="F497" s="406" t="s">
        <v>448</v>
      </c>
      <c r="G497" s="406" t="s">
        <v>2341</v>
      </c>
      <c r="H497" s="406" t="s">
        <v>1724</v>
      </c>
      <c r="I497" s="406" t="s">
        <v>2342</v>
      </c>
    </row>
    <row r="498" spans="1:9">
      <c r="A498" s="406" t="s">
        <v>448</v>
      </c>
      <c r="B498" s="406" t="s">
        <v>2033</v>
      </c>
      <c r="C498" s="406" t="s">
        <v>1819</v>
      </c>
      <c r="D498" s="406" t="s">
        <v>2343</v>
      </c>
      <c r="F498" s="406" t="s">
        <v>448</v>
      </c>
      <c r="G498" s="406" t="s">
        <v>2033</v>
      </c>
      <c r="H498" s="406" t="s">
        <v>1819</v>
      </c>
      <c r="I498" s="406" t="s">
        <v>2343</v>
      </c>
    </row>
    <row r="499" spans="1:9">
      <c r="A499" s="406" t="s">
        <v>783</v>
      </c>
      <c r="B499" s="406" t="s">
        <v>1848</v>
      </c>
      <c r="C499" s="406" t="s">
        <v>1657</v>
      </c>
      <c r="D499" s="406" t="s">
        <v>2344</v>
      </c>
      <c r="F499" s="406" t="s">
        <v>783</v>
      </c>
      <c r="G499" s="406" t="s">
        <v>1848</v>
      </c>
      <c r="H499" s="406" t="s">
        <v>1657</v>
      </c>
      <c r="I499" s="406" t="s">
        <v>2344</v>
      </c>
    </row>
    <row r="500" spans="1:9">
      <c r="A500" s="406" t="s">
        <v>448</v>
      </c>
      <c r="B500" s="406" t="s">
        <v>1650</v>
      </c>
      <c r="C500" s="406" t="s">
        <v>1819</v>
      </c>
      <c r="D500" s="406" t="s">
        <v>1881</v>
      </c>
      <c r="F500" s="406" t="s">
        <v>448</v>
      </c>
      <c r="G500" s="406" t="s">
        <v>1650</v>
      </c>
      <c r="H500" s="406" t="s">
        <v>1819</v>
      </c>
      <c r="I500" s="406" t="s">
        <v>1881</v>
      </c>
    </row>
    <row r="501" spans="1:9">
      <c r="A501" s="406" t="s">
        <v>448</v>
      </c>
      <c r="B501" s="406" t="s">
        <v>2345</v>
      </c>
      <c r="C501" s="406" t="s">
        <v>1657</v>
      </c>
      <c r="D501" s="406" t="s">
        <v>2346</v>
      </c>
      <c r="F501" s="406" t="s">
        <v>448</v>
      </c>
      <c r="G501" s="406" t="s">
        <v>2345</v>
      </c>
      <c r="H501" s="406" t="s">
        <v>1657</v>
      </c>
      <c r="I501" s="406" t="s">
        <v>2346</v>
      </c>
    </row>
    <row r="502" spans="1:9">
      <c r="A502" s="406" t="s">
        <v>448</v>
      </c>
      <c r="B502" s="406" t="s">
        <v>2347</v>
      </c>
      <c r="C502" s="406" t="s">
        <v>1724</v>
      </c>
      <c r="D502" s="406" t="s">
        <v>2348</v>
      </c>
      <c r="F502" s="406" t="s">
        <v>448</v>
      </c>
      <c r="G502" s="406" t="s">
        <v>2347</v>
      </c>
      <c r="H502" s="406" t="s">
        <v>1724</v>
      </c>
      <c r="I502" s="406" t="s">
        <v>2348</v>
      </c>
    </row>
    <row r="503" spans="1:9">
      <c r="A503" s="406" t="s">
        <v>448</v>
      </c>
      <c r="B503" s="406" t="s">
        <v>1726</v>
      </c>
      <c r="C503" s="406" t="s">
        <v>1671</v>
      </c>
      <c r="D503" s="406" t="s">
        <v>1899</v>
      </c>
      <c r="F503" s="406" t="s">
        <v>448</v>
      </c>
      <c r="G503" s="406" t="s">
        <v>1726</v>
      </c>
      <c r="H503" s="406" t="s">
        <v>1671</v>
      </c>
      <c r="I503" s="406" t="s">
        <v>1899</v>
      </c>
    </row>
    <row r="504" spans="1:9">
      <c r="A504" s="406" t="s">
        <v>448</v>
      </c>
      <c r="B504" s="406" t="s">
        <v>2216</v>
      </c>
      <c r="C504" s="406" t="s">
        <v>1772</v>
      </c>
      <c r="D504" s="406" t="s">
        <v>2217</v>
      </c>
      <c r="F504" s="406" t="s">
        <v>448</v>
      </c>
      <c r="G504" s="406" t="s">
        <v>2216</v>
      </c>
      <c r="H504" s="406" t="s">
        <v>1772</v>
      </c>
      <c r="I504" s="406" t="s">
        <v>2217</v>
      </c>
    </row>
    <row r="505" spans="1:9">
      <c r="A505" s="406" t="s">
        <v>463</v>
      </c>
      <c r="B505" s="406" t="s">
        <v>2020</v>
      </c>
      <c r="C505" s="406" t="s">
        <v>149</v>
      </c>
      <c r="D505" s="406" t="s">
        <v>2022</v>
      </c>
      <c r="F505" s="406" t="s">
        <v>463</v>
      </c>
      <c r="G505" s="406" t="s">
        <v>2020</v>
      </c>
      <c r="H505" s="406" t="s">
        <v>149</v>
      </c>
      <c r="I505" s="406" t="s">
        <v>2022</v>
      </c>
    </row>
    <row r="506" spans="1:9">
      <c r="A506" s="406" t="s">
        <v>448</v>
      </c>
      <c r="B506" s="406" t="s">
        <v>2044</v>
      </c>
      <c r="C506" s="406" t="s">
        <v>1727</v>
      </c>
      <c r="D506" s="406" t="s">
        <v>2045</v>
      </c>
      <c r="F506" s="406" t="s">
        <v>448</v>
      </c>
      <c r="G506" s="406" t="s">
        <v>2044</v>
      </c>
      <c r="H506" s="406" t="s">
        <v>1727</v>
      </c>
      <c r="I506" s="406" t="s">
        <v>2045</v>
      </c>
    </row>
    <row r="507" spans="1:9">
      <c r="A507" s="406" t="s">
        <v>463</v>
      </c>
      <c r="B507" s="406" t="s">
        <v>2310</v>
      </c>
      <c r="C507" s="406" t="s">
        <v>1674</v>
      </c>
      <c r="D507" s="406" t="s">
        <v>2349</v>
      </c>
      <c r="F507" s="406" t="s">
        <v>463</v>
      </c>
      <c r="G507" s="406" t="s">
        <v>2310</v>
      </c>
      <c r="H507" s="406" t="s">
        <v>1674</v>
      </c>
      <c r="I507" s="406" t="s">
        <v>2349</v>
      </c>
    </row>
    <row r="508" spans="1:9">
      <c r="A508" s="406" t="s">
        <v>463</v>
      </c>
      <c r="B508" s="406" t="s">
        <v>2013</v>
      </c>
      <c r="C508" s="406" t="s">
        <v>1734</v>
      </c>
      <c r="D508" s="406" t="s">
        <v>2350</v>
      </c>
      <c r="F508" s="406" t="s">
        <v>463</v>
      </c>
      <c r="G508" s="406" t="s">
        <v>2013</v>
      </c>
      <c r="H508" s="406" t="s">
        <v>1734</v>
      </c>
      <c r="I508" s="406" t="s">
        <v>2350</v>
      </c>
    </row>
    <row r="509" spans="1:9">
      <c r="A509" s="406" t="s">
        <v>448</v>
      </c>
      <c r="B509" s="406" t="s">
        <v>1907</v>
      </c>
      <c r="C509" s="406" t="s">
        <v>1819</v>
      </c>
      <c r="D509" s="406" t="s">
        <v>1908</v>
      </c>
      <c r="F509" s="406" t="s">
        <v>448</v>
      </c>
      <c r="G509" s="406" t="s">
        <v>1907</v>
      </c>
      <c r="H509" s="406" t="s">
        <v>1819</v>
      </c>
      <c r="I509" s="406" t="s">
        <v>1908</v>
      </c>
    </row>
    <row r="510" spans="1:9">
      <c r="A510" s="406" t="s">
        <v>448</v>
      </c>
      <c r="B510" s="406" t="s">
        <v>1731</v>
      </c>
      <c r="C510" s="406" t="s">
        <v>1763</v>
      </c>
      <c r="D510" s="406" t="s">
        <v>1732</v>
      </c>
      <c r="F510" s="406" t="s">
        <v>448</v>
      </c>
      <c r="G510" s="406" t="s">
        <v>1731</v>
      </c>
      <c r="H510" s="406" t="s">
        <v>1763</v>
      </c>
      <c r="I510" s="406" t="s">
        <v>1732</v>
      </c>
    </row>
    <row r="511" spans="1:9">
      <c r="A511" s="406" t="s">
        <v>463</v>
      </c>
      <c r="B511" s="406" t="s">
        <v>1853</v>
      </c>
      <c r="C511" s="406" t="s">
        <v>1671</v>
      </c>
      <c r="D511" s="406" t="s">
        <v>2351</v>
      </c>
      <c r="F511" s="406" t="s">
        <v>463</v>
      </c>
      <c r="G511" s="406" t="s">
        <v>1853</v>
      </c>
      <c r="H511" s="406" t="s">
        <v>1671</v>
      </c>
      <c r="I511" s="406" t="s">
        <v>2351</v>
      </c>
    </row>
    <row r="512" spans="1:9">
      <c r="A512" s="406" t="s">
        <v>448</v>
      </c>
      <c r="B512" s="406" t="s">
        <v>2352</v>
      </c>
      <c r="C512" s="406" t="s">
        <v>1734</v>
      </c>
      <c r="D512" s="406" t="s">
        <v>2353</v>
      </c>
      <c r="F512" s="406" t="s">
        <v>448</v>
      </c>
      <c r="G512" s="406" t="s">
        <v>2352</v>
      </c>
      <c r="H512" s="406" t="s">
        <v>1734</v>
      </c>
      <c r="I512" s="406" t="s">
        <v>2353</v>
      </c>
    </row>
    <row r="513" spans="1:9">
      <c r="A513" s="406" t="s">
        <v>448</v>
      </c>
      <c r="B513" s="406" t="s">
        <v>2352</v>
      </c>
      <c r="C513" s="406" t="s">
        <v>1657</v>
      </c>
      <c r="D513" s="406" t="s">
        <v>2354</v>
      </c>
      <c r="F513" s="406" t="s">
        <v>448</v>
      </c>
      <c r="G513" s="406" t="s">
        <v>2352</v>
      </c>
      <c r="H513" s="406" t="s">
        <v>1657</v>
      </c>
      <c r="I513" s="406" t="s">
        <v>2354</v>
      </c>
    </row>
    <row r="514" spans="1:9">
      <c r="A514" s="406" t="s">
        <v>448</v>
      </c>
      <c r="B514" s="406" t="s">
        <v>2214</v>
      </c>
      <c r="C514" s="406" t="s">
        <v>1748</v>
      </c>
      <c r="D514" s="406" t="s">
        <v>2355</v>
      </c>
      <c r="F514" s="406" t="s">
        <v>448</v>
      </c>
      <c r="G514" s="406" t="s">
        <v>2214</v>
      </c>
      <c r="H514" s="406" t="s">
        <v>1748</v>
      </c>
      <c r="I514" s="406" t="s">
        <v>2355</v>
      </c>
    </row>
    <row r="515" spans="1:9">
      <c r="A515" s="406" t="s">
        <v>1855</v>
      </c>
      <c r="B515" s="406" t="s">
        <v>1856</v>
      </c>
      <c r="C515" s="406" t="s">
        <v>1702</v>
      </c>
      <c r="D515" s="406" t="s">
        <v>2356</v>
      </c>
      <c r="F515" s="406" t="s">
        <v>1855</v>
      </c>
      <c r="G515" s="406" t="s">
        <v>1856</v>
      </c>
      <c r="H515" s="406" t="s">
        <v>1702</v>
      </c>
      <c r="I515" s="406" t="s">
        <v>2356</v>
      </c>
    </row>
    <row r="516" spans="1:9">
      <c r="A516" s="406" t="s">
        <v>1855</v>
      </c>
      <c r="B516" s="406" t="s">
        <v>503</v>
      </c>
      <c r="C516" s="406" t="s">
        <v>1727</v>
      </c>
      <c r="D516" s="406" t="s">
        <v>2357</v>
      </c>
      <c r="F516" s="406" t="s">
        <v>1855</v>
      </c>
      <c r="G516" s="406" t="s">
        <v>503</v>
      </c>
      <c r="H516" s="406" t="s">
        <v>1727</v>
      </c>
      <c r="I516" s="406" t="s">
        <v>2357</v>
      </c>
    </row>
    <row r="517" spans="1:9">
      <c r="A517" s="406" t="s">
        <v>1780</v>
      </c>
      <c r="B517" s="406" t="s">
        <v>1928</v>
      </c>
      <c r="C517" s="406" t="s">
        <v>1695</v>
      </c>
      <c r="D517" s="406" t="s">
        <v>1929</v>
      </c>
      <c r="F517" s="406" t="s">
        <v>1780</v>
      </c>
      <c r="G517" s="406" t="s">
        <v>1928</v>
      </c>
      <c r="H517" s="406" t="s">
        <v>1695</v>
      </c>
      <c r="I517" s="406" t="s">
        <v>1929</v>
      </c>
    </row>
    <row r="518" spans="1:9">
      <c r="A518" s="406" t="s">
        <v>1780</v>
      </c>
      <c r="B518" s="406" t="s">
        <v>1781</v>
      </c>
      <c r="C518" s="406" t="s">
        <v>2120</v>
      </c>
      <c r="D518" s="406" t="s">
        <v>2227</v>
      </c>
      <c r="F518" s="406" t="s">
        <v>1780</v>
      </c>
      <c r="G518" s="406" t="s">
        <v>1781</v>
      </c>
      <c r="H518" s="406" t="s">
        <v>2120</v>
      </c>
      <c r="I518" s="406" t="s">
        <v>2227</v>
      </c>
    </row>
    <row r="519" spans="1:9">
      <c r="A519" s="406" t="s">
        <v>2261</v>
      </c>
      <c r="B519" s="406" t="s">
        <v>503</v>
      </c>
      <c r="C519" s="406" t="s">
        <v>1805</v>
      </c>
      <c r="D519" s="406" t="s">
        <v>2358</v>
      </c>
      <c r="F519" s="406" t="s">
        <v>2261</v>
      </c>
      <c r="G519" s="406" t="s">
        <v>503</v>
      </c>
      <c r="H519" s="406" t="s">
        <v>1805</v>
      </c>
      <c r="I519" s="406" t="s">
        <v>2358</v>
      </c>
    </row>
    <row r="520" spans="1:9">
      <c r="A520" s="406" t="s">
        <v>1863</v>
      </c>
      <c r="B520" s="406" t="s">
        <v>1864</v>
      </c>
      <c r="C520" s="406" t="s">
        <v>2072</v>
      </c>
      <c r="D520" s="406" t="s">
        <v>2239</v>
      </c>
      <c r="F520" s="406" t="s">
        <v>1863</v>
      </c>
      <c r="G520" s="406" t="s">
        <v>1864</v>
      </c>
      <c r="H520" s="406" t="s">
        <v>2072</v>
      </c>
      <c r="I520" s="406" t="s">
        <v>2239</v>
      </c>
    </row>
    <row r="521" spans="1:9">
      <c r="A521" s="406" t="s">
        <v>1863</v>
      </c>
      <c r="B521" s="406" t="s">
        <v>1864</v>
      </c>
      <c r="C521" s="406" t="s">
        <v>1828</v>
      </c>
      <c r="D521" s="406" t="s">
        <v>1768</v>
      </c>
      <c r="F521" s="406" t="s">
        <v>1863</v>
      </c>
      <c r="G521" s="406" t="s">
        <v>1864</v>
      </c>
      <c r="H521" s="406" t="s">
        <v>1828</v>
      </c>
      <c r="I521" s="406" t="s">
        <v>1768</v>
      </c>
    </row>
    <row r="522" spans="1:9">
      <c r="A522" s="406" t="s">
        <v>1863</v>
      </c>
      <c r="B522" s="406" t="s">
        <v>1872</v>
      </c>
      <c r="C522" s="406" t="s">
        <v>1734</v>
      </c>
      <c r="D522" s="406" t="s">
        <v>2139</v>
      </c>
      <c r="F522" s="406" t="s">
        <v>1863</v>
      </c>
      <c r="G522" s="406" t="s">
        <v>1872</v>
      </c>
      <c r="H522" s="406" t="s">
        <v>1734</v>
      </c>
      <c r="I522" s="406" t="s">
        <v>2139</v>
      </c>
    </row>
    <row r="523" spans="1:9">
      <c r="A523" s="406" t="s">
        <v>1863</v>
      </c>
      <c r="B523" s="406" t="s">
        <v>1869</v>
      </c>
      <c r="C523" s="406" t="s">
        <v>2130</v>
      </c>
      <c r="D523" s="406" t="s">
        <v>2359</v>
      </c>
      <c r="F523" s="406" t="s">
        <v>1863</v>
      </c>
      <c r="G523" s="406" t="s">
        <v>1869</v>
      </c>
      <c r="H523" s="406" t="s">
        <v>2130</v>
      </c>
      <c r="I523" s="406" t="s">
        <v>2359</v>
      </c>
    </row>
    <row r="524" spans="1:9">
      <c r="A524" s="406" t="s">
        <v>1824</v>
      </c>
      <c r="B524" s="406" t="s">
        <v>1825</v>
      </c>
      <c r="C524" s="406" t="s">
        <v>1710</v>
      </c>
      <c r="D524" s="406" t="s">
        <v>1826</v>
      </c>
      <c r="F524" s="406" t="s">
        <v>1824</v>
      </c>
      <c r="G524" s="406" t="s">
        <v>1825</v>
      </c>
      <c r="H524" s="406" t="s">
        <v>1710</v>
      </c>
      <c r="I524" s="406" t="s">
        <v>1826</v>
      </c>
    </row>
    <row r="525" spans="1:9">
      <c r="A525" s="406" t="s">
        <v>1824</v>
      </c>
      <c r="B525" s="406" t="s">
        <v>2069</v>
      </c>
      <c r="C525" s="406" t="s">
        <v>1748</v>
      </c>
      <c r="D525" s="406" t="s">
        <v>2360</v>
      </c>
      <c r="F525" s="406" t="s">
        <v>1824</v>
      </c>
      <c r="G525" s="406" t="s">
        <v>2069</v>
      </c>
      <c r="H525" s="406" t="s">
        <v>1748</v>
      </c>
      <c r="I525" s="406" t="s">
        <v>2360</v>
      </c>
    </row>
    <row r="526" spans="1:9">
      <c r="A526" s="406" t="s">
        <v>2185</v>
      </c>
      <c r="B526" s="406" t="s">
        <v>2284</v>
      </c>
      <c r="C526" s="406" t="s">
        <v>1665</v>
      </c>
      <c r="D526" s="406" t="s">
        <v>2285</v>
      </c>
      <c r="F526" s="406" t="s">
        <v>2185</v>
      </c>
      <c r="G526" s="406" t="s">
        <v>2284</v>
      </c>
      <c r="H526" s="406" t="s">
        <v>1665</v>
      </c>
      <c r="I526" s="406" t="s">
        <v>2285</v>
      </c>
    </row>
    <row r="527" spans="1:9">
      <c r="A527" s="406" t="s">
        <v>1893</v>
      </c>
      <c r="B527" s="406" t="s">
        <v>1904</v>
      </c>
      <c r="C527" s="406" t="s">
        <v>2010</v>
      </c>
      <c r="D527" s="406" t="s">
        <v>2065</v>
      </c>
      <c r="F527" s="406" t="s">
        <v>1893</v>
      </c>
      <c r="G527" s="406" t="s">
        <v>1904</v>
      </c>
      <c r="H527" s="406" t="s">
        <v>2010</v>
      </c>
      <c r="I527" s="406" t="s">
        <v>2065</v>
      </c>
    </row>
    <row r="528" spans="1:9">
      <c r="A528" s="406" t="s">
        <v>1893</v>
      </c>
      <c r="B528" s="406" t="s">
        <v>1904</v>
      </c>
      <c r="C528" s="406" t="s">
        <v>2120</v>
      </c>
      <c r="D528" s="406" t="s">
        <v>2361</v>
      </c>
      <c r="F528" s="406" t="s">
        <v>1893</v>
      </c>
      <c r="G528" s="406" t="s">
        <v>1904</v>
      </c>
      <c r="H528" s="406" t="s">
        <v>2120</v>
      </c>
      <c r="I528" s="406" t="s">
        <v>2361</v>
      </c>
    </row>
    <row r="529" spans="1:9">
      <c r="A529" s="406" t="s">
        <v>1843</v>
      </c>
      <c r="B529" s="406" t="s">
        <v>2362</v>
      </c>
      <c r="C529" s="406" t="s">
        <v>1665</v>
      </c>
      <c r="D529" s="406" t="s">
        <v>2058</v>
      </c>
      <c r="F529" s="406" t="s">
        <v>1843</v>
      </c>
      <c r="G529" s="406" t="s">
        <v>2362</v>
      </c>
      <c r="H529" s="406" t="s">
        <v>1665</v>
      </c>
      <c r="I529" s="406" t="s">
        <v>2058</v>
      </c>
    </row>
    <row r="530" spans="1:9">
      <c r="A530" s="406" t="s">
        <v>1893</v>
      </c>
      <c r="B530" s="406" t="s">
        <v>2363</v>
      </c>
      <c r="C530" s="406" t="s">
        <v>2130</v>
      </c>
      <c r="D530" s="406" t="s">
        <v>2364</v>
      </c>
      <c r="F530" s="406" t="s">
        <v>1893</v>
      </c>
      <c r="G530" s="406" t="s">
        <v>2363</v>
      </c>
      <c r="H530" s="406" t="s">
        <v>2130</v>
      </c>
      <c r="I530" s="406" t="s">
        <v>2364</v>
      </c>
    </row>
    <row r="531" spans="1:9">
      <c r="A531" s="406" t="s">
        <v>1893</v>
      </c>
      <c r="B531" s="406" t="s">
        <v>2363</v>
      </c>
      <c r="C531" s="406" t="s">
        <v>2021</v>
      </c>
      <c r="D531" s="406" t="s">
        <v>2364</v>
      </c>
      <c r="F531" s="406" t="s">
        <v>1893</v>
      </c>
      <c r="G531" s="406" t="s">
        <v>2363</v>
      </c>
      <c r="H531" s="406" t="s">
        <v>2021</v>
      </c>
      <c r="I531" s="406" t="s">
        <v>2364</v>
      </c>
    </row>
    <row r="532" spans="1:9">
      <c r="A532" s="406" t="s">
        <v>1843</v>
      </c>
      <c r="B532" s="406" t="s">
        <v>1844</v>
      </c>
      <c r="C532" s="406" t="s">
        <v>1805</v>
      </c>
      <c r="D532" s="406" t="s">
        <v>2253</v>
      </c>
      <c r="F532" s="406" t="s">
        <v>1843</v>
      </c>
      <c r="G532" s="406" t="s">
        <v>1844</v>
      </c>
      <c r="H532" s="406" t="s">
        <v>1805</v>
      </c>
      <c r="I532" s="406" t="s">
        <v>2253</v>
      </c>
    </row>
    <row r="533" spans="1:9">
      <c r="A533" s="406" t="s">
        <v>1843</v>
      </c>
      <c r="B533" s="406" t="s">
        <v>1844</v>
      </c>
      <c r="C533" s="406" t="s">
        <v>1651</v>
      </c>
      <c r="D533" s="406" t="s">
        <v>1845</v>
      </c>
      <c r="F533" s="406" t="s">
        <v>1843</v>
      </c>
      <c r="G533" s="406" t="s">
        <v>1844</v>
      </c>
      <c r="H533" s="406" t="s">
        <v>1651</v>
      </c>
      <c r="I533" s="406" t="s">
        <v>1845</v>
      </c>
    </row>
    <row r="534" spans="1:9">
      <c r="A534" s="406" t="s">
        <v>2365</v>
      </c>
      <c r="B534" s="406" t="s">
        <v>2366</v>
      </c>
      <c r="C534" s="406" t="s">
        <v>2177</v>
      </c>
      <c r="D534" s="406" t="s">
        <v>2367</v>
      </c>
      <c r="F534" s="406" t="s">
        <v>2365</v>
      </c>
      <c r="G534" s="406" t="s">
        <v>2366</v>
      </c>
      <c r="H534" s="406" t="s">
        <v>2177</v>
      </c>
      <c r="I534" s="406" t="s">
        <v>2367</v>
      </c>
    </row>
    <row r="535" spans="1:9">
      <c r="A535" s="406" t="s">
        <v>452</v>
      </c>
      <c r="B535" s="406" t="s">
        <v>2368</v>
      </c>
      <c r="C535" s="406" t="s">
        <v>1805</v>
      </c>
      <c r="D535" s="406" t="s">
        <v>2369</v>
      </c>
      <c r="F535" s="406" t="s">
        <v>452</v>
      </c>
      <c r="G535" s="406" t="s">
        <v>2368</v>
      </c>
      <c r="H535" s="406" t="s">
        <v>1805</v>
      </c>
      <c r="I535" s="406" t="s">
        <v>2369</v>
      </c>
    </row>
    <row r="536" spans="1:9">
      <c r="A536" s="406" t="s">
        <v>452</v>
      </c>
      <c r="B536" s="406" t="s">
        <v>2071</v>
      </c>
      <c r="C536" s="406" t="s">
        <v>1745</v>
      </c>
      <c r="D536" s="406" t="s">
        <v>2370</v>
      </c>
      <c r="F536" s="406" t="s">
        <v>452</v>
      </c>
      <c r="G536" s="406" t="s">
        <v>2071</v>
      </c>
      <c r="H536" s="406" t="s">
        <v>1745</v>
      </c>
      <c r="I536" s="406" t="s">
        <v>2370</v>
      </c>
    </row>
    <row r="537" spans="1:9">
      <c r="A537" s="406" t="s">
        <v>452</v>
      </c>
      <c r="B537" s="406" t="s">
        <v>2074</v>
      </c>
      <c r="C537" s="406" t="s">
        <v>1657</v>
      </c>
      <c r="D537" s="406" t="s">
        <v>2075</v>
      </c>
      <c r="F537" s="406" t="s">
        <v>452</v>
      </c>
      <c r="G537" s="406" t="s">
        <v>2074</v>
      </c>
      <c r="H537" s="406" t="s">
        <v>1657</v>
      </c>
      <c r="I537" s="406" t="s">
        <v>2075</v>
      </c>
    </row>
    <row r="538" spans="1:9">
      <c r="A538" s="406" t="s">
        <v>452</v>
      </c>
      <c r="B538" s="406" t="s">
        <v>2371</v>
      </c>
      <c r="C538" s="406" t="s">
        <v>1710</v>
      </c>
      <c r="D538" s="406" t="s">
        <v>2372</v>
      </c>
      <c r="F538" s="406" t="s">
        <v>452</v>
      </c>
      <c r="G538" s="406" t="s">
        <v>2371</v>
      </c>
      <c r="H538" s="406" t="s">
        <v>1710</v>
      </c>
      <c r="I538" s="406" t="s">
        <v>2372</v>
      </c>
    </row>
    <row r="539" spans="1:9">
      <c r="A539" s="406" t="s">
        <v>452</v>
      </c>
      <c r="B539" s="406" t="s">
        <v>2373</v>
      </c>
      <c r="C539" s="406" t="s">
        <v>1671</v>
      </c>
      <c r="D539" s="406" t="s">
        <v>2374</v>
      </c>
      <c r="F539" s="406" t="s">
        <v>452</v>
      </c>
      <c r="G539" s="406" t="s">
        <v>2373</v>
      </c>
      <c r="H539" s="406" t="s">
        <v>1671</v>
      </c>
      <c r="I539" s="406" t="s">
        <v>2374</v>
      </c>
    </row>
    <row r="540" spans="1:9">
      <c r="A540" s="406" t="s">
        <v>1546</v>
      </c>
      <c r="B540" s="406" t="s">
        <v>1653</v>
      </c>
      <c r="C540" s="406" t="s">
        <v>1651</v>
      </c>
      <c r="D540" s="406" t="s">
        <v>2083</v>
      </c>
      <c r="F540" s="406" t="s">
        <v>1546</v>
      </c>
      <c r="G540" s="406" t="s">
        <v>1653</v>
      </c>
      <c r="H540" s="406" t="s">
        <v>1651</v>
      </c>
      <c r="I540" s="406" t="s">
        <v>2083</v>
      </c>
    </row>
    <row r="541" spans="1:9">
      <c r="A541" s="406" t="s">
        <v>1546</v>
      </c>
      <c r="B541" s="406" t="s">
        <v>1653</v>
      </c>
      <c r="C541" s="406" t="s">
        <v>1671</v>
      </c>
      <c r="D541" s="406" t="s">
        <v>1655</v>
      </c>
      <c r="F541" s="406" t="s">
        <v>1546</v>
      </c>
      <c r="G541" s="406" t="s">
        <v>1653</v>
      </c>
      <c r="H541" s="406" t="s">
        <v>1671</v>
      </c>
      <c r="I541" s="406" t="s">
        <v>1655</v>
      </c>
    </row>
    <row r="542" spans="1:9">
      <c r="A542" s="406" t="s">
        <v>1546</v>
      </c>
      <c r="B542" s="406" t="s">
        <v>1653</v>
      </c>
      <c r="C542" s="406" t="s">
        <v>1763</v>
      </c>
      <c r="D542" s="406" t="s">
        <v>1655</v>
      </c>
      <c r="F542" s="406" t="s">
        <v>1546</v>
      </c>
      <c r="G542" s="406" t="s">
        <v>1653</v>
      </c>
      <c r="H542" s="406" t="s">
        <v>1763</v>
      </c>
      <c r="I542" s="406" t="s">
        <v>1655</v>
      </c>
    </row>
    <row r="543" spans="1:9">
      <c r="A543" s="406" t="s">
        <v>1546</v>
      </c>
      <c r="B543" s="406" t="s">
        <v>2084</v>
      </c>
      <c r="C543" s="406" t="s">
        <v>1729</v>
      </c>
      <c r="D543" s="406" t="s">
        <v>2375</v>
      </c>
      <c r="F543" s="406" t="s">
        <v>1546</v>
      </c>
      <c r="G543" s="406" t="s">
        <v>2084</v>
      </c>
      <c r="H543" s="406" t="s">
        <v>1729</v>
      </c>
      <c r="I543" s="406" t="s">
        <v>2375</v>
      </c>
    </row>
    <row r="544" spans="1:9">
      <c r="A544" s="406" t="s">
        <v>1546</v>
      </c>
      <c r="B544" s="406" t="s">
        <v>1934</v>
      </c>
      <c r="C544" s="406" t="s">
        <v>1665</v>
      </c>
      <c r="D544" s="406" t="s">
        <v>2376</v>
      </c>
      <c r="F544" s="406" t="s">
        <v>1546</v>
      </c>
      <c r="G544" s="406" t="s">
        <v>1934</v>
      </c>
      <c r="H544" s="406" t="s">
        <v>1665</v>
      </c>
      <c r="I544" s="406" t="s">
        <v>2376</v>
      </c>
    </row>
    <row r="545" spans="1:9">
      <c r="A545" s="406" t="s">
        <v>1546</v>
      </c>
      <c r="B545" s="406" t="s">
        <v>1937</v>
      </c>
      <c r="C545" s="406" t="s">
        <v>1748</v>
      </c>
      <c r="D545" s="406" t="s">
        <v>1938</v>
      </c>
      <c r="F545" s="406" t="s">
        <v>1546</v>
      </c>
      <c r="G545" s="406" t="s">
        <v>1937</v>
      </c>
      <c r="H545" s="406" t="s">
        <v>1748</v>
      </c>
      <c r="I545" s="406" t="s">
        <v>1938</v>
      </c>
    </row>
    <row r="546" spans="1:9">
      <c r="A546" s="406" t="s">
        <v>1546</v>
      </c>
      <c r="B546" s="406" t="s">
        <v>1937</v>
      </c>
      <c r="C546" s="406" t="s">
        <v>1665</v>
      </c>
      <c r="D546" s="406" t="s">
        <v>1938</v>
      </c>
      <c r="F546" s="406" t="s">
        <v>1546</v>
      </c>
      <c r="G546" s="406" t="s">
        <v>1937</v>
      </c>
      <c r="H546" s="406" t="s">
        <v>1665</v>
      </c>
      <c r="I546" s="406" t="s">
        <v>1938</v>
      </c>
    </row>
    <row r="547" spans="1:9">
      <c r="A547" s="406" t="s">
        <v>1546</v>
      </c>
      <c r="B547" s="406" t="s">
        <v>1944</v>
      </c>
      <c r="C547" s="406" t="s">
        <v>1729</v>
      </c>
      <c r="D547" s="406" t="s">
        <v>2082</v>
      </c>
      <c r="F547" s="406" t="s">
        <v>1546</v>
      </c>
      <c r="G547" s="406" t="s">
        <v>1944</v>
      </c>
      <c r="H547" s="406" t="s">
        <v>1729</v>
      </c>
      <c r="I547" s="406" t="s">
        <v>2082</v>
      </c>
    </row>
    <row r="548" spans="1:9">
      <c r="A548" s="406" t="s">
        <v>1546</v>
      </c>
      <c r="B548" s="406" t="s">
        <v>1659</v>
      </c>
      <c r="C548" s="406" t="s">
        <v>1665</v>
      </c>
      <c r="D548" s="406" t="s">
        <v>2377</v>
      </c>
      <c r="F548" s="406" t="s">
        <v>1546</v>
      </c>
      <c r="G548" s="406" t="s">
        <v>1659</v>
      </c>
      <c r="H548" s="406" t="s">
        <v>1665</v>
      </c>
      <c r="I548" s="406" t="s">
        <v>2377</v>
      </c>
    </row>
    <row r="549" spans="1:9">
      <c r="A549" s="406" t="s">
        <v>1546</v>
      </c>
      <c r="B549" s="406" t="s">
        <v>1659</v>
      </c>
      <c r="C549" s="406" t="s">
        <v>1819</v>
      </c>
      <c r="D549" s="406" t="s">
        <v>2378</v>
      </c>
      <c r="F549" s="406" t="s">
        <v>1546</v>
      </c>
      <c r="G549" s="406" t="s">
        <v>1659</v>
      </c>
      <c r="H549" s="406" t="s">
        <v>1819</v>
      </c>
      <c r="I549" s="406" t="s">
        <v>2378</v>
      </c>
    </row>
    <row r="550" spans="1:9">
      <c r="A550" s="406" t="s">
        <v>1546</v>
      </c>
      <c r="B550" s="406" t="s">
        <v>1942</v>
      </c>
      <c r="C550" s="406" t="s">
        <v>2019</v>
      </c>
      <c r="D550" s="406" t="s">
        <v>2379</v>
      </c>
      <c r="F550" s="406" t="s">
        <v>1546</v>
      </c>
      <c r="G550" s="406" t="s">
        <v>1942</v>
      </c>
      <c r="H550" s="406" t="s">
        <v>2019</v>
      </c>
      <c r="I550" s="406" t="s">
        <v>2379</v>
      </c>
    </row>
    <row r="551" spans="1:9">
      <c r="A551" s="406" t="s">
        <v>1546</v>
      </c>
      <c r="B551" s="406" t="s">
        <v>1942</v>
      </c>
      <c r="C551" s="406" t="s">
        <v>1870</v>
      </c>
      <c r="D551" s="406" t="s">
        <v>2380</v>
      </c>
      <c r="F551" s="406" t="s">
        <v>1546</v>
      </c>
      <c r="G551" s="406" t="s">
        <v>1942</v>
      </c>
      <c r="H551" s="406" t="s">
        <v>1870</v>
      </c>
      <c r="I551" s="406" t="s">
        <v>2380</v>
      </c>
    </row>
    <row r="552" spans="1:9">
      <c r="A552" s="406" t="s">
        <v>1858</v>
      </c>
      <c r="B552" s="406" t="s">
        <v>2381</v>
      </c>
      <c r="C552" s="406" t="s">
        <v>1665</v>
      </c>
      <c r="D552" s="406" t="s">
        <v>2382</v>
      </c>
      <c r="F552" s="406" t="s">
        <v>1858</v>
      </c>
      <c r="G552" s="406" t="s">
        <v>2381</v>
      </c>
      <c r="H552" s="406" t="s">
        <v>1665</v>
      </c>
      <c r="I552" s="406" t="s">
        <v>2382</v>
      </c>
    </row>
    <row r="553" spans="1:9">
      <c r="A553" s="406" t="s">
        <v>1858</v>
      </c>
      <c r="B553" s="406" t="s">
        <v>1859</v>
      </c>
      <c r="C553" s="406" t="s">
        <v>1805</v>
      </c>
      <c r="D553" s="406" t="s">
        <v>2383</v>
      </c>
      <c r="F553" s="406" t="s">
        <v>1858</v>
      </c>
      <c r="G553" s="406" t="s">
        <v>1859</v>
      </c>
      <c r="H553" s="406" t="s">
        <v>1805</v>
      </c>
      <c r="I553" s="406" t="s">
        <v>2383</v>
      </c>
    </row>
    <row r="554" spans="1:9">
      <c r="A554" s="406" t="s">
        <v>1858</v>
      </c>
      <c r="B554" s="406" t="s">
        <v>1859</v>
      </c>
      <c r="C554" s="406" t="s">
        <v>1772</v>
      </c>
      <c r="D554" s="406" t="s">
        <v>2096</v>
      </c>
      <c r="F554" s="406" t="s">
        <v>1858</v>
      </c>
      <c r="G554" s="406" t="s">
        <v>1859</v>
      </c>
      <c r="H554" s="406" t="s">
        <v>1772</v>
      </c>
      <c r="I554" s="406" t="s">
        <v>2096</v>
      </c>
    </row>
    <row r="555" spans="1:9">
      <c r="A555" s="406" t="s">
        <v>460</v>
      </c>
      <c r="B555" s="406" t="s">
        <v>2384</v>
      </c>
      <c r="C555" s="406" t="s">
        <v>1805</v>
      </c>
      <c r="D555" s="406" t="s">
        <v>2385</v>
      </c>
      <c r="F555" s="406" t="s">
        <v>460</v>
      </c>
      <c r="G555" s="406" t="s">
        <v>2384</v>
      </c>
      <c r="H555" s="406" t="s">
        <v>1805</v>
      </c>
      <c r="I555" s="406" t="s">
        <v>2385</v>
      </c>
    </row>
    <row r="556" spans="1:9">
      <c r="A556" s="406" t="s">
        <v>460</v>
      </c>
      <c r="B556" s="406" t="s">
        <v>2224</v>
      </c>
      <c r="C556" s="406" t="s">
        <v>1660</v>
      </c>
      <c r="D556" s="406" t="s">
        <v>2225</v>
      </c>
      <c r="F556" s="406" t="s">
        <v>460</v>
      </c>
      <c r="G556" s="406" t="s">
        <v>2224</v>
      </c>
      <c r="H556" s="406" t="s">
        <v>1660</v>
      </c>
      <c r="I556" s="406" t="s">
        <v>2225</v>
      </c>
    </row>
    <row r="557" spans="1:9">
      <c r="A557" s="406" t="s">
        <v>460</v>
      </c>
      <c r="B557" s="406" t="s">
        <v>2386</v>
      </c>
      <c r="C557" s="406" t="s">
        <v>1805</v>
      </c>
      <c r="D557" s="406" t="s">
        <v>2387</v>
      </c>
      <c r="F557" s="406" t="s">
        <v>460</v>
      </c>
      <c r="G557" s="406" t="s">
        <v>2386</v>
      </c>
      <c r="H557" s="406" t="s">
        <v>1805</v>
      </c>
      <c r="I557" s="406" t="s">
        <v>2387</v>
      </c>
    </row>
    <row r="558" spans="1:9">
      <c r="A558" s="406" t="s">
        <v>448</v>
      </c>
      <c r="B558" s="406" t="s">
        <v>2031</v>
      </c>
      <c r="C558" s="406" t="s">
        <v>1819</v>
      </c>
      <c r="D558" s="406" t="s">
        <v>2032</v>
      </c>
      <c r="F558" s="406" t="s">
        <v>448</v>
      </c>
      <c r="G558" s="406" t="s">
        <v>2031</v>
      </c>
      <c r="H558" s="406" t="s">
        <v>1819</v>
      </c>
      <c r="I558" s="406" t="s">
        <v>2032</v>
      </c>
    </row>
    <row r="559" spans="1:9">
      <c r="A559" s="406" t="s">
        <v>460</v>
      </c>
      <c r="B559" s="406" t="s">
        <v>1967</v>
      </c>
      <c r="C559" s="406" t="s">
        <v>1651</v>
      </c>
      <c r="D559" s="406" t="s">
        <v>2388</v>
      </c>
      <c r="F559" s="406" t="s">
        <v>460</v>
      </c>
      <c r="G559" s="406" t="s">
        <v>1967</v>
      </c>
      <c r="H559" s="406" t="s">
        <v>1651</v>
      </c>
      <c r="I559" s="406" t="s">
        <v>2388</v>
      </c>
    </row>
    <row r="560" spans="1:9">
      <c r="A560" s="406" t="s">
        <v>460</v>
      </c>
      <c r="B560" s="406" t="s">
        <v>1969</v>
      </c>
      <c r="C560" s="406" t="s">
        <v>1695</v>
      </c>
      <c r="D560" s="406" t="s">
        <v>2389</v>
      </c>
      <c r="F560" s="406" t="s">
        <v>460</v>
      </c>
      <c r="G560" s="406" t="s">
        <v>1969</v>
      </c>
      <c r="H560" s="406" t="s">
        <v>1695</v>
      </c>
      <c r="I560" s="406" t="s">
        <v>2389</v>
      </c>
    </row>
    <row r="561" spans="1:9">
      <c r="A561" s="406" t="s">
        <v>448</v>
      </c>
      <c r="B561" s="406" t="s">
        <v>2390</v>
      </c>
      <c r="C561" s="406" t="s">
        <v>1748</v>
      </c>
      <c r="D561" s="406" t="s">
        <v>2391</v>
      </c>
      <c r="F561" s="406" t="s">
        <v>448</v>
      </c>
      <c r="G561" s="406" t="s">
        <v>2390</v>
      </c>
      <c r="H561" s="406" t="s">
        <v>1748</v>
      </c>
      <c r="I561" s="406" t="s">
        <v>2391</v>
      </c>
    </row>
    <row r="562" spans="1:9">
      <c r="A562" s="406" t="s">
        <v>460</v>
      </c>
      <c r="B562" s="406" t="s">
        <v>2392</v>
      </c>
      <c r="C562" s="406" t="s">
        <v>1651</v>
      </c>
      <c r="D562" s="406" t="s">
        <v>2393</v>
      </c>
      <c r="F562" s="406" t="s">
        <v>460</v>
      </c>
      <c r="G562" s="406" t="s">
        <v>2392</v>
      </c>
      <c r="H562" s="406" t="s">
        <v>1651</v>
      </c>
      <c r="I562" s="406" t="s">
        <v>2393</v>
      </c>
    </row>
    <row r="563" spans="1:9">
      <c r="A563" s="406" t="s">
        <v>460</v>
      </c>
      <c r="B563" s="406" t="s">
        <v>1972</v>
      </c>
      <c r="C563" s="406" t="s">
        <v>1674</v>
      </c>
      <c r="D563" s="406" t="s">
        <v>2394</v>
      </c>
      <c r="F563" s="406" t="s">
        <v>460</v>
      </c>
      <c r="G563" s="406" t="s">
        <v>1972</v>
      </c>
      <c r="H563" s="406" t="s">
        <v>1674</v>
      </c>
      <c r="I563" s="406" t="s">
        <v>2394</v>
      </c>
    </row>
    <row r="564" spans="1:9">
      <c r="A564" s="406" t="s">
        <v>460</v>
      </c>
      <c r="B564" s="406" t="s">
        <v>1972</v>
      </c>
      <c r="C564" s="406" t="s">
        <v>2187</v>
      </c>
      <c r="D564" s="406" t="s">
        <v>2395</v>
      </c>
      <c r="F564" s="406" t="s">
        <v>460</v>
      </c>
      <c r="G564" s="406" t="s">
        <v>1972</v>
      </c>
      <c r="H564" s="406" t="s">
        <v>2187</v>
      </c>
      <c r="I564" s="406" t="s">
        <v>2395</v>
      </c>
    </row>
    <row r="565" spans="1:9">
      <c r="A565" s="406" t="s">
        <v>460</v>
      </c>
      <c r="B565" s="406" t="s">
        <v>1990</v>
      </c>
      <c r="C565" s="406" t="s">
        <v>1772</v>
      </c>
      <c r="D565" s="406" t="s">
        <v>2396</v>
      </c>
      <c r="F565" s="406" t="s">
        <v>460</v>
      </c>
      <c r="G565" s="406" t="s">
        <v>1990</v>
      </c>
      <c r="H565" s="406" t="s">
        <v>1772</v>
      </c>
      <c r="I565" s="406" t="s">
        <v>2396</v>
      </c>
    </row>
    <row r="566" spans="1:9">
      <c r="A566" s="406" t="s">
        <v>460</v>
      </c>
      <c r="B566" s="406" t="s">
        <v>1776</v>
      </c>
      <c r="C566" s="406" t="s">
        <v>1702</v>
      </c>
      <c r="D566" s="406" t="s">
        <v>2397</v>
      </c>
      <c r="F566" s="406" t="s">
        <v>460</v>
      </c>
      <c r="G566" s="406" t="s">
        <v>1776</v>
      </c>
      <c r="H566" s="406" t="s">
        <v>1702</v>
      </c>
      <c r="I566" s="406" t="s">
        <v>2397</v>
      </c>
    </row>
    <row r="567" spans="1:9">
      <c r="A567" s="406" t="s">
        <v>460</v>
      </c>
      <c r="B567" s="406" t="s">
        <v>2398</v>
      </c>
      <c r="C567" s="406" t="s">
        <v>1674</v>
      </c>
      <c r="D567" s="406" t="s">
        <v>2399</v>
      </c>
      <c r="F567" s="406" t="s">
        <v>460</v>
      </c>
      <c r="G567" s="406" t="s">
        <v>2398</v>
      </c>
      <c r="H567" s="406" t="s">
        <v>1674</v>
      </c>
      <c r="I567" s="406" t="s">
        <v>2399</v>
      </c>
    </row>
    <row r="568" spans="1:9">
      <c r="A568" s="406" t="s">
        <v>448</v>
      </c>
      <c r="B568" s="406" t="s">
        <v>2400</v>
      </c>
      <c r="C568" s="406" t="s">
        <v>1665</v>
      </c>
      <c r="D568" s="406" t="s">
        <v>2401</v>
      </c>
      <c r="F568" s="406" t="s">
        <v>448</v>
      </c>
      <c r="G568" s="406" t="s">
        <v>2400</v>
      </c>
      <c r="H568" s="406" t="s">
        <v>1665</v>
      </c>
      <c r="I568" s="406" t="s">
        <v>2401</v>
      </c>
    </row>
    <row r="569" spans="1:9">
      <c r="A569" s="406" t="s">
        <v>460</v>
      </c>
      <c r="B569" s="406" t="s">
        <v>2236</v>
      </c>
      <c r="C569" s="406" t="s">
        <v>1724</v>
      </c>
      <c r="D569" s="406" t="s">
        <v>2402</v>
      </c>
      <c r="F569" s="406" t="s">
        <v>460</v>
      </c>
      <c r="G569" s="406" t="s">
        <v>2236</v>
      </c>
      <c r="H569" s="406" t="s">
        <v>1724</v>
      </c>
      <c r="I569" s="406" t="s">
        <v>2402</v>
      </c>
    </row>
    <row r="570" spans="1:9">
      <c r="A570" s="406" t="s">
        <v>448</v>
      </c>
      <c r="B570" s="406" t="s">
        <v>2403</v>
      </c>
      <c r="C570" s="406" t="s">
        <v>2404</v>
      </c>
      <c r="D570" s="406" t="s">
        <v>2405</v>
      </c>
      <c r="F570" s="406" t="s">
        <v>448</v>
      </c>
      <c r="G570" s="406" t="s">
        <v>2403</v>
      </c>
      <c r="H570" s="406" t="s">
        <v>2404</v>
      </c>
      <c r="I570" s="406" t="s">
        <v>2405</v>
      </c>
    </row>
    <row r="571" spans="1:9">
      <c r="A571" s="406" t="s">
        <v>460</v>
      </c>
      <c r="B571" s="406" t="s">
        <v>1760</v>
      </c>
      <c r="C571" s="406" t="s">
        <v>1671</v>
      </c>
      <c r="D571" s="406" t="s">
        <v>1839</v>
      </c>
      <c r="F571" s="406" t="s">
        <v>460</v>
      </c>
      <c r="G571" s="406" t="s">
        <v>1760</v>
      </c>
      <c r="H571" s="406" t="s">
        <v>1671</v>
      </c>
      <c r="I571" s="406" t="s">
        <v>1839</v>
      </c>
    </row>
    <row r="572" spans="1:9">
      <c r="A572" s="406" t="s">
        <v>460</v>
      </c>
      <c r="B572" s="406" t="s">
        <v>2406</v>
      </c>
      <c r="C572" s="406" t="s">
        <v>1702</v>
      </c>
      <c r="D572" s="406" t="s">
        <v>2407</v>
      </c>
      <c r="F572" s="406" t="s">
        <v>460</v>
      </c>
      <c r="G572" s="406" t="s">
        <v>2406</v>
      </c>
      <c r="H572" s="406" t="s">
        <v>1702</v>
      </c>
      <c r="I572" s="406" t="s">
        <v>2407</v>
      </c>
    </row>
    <row r="573" spans="1:9">
      <c r="A573" s="406" t="s">
        <v>460</v>
      </c>
      <c r="B573" s="406" t="s">
        <v>2408</v>
      </c>
      <c r="C573" s="406" t="s">
        <v>1713</v>
      </c>
      <c r="D573" s="406" t="s">
        <v>2409</v>
      </c>
      <c r="F573" s="406" t="s">
        <v>460</v>
      </c>
      <c r="G573" s="406" t="s">
        <v>2408</v>
      </c>
      <c r="H573" s="406" t="s">
        <v>1713</v>
      </c>
      <c r="I573" s="406" t="s">
        <v>2409</v>
      </c>
    </row>
    <row r="574" spans="1:9">
      <c r="A574" s="406" t="s">
        <v>460</v>
      </c>
      <c r="B574" s="406" t="s">
        <v>2308</v>
      </c>
      <c r="C574" s="406" t="s">
        <v>1665</v>
      </c>
      <c r="D574" s="406" t="s">
        <v>2410</v>
      </c>
      <c r="F574" s="406" t="s">
        <v>460</v>
      </c>
      <c r="G574" s="406" t="s">
        <v>2308</v>
      </c>
      <c r="H574" s="406" t="s">
        <v>1665</v>
      </c>
      <c r="I574" s="406" t="s">
        <v>2410</v>
      </c>
    </row>
    <row r="575" spans="1:9">
      <c r="A575" s="406" t="s">
        <v>460</v>
      </c>
      <c r="B575" s="406" t="s">
        <v>1766</v>
      </c>
      <c r="C575" s="406" t="s">
        <v>1668</v>
      </c>
      <c r="D575" s="406" t="s">
        <v>2411</v>
      </c>
      <c r="F575" s="406" t="s">
        <v>460</v>
      </c>
      <c r="G575" s="406" t="s">
        <v>1766</v>
      </c>
      <c r="H575" s="406" t="s">
        <v>1668</v>
      </c>
      <c r="I575" s="406" t="s">
        <v>2411</v>
      </c>
    </row>
    <row r="576" spans="1:9">
      <c r="A576" s="406" t="s">
        <v>448</v>
      </c>
      <c r="B576" s="406" t="s">
        <v>2273</v>
      </c>
      <c r="C576" s="406" t="s">
        <v>1677</v>
      </c>
      <c r="D576" s="406" t="s">
        <v>2412</v>
      </c>
      <c r="F576" s="406" t="s">
        <v>448</v>
      </c>
      <c r="G576" s="406" t="s">
        <v>2273</v>
      </c>
      <c r="H576" s="406" t="s">
        <v>1677</v>
      </c>
      <c r="I576" s="406" t="s">
        <v>2412</v>
      </c>
    </row>
    <row r="577" spans="1:9">
      <c r="A577" s="406" t="s">
        <v>448</v>
      </c>
      <c r="B577" s="406" t="s">
        <v>1717</v>
      </c>
      <c r="C577" s="406" t="s">
        <v>2177</v>
      </c>
      <c r="D577" s="406" t="s">
        <v>1720</v>
      </c>
      <c r="F577" s="406" t="s">
        <v>448</v>
      </c>
      <c r="G577" s="406" t="s">
        <v>1717</v>
      </c>
      <c r="H577" s="406" t="s">
        <v>2177</v>
      </c>
      <c r="I577" s="406" t="s">
        <v>1720</v>
      </c>
    </row>
    <row r="578" spans="1:9">
      <c r="A578" s="406" t="s">
        <v>460</v>
      </c>
      <c r="B578" s="406" t="s">
        <v>2304</v>
      </c>
      <c r="C578" s="406" t="s">
        <v>2120</v>
      </c>
      <c r="D578" s="406" t="s">
        <v>2305</v>
      </c>
      <c r="F578" s="406" t="s">
        <v>460</v>
      </c>
      <c r="G578" s="406" t="s">
        <v>2304</v>
      </c>
      <c r="H578" s="406" t="s">
        <v>2120</v>
      </c>
      <c r="I578" s="406" t="s">
        <v>2305</v>
      </c>
    </row>
    <row r="579" spans="1:9">
      <c r="A579" s="406" t="s">
        <v>460</v>
      </c>
      <c r="B579" s="406" t="s">
        <v>2304</v>
      </c>
      <c r="C579" s="406" t="s">
        <v>2413</v>
      </c>
      <c r="D579" s="406" t="s">
        <v>2305</v>
      </c>
      <c r="F579" s="406" t="s">
        <v>460</v>
      </c>
      <c r="G579" s="406" t="s">
        <v>2304</v>
      </c>
      <c r="H579" s="406" t="s">
        <v>2413</v>
      </c>
      <c r="I579" s="406" t="s">
        <v>2305</v>
      </c>
    </row>
    <row r="580" spans="1:9">
      <c r="A580" s="406" t="s">
        <v>448</v>
      </c>
      <c r="B580" s="406" t="s">
        <v>1726</v>
      </c>
      <c r="C580" s="406" t="s">
        <v>1677</v>
      </c>
      <c r="D580" s="406" t="s">
        <v>2414</v>
      </c>
      <c r="F580" s="406" t="s">
        <v>448</v>
      </c>
      <c r="G580" s="406" t="s">
        <v>1726</v>
      </c>
      <c r="H580" s="406" t="s">
        <v>1677</v>
      </c>
      <c r="I580" s="406" t="s">
        <v>2414</v>
      </c>
    </row>
    <row r="581" spans="1:9">
      <c r="A581" s="406" t="s">
        <v>448</v>
      </c>
      <c r="B581" s="406" t="s">
        <v>1726</v>
      </c>
      <c r="C581" s="406" t="s">
        <v>2019</v>
      </c>
      <c r="D581" s="406" t="s">
        <v>2414</v>
      </c>
      <c r="F581" s="406" t="s">
        <v>448</v>
      </c>
      <c r="G581" s="406" t="s">
        <v>1726</v>
      </c>
      <c r="H581" s="406" t="s">
        <v>2019</v>
      </c>
      <c r="I581" s="406" t="s">
        <v>2414</v>
      </c>
    </row>
    <row r="582" spans="1:9">
      <c r="A582" s="406" t="s">
        <v>448</v>
      </c>
      <c r="B582" s="406" t="s">
        <v>2334</v>
      </c>
      <c r="C582" s="406" t="s">
        <v>1724</v>
      </c>
      <c r="D582" s="406" t="s">
        <v>2415</v>
      </c>
      <c r="F582" s="406" t="s">
        <v>448</v>
      </c>
      <c r="G582" s="406" t="s">
        <v>2334</v>
      </c>
      <c r="H582" s="406" t="s">
        <v>1724</v>
      </c>
      <c r="I582" s="406" t="s">
        <v>2415</v>
      </c>
    </row>
    <row r="583" spans="1:9">
      <c r="A583" s="406" t="s">
        <v>448</v>
      </c>
      <c r="B583" s="406" t="s">
        <v>1684</v>
      </c>
      <c r="C583" s="406" t="s">
        <v>1750</v>
      </c>
      <c r="D583" s="406" t="s">
        <v>1685</v>
      </c>
      <c r="F583" s="406" t="s">
        <v>448</v>
      </c>
      <c r="G583" s="406" t="s">
        <v>1684</v>
      </c>
      <c r="H583" s="406" t="s">
        <v>1750</v>
      </c>
      <c r="I583" s="406" t="s">
        <v>1685</v>
      </c>
    </row>
    <row r="584" spans="1:9">
      <c r="A584" s="406" t="s">
        <v>448</v>
      </c>
      <c r="B584" s="406" t="s">
        <v>1889</v>
      </c>
      <c r="C584" s="406" t="s">
        <v>1805</v>
      </c>
      <c r="D584" s="406" t="s">
        <v>1757</v>
      </c>
      <c r="F584" s="406" t="s">
        <v>448</v>
      </c>
      <c r="G584" s="406" t="s">
        <v>1889</v>
      </c>
      <c r="H584" s="406" t="s">
        <v>1805</v>
      </c>
      <c r="I584" s="406" t="s">
        <v>1757</v>
      </c>
    </row>
    <row r="585" spans="1:9">
      <c r="A585" s="406" t="s">
        <v>448</v>
      </c>
      <c r="B585" s="406" t="s">
        <v>2214</v>
      </c>
      <c r="C585" s="406" t="s">
        <v>1745</v>
      </c>
      <c r="D585" s="406" t="s">
        <v>2416</v>
      </c>
      <c r="F585" s="406" t="s">
        <v>448</v>
      </c>
      <c r="G585" s="406" t="s">
        <v>2214</v>
      </c>
      <c r="H585" s="406" t="s">
        <v>1745</v>
      </c>
      <c r="I585" s="406" t="s">
        <v>2416</v>
      </c>
    </row>
    <row r="586" spans="1:9">
      <c r="A586" s="406" t="s">
        <v>448</v>
      </c>
      <c r="B586" s="406" t="s">
        <v>2417</v>
      </c>
      <c r="C586" s="406" t="s">
        <v>1651</v>
      </c>
      <c r="D586" s="406" t="s">
        <v>2418</v>
      </c>
      <c r="F586" s="406" t="s">
        <v>448</v>
      </c>
      <c r="G586" s="406" t="s">
        <v>2417</v>
      </c>
      <c r="H586" s="406" t="s">
        <v>1651</v>
      </c>
      <c r="I586" s="406" t="s">
        <v>2418</v>
      </c>
    </row>
    <row r="587" spans="1:9">
      <c r="A587" s="406" t="s">
        <v>448</v>
      </c>
      <c r="B587" s="406" t="s">
        <v>2419</v>
      </c>
      <c r="C587" s="406" t="s">
        <v>1819</v>
      </c>
      <c r="D587" s="406" t="s">
        <v>2420</v>
      </c>
      <c r="F587" s="406" t="s">
        <v>448</v>
      </c>
      <c r="G587" s="406" t="s">
        <v>2419</v>
      </c>
      <c r="H587" s="406" t="s">
        <v>1819</v>
      </c>
      <c r="I587" s="406" t="s">
        <v>2420</v>
      </c>
    </row>
    <row r="588" spans="1:9">
      <c r="A588" s="406" t="s">
        <v>448</v>
      </c>
      <c r="B588" s="406" t="s">
        <v>2216</v>
      </c>
      <c r="C588" s="406" t="s">
        <v>1796</v>
      </c>
      <c r="D588" s="406" t="s">
        <v>2217</v>
      </c>
      <c r="F588" s="406" t="s">
        <v>448</v>
      </c>
      <c r="G588" s="406" t="s">
        <v>2216</v>
      </c>
      <c r="H588" s="406" t="s">
        <v>1796</v>
      </c>
      <c r="I588" s="406" t="s">
        <v>2217</v>
      </c>
    </row>
    <row r="589" spans="1:9">
      <c r="A589" s="406" t="s">
        <v>1784</v>
      </c>
      <c r="B589" s="406" t="s">
        <v>1785</v>
      </c>
      <c r="C589" s="406" t="s">
        <v>1657</v>
      </c>
      <c r="D589" s="406" t="s">
        <v>2421</v>
      </c>
      <c r="F589" s="406" t="s">
        <v>1784</v>
      </c>
      <c r="G589" s="406" t="s">
        <v>1785</v>
      </c>
      <c r="H589" s="406" t="s">
        <v>1657</v>
      </c>
      <c r="I589" s="406" t="s">
        <v>2421</v>
      </c>
    </row>
    <row r="590" spans="1:9">
      <c r="A590" s="406" t="s">
        <v>448</v>
      </c>
      <c r="B590" s="406" t="s">
        <v>2222</v>
      </c>
      <c r="C590" s="406" t="s">
        <v>1819</v>
      </c>
      <c r="D590" s="406" t="s">
        <v>2422</v>
      </c>
      <c r="F590" s="406" t="s">
        <v>448</v>
      </c>
      <c r="G590" s="406" t="s">
        <v>2222</v>
      </c>
      <c r="H590" s="406" t="s">
        <v>1819</v>
      </c>
      <c r="I590" s="406" t="s">
        <v>2422</v>
      </c>
    </row>
    <row r="591" spans="1:9">
      <c r="A591" s="406" t="s">
        <v>1993</v>
      </c>
      <c r="B591" s="406" t="s">
        <v>2318</v>
      </c>
      <c r="C591" s="406" t="s">
        <v>1665</v>
      </c>
      <c r="D591" s="406" t="s">
        <v>2423</v>
      </c>
      <c r="F591" s="406" t="s">
        <v>1993</v>
      </c>
      <c r="G591" s="406" t="s">
        <v>2318</v>
      </c>
      <c r="H591" s="406" t="s">
        <v>1665</v>
      </c>
      <c r="I591" s="406" t="s">
        <v>2423</v>
      </c>
    </row>
    <row r="592" spans="1:9">
      <c r="A592" s="406" t="s">
        <v>1993</v>
      </c>
      <c r="B592" s="406" t="s">
        <v>2318</v>
      </c>
      <c r="C592" s="406" t="s">
        <v>1677</v>
      </c>
      <c r="D592" s="406" t="s">
        <v>2424</v>
      </c>
      <c r="F592" s="406" t="s">
        <v>1993</v>
      </c>
      <c r="G592" s="406" t="s">
        <v>2318</v>
      </c>
      <c r="H592" s="406" t="s">
        <v>1677</v>
      </c>
      <c r="I592" s="406" t="s">
        <v>2424</v>
      </c>
    </row>
    <row r="593" spans="1:9">
      <c r="A593" s="406" t="s">
        <v>467</v>
      </c>
      <c r="B593" s="406" t="s">
        <v>1982</v>
      </c>
      <c r="C593" s="406" t="s">
        <v>1695</v>
      </c>
      <c r="D593" s="406" t="s">
        <v>2250</v>
      </c>
      <c r="F593" s="406" t="s">
        <v>467</v>
      </c>
      <c r="G593" s="406" t="s">
        <v>1982</v>
      </c>
      <c r="H593" s="406" t="s">
        <v>1695</v>
      </c>
      <c r="I593" s="406" t="s">
        <v>2250</v>
      </c>
    </row>
    <row r="594" spans="1:9">
      <c r="A594" s="406" t="s">
        <v>467</v>
      </c>
      <c r="B594" s="406" t="s">
        <v>1982</v>
      </c>
      <c r="C594" s="406" t="s">
        <v>1671</v>
      </c>
      <c r="D594" s="406" t="s">
        <v>2154</v>
      </c>
      <c r="F594" s="406" t="s">
        <v>467</v>
      </c>
      <c r="G594" s="406" t="s">
        <v>1982</v>
      </c>
      <c r="H594" s="406" t="s">
        <v>1671</v>
      </c>
      <c r="I594" s="406" t="s">
        <v>2154</v>
      </c>
    </row>
    <row r="595" spans="1:9">
      <c r="A595" s="406" t="s">
        <v>467</v>
      </c>
      <c r="B595" s="406" t="s">
        <v>1659</v>
      </c>
      <c r="C595" s="406" t="s">
        <v>1665</v>
      </c>
      <c r="D595" s="406" t="s">
        <v>1823</v>
      </c>
      <c r="F595" s="406" t="s">
        <v>467</v>
      </c>
      <c r="G595" s="406" t="s">
        <v>1659</v>
      </c>
      <c r="H595" s="406" t="s">
        <v>1665</v>
      </c>
      <c r="I595" s="406" t="s">
        <v>1823</v>
      </c>
    </row>
    <row r="596" spans="1:9">
      <c r="A596" s="406" t="s">
        <v>467</v>
      </c>
      <c r="B596" s="406" t="s">
        <v>1802</v>
      </c>
      <c r="C596" s="406" t="s">
        <v>1724</v>
      </c>
      <c r="D596" s="406" t="s">
        <v>1803</v>
      </c>
      <c r="F596" s="406" t="s">
        <v>467</v>
      </c>
      <c r="G596" s="406" t="s">
        <v>1802</v>
      </c>
      <c r="H596" s="406" t="s">
        <v>1724</v>
      </c>
      <c r="I596" s="406" t="s">
        <v>1803</v>
      </c>
    </row>
    <row r="597" spans="1:9">
      <c r="A597" s="406" t="s">
        <v>467</v>
      </c>
      <c r="B597" s="406" t="s">
        <v>2020</v>
      </c>
      <c r="C597" s="406" t="s">
        <v>1767</v>
      </c>
      <c r="D597" s="406" t="s">
        <v>2425</v>
      </c>
      <c r="F597" s="406" t="s">
        <v>467</v>
      </c>
      <c r="G597" s="406" t="s">
        <v>2020</v>
      </c>
      <c r="H597" s="406" t="s">
        <v>1767</v>
      </c>
      <c r="I597" s="406" t="s">
        <v>2425</v>
      </c>
    </row>
    <row r="598" spans="1:9">
      <c r="A598" s="406" t="s">
        <v>467</v>
      </c>
      <c r="B598" s="406" t="s">
        <v>499</v>
      </c>
      <c r="C598" s="406" t="s">
        <v>1767</v>
      </c>
      <c r="D598" s="406" t="s">
        <v>2002</v>
      </c>
      <c r="F598" s="406" t="s">
        <v>467</v>
      </c>
      <c r="G598" s="406" t="s">
        <v>499</v>
      </c>
      <c r="H598" s="406" t="s">
        <v>1767</v>
      </c>
      <c r="I598" s="406" t="s">
        <v>2002</v>
      </c>
    </row>
    <row r="599" spans="1:9">
      <c r="A599" s="406" t="s">
        <v>467</v>
      </c>
      <c r="B599" s="406" t="s">
        <v>2426</v>
      </c>
      <c r="C599" s="406" t="s">
        <v>1668</v>
      </c>
      <c r="D599" s="406" t="s">
        <v>2427</v>
      </c>
      <c r="F599" s="406" t="s">
        <v>467</v>
      </c>
      <c r="G599" s="406" t="s">
        <v>2426</v>
      </c>
      <c r="H599" s="406" t="s">
        <v>1668</v>
      </c>
      <c r="I599" s="406" t="s">
        <v>2427</v>
      </c>
    </row>
    <row r="600" spans="1:9">
      <c r="A600" s="406" t="s">
        <v>467</v>
      </c>
      <c r="B600" s="406" t="s">
        <v>2152</v>
      </c>
      <c r="C600" s="406" t="s">
        <v>1665</v>
      </c>
      <c r="D600" s="406" t="s">
        <v>2153</v>
      </c>
      <c r="F600" s="406" t="s">
        <v>467</v>
      </c>
      <c r="G600" s="406" t="s">
        <v>2152</v>
      </c>
      <c r="H600" s="406" t="s">
        <v>1665</v>
      </c>
      <c r="I600" s="406" t="s">
        <v>2153</v>
      </c>
    </row>
    <row r="601" spans="1:9">
      <c r="A601" s="406" t="s">
        <v>467</v>
      </c>
      <c r="B601" s="406" t="s">
        <v>1813</v>
      </c>
      <c r="C601" s="406" t="s">
        <v>1654</v>
      </c>
      <c r="D601" s="406" t="s">
        <v>2428</v>
      </c>
      <c r="F601" s="406" t="s">
        <v>467</v>
      </c>
      <c r="G601" s="406" t="s">
        <v>1813</v>
      </c>
      <c r="H601" s="406" t="s">
        <v>1654</v>
      </c>
      <c r="I601" s="406" t="s">
        <v>2428</v>
      </c>
    </row>
    <row r="602" spans="1:9">
      <c r="A602" s="406" t="s">
        <v>465</v>
      </c>
      <c r="B602" s="406" t="s">
        <v>2429</v>
      </c>
      <c r="C602" s="406" t="s">
        <v>1748</v>
      </c>
      <c r="D602" s="406" t="s">
        <v>1705</v>
      </c>
      <c r="F602" s="406" t="s">
        <v>465</v>
      </c>
      <c r="G602" s="406" t="s">
        <v>2429</v>
      </c>
      <c r="H602" s="406" t="s">
        <v>1748</v>
      </c>
      <c r="I602" s="406" t="s">
        <v>1705</v>
      </c>
    </row>
    <row r="603" spans="1:9">
      <c r="A603" s="406" t="s">
        <v>1787</v>
      </c>
      <c r="B603" s="406" t="s">
        <v>1790</v>
      </c>
      <c r="C603" s="406" t="s">
        <v>1674</v>
      </c>
      <c r="D603" s="406" t="s">
        <v>2430</v>
      </c>
      <c r="F603" s="406" t="s">
        <v>1787</v>
      </c>
      <c r="G603" s="406" t="s">
        <v>1790</v>
      </c>
      <c r="H603" s="406" t="s">
        <v>1674</v>
      </c>
      <c r="I603" s="406" t="s">
        <v>2430</v>
      </c>
    </row>
    <row r="604" spans="1:9">
      <c r="A604" s="406" t="s">
        <v>456</v>
      </c>
      <c r="B604" s="406" t="s">
        <v>1841</v>
      </c>
      <c r="C604" s="406" t="s">
        <v>1796</v>
      </c>
      <c r="D604" s="406" t="s">
        <v>2066</v>
      </c>
      <c r="F604" s="406" t="s">
        <v>456</v>
      </c>
      <c r="G604" s="406" t="s">
        <v>1841</v>
      </c>
      <c r="H604" s="406" t="s">
        <v>1796</v>
      </c>
      <c r="I604" s="406" t="s">
        <v>2066</v>
      </c>
    </row>
    <row r="605" spans="1:9">
      <c r="A605" s="406" t="s">
        <v>1792</v>
      </c>
      <c r="B605" s="406" t="s">
        <v>2431</v>
      </c>
      <c r="C605" s="406" t="s">
        <v>1734</v>
      </c>
      <c r="D605" s="406" t="s">
        <v>2395</v>
      </c>
      <c r="F605" s="406" t="s">
        <v>1792</v>
      </c>
      <c r="G605" s="406" t="s">
        <v>2431</v>
      </c>
      <c r="H605" s="406" t="s">
        <v>1734</v>
      </c>
      <c r="I605" s="406" t="s">
        <v>2395</v>
      </c>
    </row>
    <row r="606" spans="1:9">
      <c r="A606" s="406" t="s">
        <v>1792</v>
      </c>
      <c r="B606" s="406" t="s">
        <v>1793</v>
      </c>
      <c r="C606" s="406" t="s">
        <v>1657</v>
      </c>
      <c r="D606" s="406" t="s">
        <v>2118</v>
      </c>
      <c r="F606" s="406" t="s">
        <v>1792</v>
      </c>
      <c r="G606" s="406" t="s">
        <v>1793</v>
      </c>
      <c r="H606" s="406" t="s">
        <v>1657</v>
      </c>
      <c r="I606" s="406" t="s">
        <v>2118</v>
      </c>
    </row>
    <row r="607" spans="1:9">
      <c r="A607" s="406" t="s">
        <v>1792</v>
      </c>
      <c r="B607" s="406" t="s">
        <v>1793</v>
      </c>
      <c r="C607" s="406" t="s">
        <v>1750</v>
      </c>
      <c r="D607" s="406" t="s">
        <v>1794</v>
      </c>
      <c r="F607" s="406" t="s">
        <v>1792</v>
      </c>
      <c r="G607" s="406" t="s">
        <v>1793</v>
      </c>
      <c r="H607" s="406" t="s">
        <v>1750</v>
      </c>
      <c r="I607" s="406" t="s">
        <v>1794</v>
      </c>
    </row>
    <row r="608" spans="1:9">
      <c r="A608" s="406" t="s">
        <v>456</v>
      </c>
      <c r="B608" s="406" t="s">
        <v>2328</v>
      </c>
      <c r="C608" s="406" t="s">
        <v>2432</v>
      </c>
      <c r="D608" s="406" t="s">
        <v>2433</v>
      </c>
      <c r="F608" s="406" t="s">
        <v>456</v>
      </c>
      <c r="G608" s="406" t="s">
        <v>2328</v>
      </c>
      <c r="H608" s="406" t="s">
        <v>2432</v>
      </c>
      <c r="I608" s="406" t="s">
        <v>2433</v>
      </c>
    </row>
    <row r="609" spans="1:9">
      <c r="A609" s="406" t="s">
        <v>456</v>
      </c>
      <c r="B609" s="406" t="s">
        <v>2158</v>
      </c>
      <c r="C609" s="406" t="s">
        <v>2434</v>
      </c>
      <c r="D609" s="406" t="s">
        <v>2435</v>
      </c>
      <c r="F609" s="406" t="s">
        <v>456</v>
      </c>
      <c r="G609" s="406" t="s">
        <v>2158</v>
      </c>
      <c r="H609" s="406" t="s">
        <v>2434</v>
      </c>
      <c r="I609" s="406" t="s">
        <v>2435</v>
      </c>
    </row>
    <row r="610" spans="1:9">
      <c r="A610" s="406" t="s">
        <v>456</v>
      </c>
      <c r="B610" s="406" t="s">
        <v>1838</v>
      </c>
      <c r="C610" s="406" t="s">
        <v>1734</v>
      </c>
      <c r="D610" s="406" t="s">
        <v>1671</v>
      </c>
      <c r="F610" s="406" t="s">
        <v>456</v>
      </c>
      <c r="G610" s="406" t="s">
        <v>1838</v>
      </c>
      <c r="H610" s="406" t="s">
        <v>1734</v>
      </c>
      <c r="I610" s="406" t="s">
        <v>1671</v>
      </c>
    </row>
    <row r="611" spans="1:9">
      <c r="A611" s="406" t="s">
        <v>783</v>
      </c>
      <c r="B611" s="406" t="s">
        <v>1848</v>
      </c>
      <c r="C611" s="406" t="s">
        <v>1654</v>
      </c>
      <c r="D611" s="406" t="s">
        <v>2436</v>
      </c>
      <c r="F611" s="406" t="s">
        <v>783</v>
      </c>
      <c r="G611" s="406" t="s">
        <v>1848</v>
      </c>
      <c r="H611" s="406" t="s">
        <v>1654</v>
      </c>
      <c r="I611" s="406" t="s">
        <v>2436</v>
      </c>
    </row>
    <row r="612" spans="1:9">
      <c r="A612" s="406" t="s">
        <v>463</v>
      </c>
      <c r="B612" s="406" t="s">
        <v>2437</v>
      </c>
      <c r="C612" s="406" t="s">
        <v>1713</v>
      </c>
      <c r="D612" s="406" t="s">
        <v>2438</v>
      </c>
      <c r="F612" s="406" t="s">
        <v>463</v>
      </c>
      <c r="G612" s="406" t="s">
        <v>2437</v>
      </c>
      <c r="H612" s="406" t="s">
        <v>1713</v>
      </c>
      <c r="I612" s="406" t="s">
        <v>2438</v>
      </c>
    </row>
    <row r="613" spans="1:9">
      <c r="A613" s="406" t="s">
        <v>1824</v>
      </c>
      <c r="B613" s="406" t="s">
        <v>1952</v>
      </c>
      <c r="C613" s="406" t="s">
        <v>1710</v>
      </c>
      <c r="D613" s="406" t="s">
        <v>1953</v>
      </c>
      <c r="F613" s="406" t="s">
        <v>1824</v>
      </c>
      <c r="G613" s="406" t="s">
        <v>1952</v>
      </c>
      <c r="H613" s="406" t="s">
        <v>1710</v>
      </c>
      <c r="I613" s="406" t="s">
        <v>1953</v>
      </c>
    </row>
    <row r="614" spans="1:9">
      <c r="A614" s="406" t="s">
        <v>783</v>
      </c>
      <c r="B614" s="406" t="s">
        <v>2094</v>
      </c>
      <c r="C614" s="406" t="s">
        <v>1819</v>
      </c>
      <c r="D614" s="406" t="s">
        <v>2439</v>
      </c>
      <c r="F614" s="406" t="s">
        <v>783</v>
      </c>
      <c r="G614" s="406" t="s">
        <v>2094</v>
      </c>
      <c r="H614" s="406" t="s">
        <v>1819</v>
      </c>
      <c r="I614" s="406" t="s">
        <v>2439</v>
      </c>
    </row>
    <row r="615" spans="1:9">
      <c r="A615" s="406" t="s">
        <v>463</v>
      </c>
      <c r="B615" s="406" t="s">
        <v>2020</v>
      </c>
      <c r="C615" s="406" t="s">
        <v>2173</v>
      </c>
      <c r="D615" s="406" t="s">
        <v>2440</v>
      </c>
      <c r="F615" s="406" t="s">
        <v>463</v>
      </c>
      <c r="G615" s="406" t="s">
        <v>2020</v>
      </c>
      <c r="H615" s="406" t="s">
        <v>2173</v>
      </c>
      <c r="I615" s="406" t="s">
        <v>2440</v>
      </c>
    </row>
    <row r="616" spans="1:9">
      <c r="A616" s="406" t="s">
        <v>463</v>
      </c>
      <c r="B616" s="406" t="s">
        <v>2020</v>
      </c>
      <c r="C616" s="406" t="s">
        <v>1689</v>
      </c>
      <c r="D616" s="406" t="s">
        <v>2440</v>
      </c>
      <c r="F616" s="406" t="s">
        <v>463</v>
      </c>
      <c r="G616" s="406" t="s">
        <v>2020</v>
      </c>
      <c r="H616" s="406" t="s">
        <v>1689</v>
      </c>
      <c r="I616" s="406" t="s">
        <v>2440</v>
      </c>
    </row>
    <row r="617" spans="1:9">
      <c r="A617" s="406" t="s">
        <v>463</v>
      </c>
      <c r="B617" s="406" t="s">
        <v>2441</v>
      </c>
      <c r="C617" s="406" t="s">
        <v>1748</v>
      </c>
      <c r="D617" s="406" t="s">
        <v>2442</v>
      </c>
      <c r="F617" s="406" t="s">
        <v>463</v>
      </c>
      <c r="G617" s="406" t="s">
        <v>2441</v>
      </c>
      <c r="H617" s="406" t="s">
        <v>1748</v>
      </c>
      <c r="I617" s="406" t="s">
        <v>2442</v>
      </c>
    </row>
    <row r="618" spans="1:9">
      <c r="A618" s="406" t="s">
        <v>463</v>
      </c>
      <c r="B618" s="406" t="s">
        <v>1850</v>
      </c>
      <c r="C618" s="406" t="s">
        <v>2443</v>
      </c>
      <c r="D618" s="406" t="s">
        <v>2444</v>
      </c>
      <c r="F618" s="406" t="s">
        <v>463</v>
      </c>
      <c r="G618" s="406" t="s">
        <v>1850</v>
      </c>
      <c r="H618" s="406" t="s">
        <v>2443</v>
      </c>
      <c r="I618" s="406" t="s">
        <v>2444</v>
      </c>
    </row>
    <row r="619" spans="1:9">
      <c r="A619" s="406" t="s">
        <v>1855</v>
      </c>
      <c r="B619" s="406" t="s">
        <v>2046</v>
      </c>
      <c r="C619" s="406" t="s">
        <v>1668</v>
      </c>
      <c r="D619" s="406" t="s">
        <v>2445</v>
      </c>
      <c r="F619" s="406" t="s">
        <v>1855</v>
      </c>
      <c r="G619" s="406" t="s">
        <v>2046</v>
      </c>
      <c r="H619" s="406" t="s">
        <v>1668</v>
      </c>
      <c r="I619" s="406" t="s">
        <v>2445</v>
      </c>
    </row>
    <row r="620" spans="1:9">
      <c r="A620" s="406" t="s">
        <v>1843</v>
      </c>
      <c r="B620" s="406" t="s">
        <v>2251</v>
      </c>
      <c r="C620" s="406" t="s">
        <v>1724</v>
      </c>
      <c r="D620" s="406" t="s">
        <v>1992</v>
      </c>
      <c r="F620" s="406" t="s">
        <v>1843</v>
      </c>
      <c r="G620" s="406" t="s">
        <v>2251</v>
      </c>
      <c r="H620" s="406" t="s">
        <v>1724</v>
      </c>
      <c r="I620" s="406" t="s">
        <v>1992</v>
      </c>
    </row>
    <row r="621" spans="1:9">
      <c r="A621" s="406" t="s">
        <v>1843</v>
      </c>
      <c r="B621" s="406" t="s">
        <v>2362</v>
      </c>
      <c r="C621" s="406" t="s">
        <v>2178</v>
      </c>
      <c r="D621" s="406" t="s">
        <v>2446</v>
      </c>
      <c r="F621" s="406" t="s">
        <v>1843</v>
      </c>
      <c r="G621" s="406" t="s">
        <v>2362</v>
      </c>
      <c r="H621" s="406" t="s">
        <v>2178</v>
      </c>
      <c r="I621" s="406" t="s">
        <v>2446</v>
      </c>
    </row>
    <row r="622" spans="1:9">
      <c r="A622" s="406" t="s">
        <v>1863</v>
      </c>
      <c r="B622" s="406" t="s">
        <v>1864</v>
      </c>
      <c r="C622" s="406" t="s">
        <v>1710</v>
      </c>
      <c r="D622" s="406" t="s">
        <v>2055</v>
      </c>
      <c r="F622" s="406" t="s">
        <v>1863</v>
      </c>
      <c r="G622" s="406" t="s">
        <v>1864</v>
      </c>
      <c r="H622" s="406" t="s">
        <v>1710</v>
      </c>
      <c r="I622" s="406" t="s">
        <v>2055</v>
      </c>
    </row>
    <row r="623" spans="1:9">
      <c r="A623" s="406" t="s">
        <v>1863</v>
      </c>
      <c r="B623" s="406" t="s">
        <v>1874</v>
      </c>
      <c r="C623" s="406" t="s">
        <v>1657</v>
      </c>
      <c r="D623" s="406" t="s">
        <v>2447</v>
      </c>
      <c r="F623" s="406" t="s">
        <v>1863</v>
      </c>
      <c r="G623" s="406" t="s">
        <v>1874</v>
      </c>
      <c r="H623" s="406" t="s">
        <v>1657</v>
      </c>
      <c r="I623" s="406" t="s">
        <v>2447</v>
      </c>
    </row>
    <row r="624" spans="1:9">
      <c r="A624" s="406" t="s">
        <v>1863</v>
      </c>
      <c r="B624" s="406" t="s">
        <v>2448</v>
      </c>
      <c r="C624" s="406" t="s">
        <v>1654</v>
      </c>
      <c r="D624" s="406" t="s">
        <v>2449</v>
      </c>
      <c r="F624" s="406" t="s">
        <v>1863</v>
      </c>
      <c r="G624" s="406" t="s">
        <v>2448</v>
      </c>
      <c r="H624" s="406" t="s">
        <v>1654</v>
      </c>
      <c r="I624" s="406" t="s">
        <v>2449</v>
      </c>
    </row>
    <row r="625" spans="1:9">
      <c r="A625" s="406" t="s">
        <v>1863</v>
      </c>
      <c r="B625" s="406" t="s">
        <v>1869</v>
      </c>
      <c r="C625" s="406" t="s">
        <v>340</v>
      </c>
      <c r="D625" s="406" t="s">
        <v>2450</v>
      </c>
      <c r="F625" s="406" t="s">
        <v>1863</v>
      </c>
      <c r="G625" s="406" t="s">
        <v>1869</v>
      </c>
      <c r="H625" s="406" t="s">
        <v>340</v>
      </c>
      <c r="I625" s="406" t="s">
        <v>2450</v>
      </c>
    </row>
    <row r="626" spans="1:9">
      <c r="A626" s="406" t="s">
        <v>1858</v>
      </c>
      <c r="B626" s="406" t="s">
        <v>1859</v>
      </c>
      <c r="C626" s="406" t="s">
        <v>1702</v>
      </c>
      <c r="D626" s="406" t="s">
        <v>1742</v>
      </c>
      <c r="F626" s="406" t="s">
        <v>1858</v>
      </c>
      <c r="G626" s="406" t="s">
        <v>1859</v>
      </c>
      <c r="H626" s="406" t="s">
        <v>1702</v>
      </c>
      <c r="I626" s="406" t="s">
        <v>1742</v>
      </c>
    </row>
    <row r="627" spans="1:9">
      <c r="A627" s="406" t="s">
        <v>1858</v>
      </c>
      <c r="B627" s="406" t="s">
        <v>2094</v>
      </c>
      <c r="C627" s="406" t="s">
        <v>1705</v>
      </c>
      <c r="D627" s="406" t="s">
        <v>2451</v>
      </c>
      <c r="F627" s="406" t="s">
        <v>1858</v>
      </c>
      <c r="G627" s="406" t="s">
        <v>2094</v>
      </c>
      <c r="H627" s="406" t="s">
        <v>1705</v>
      </c>
      <c r="I627" s="406" t="s">
        <v>2451</v>
      </c>
    </row>
    <row r="628" spans="1:9">
      <c r="A628" s="406" t="s">
        <v>2185</v>
      </c>
      <c r="B628" s="406" t="s">
        <v>2452</v>
      </c>
      <c r="C628" s="406" t="s">
        <v>1654</v>
      </c>
      <c r="D628" s="406" t="s">
        <v>1925</v>
      </c>
      <c r="F628" s="406" t="s">
        <v>2185</v>
      </c>
      <c r="G628" s="406" t="s">
        <v>2452</v>
      </c>
      <c r="H628" s="406" t="s">
        <v>1654</v>
      </c>
      <c r="I628" s="406" t="s">
        <v>1925</v>
      </c>
    </row>
    <row r="629" spans="1:9">
      <c r="A629" s="406" t="s">
        <v>2185</v>
      </c>
      <c r="B629" s="406" t="s">
        <v>2453</v>
      </c>
      <c r="C629" s="406" t="s">
        <v>1750</v>
      </c>
      <c r="D629" s="406" t="s">
        <v>2454</v>
      </c>
      <c r="F629" s="406" t="s">
        <v>2185</v>
      </c>
      <c r="G629" s="406" t="s">
        <v>2453</v>
      </c>
      <c r="H629" s="406" t="s">
        <v>1750</v>
      </c>
      <c r="I629" s="406" t="s">
        <v>2454</v>
      </c>
    </row>
    <row r="630" spans="1:9">
      <c r="A630" s="406" t="s">
        <v>1893</v>
      </c>
      <c r="B630" s="406" t="s">
        <v>1909</v>
      </c>
      <c r="C630" s="406" t="s">
        <v>1724</v>
      </c>
      <c r="D630" s="406" t="s">
        <v>1910</v>
      </c>
      <c r="F630" s="406" t="s">
        <v>1893</v>
      </c>
      <c r="G630" s="406" t="s">
        <v>1909</v>
      </c>
      <c r="H630" s="406" t="s">
        <v>1724</v>
      </c>
      <c r="I630" s="406" t="s">
        <v>1910</v>
      </c>
    </row>
    <row r="631" spans="1:9">
      <c r="A631" s="406" t="s">
        <v>1893</v>
      </c>
      <c r="B631" s="406" t="s">
        <v>1909</v>
      </c>
      <c r="C631" s="406" t="s">
        <v>1805</v>
      </c>
      <c r="D631" s="406" t="s">
        <v>1910</v>
      </c>
      <c r="F631" s="406" t="s">
        <v>1893</v>
      </c>
      <c r="G631" s="406" t="s">
        <v>1909</v>
      </c>
      <c r="H631" s="406" t="s">
        <v>1805</v>
      </c>
      <c r="I631" s="406" t="s">
        <v>1910</v>
      </c>
    </row>
    <row r="632" spans="1:9">
      <c r="A632" s="406" t="s">
        <v>1893</v>
      </c>
      <c r="B632" s="406" t="s">
        <v>1894</v>
      </c>
      <c r="C632" s="406" t="s">
        <v>1763</v>
      </c>
      <c r="D632" s="406" t="s">
        <v>2189</v>
      </c>
      <c r="F632" s="406" t="s">
        <v>1893</v>
      </c>
      <c r="G632" s="406" t="s">
        <v>1894</v>
      </c>
      <c r="H632" s="406" t="s">
        <v>1763</v>
      </c>
      <c r="I632" s="406" t="s">
        <v>2189</v>
      </c>
    </row>
    <row r="633" spans="1:9">
      <c r="A633" s="406" t="s">
        <v>1893</v>
      </c>
      <c r="B633" s="406" t="s">
        <v>1894</v>
      </c>
      <c r="C633" s="406" t="s">
        <v>1805</v>
      </c>
      <c r="D633" s="406" t="s">
        <v>2376</v>
      </c>
      <c r="F633" s="406" t="s">
        <v>1893</v>
      </c>
      <c r="G633" s="406" t="s">
        <v>1894</v>
      </c>
      <c r="H633" s="406" t="s">
        <v>1805</v>
      </c>
      <c r="I633" s="406" t="s">
        <v>2376</v>
      </c>
    </row>
    <row r="634" spans="1:9">
      <c r="A634" s="406" t="s">
        <v>1893</v>
      </c>
      <c r="B634" s="406" t="s">
        <v>2363</v>
      </c>
      <c r="C634" s="406" t="s">
        <v>1884</v>
      </c>
      <c r="D634" s="406" t="s">
        <v>2364</v>
      </c>
      <c r="F634" s="406" t="s">
        <v>1893</v>
      </c>
      <c r="G634" s="406" t="s">
        <v>2363</v>
      </c>
      <c r="H634" s="406" t="s">
        <v>1884</v>
      </c>
      <c r="I634" s="406" t="s">
        <v>2364</v>
      </c>
    </row>
    <row r="635" spans="1:9">
      <c r="A635" s="406" t="s">
        <v>1893</v>
      </c>
      <c r="B635" s="406" t="s">
        <v>2455</v>
      </c>
      <c r="C635" s="406" t="s">
        <v>1748</v>
      </c>
      <c r="D635" s="406" t="s">
        <v>1968</v>
      </c>
      <c r="F635" s="406" t="s">
        <v>1893</v>
      </c>
      <c r="G635" s="406" t="s">
        <v>2455</v>
      </c>
      <c r="H635" s="406" t="s">
        <v>1748</v>
      </c>
      <c r="I635" s="406" t="s">
        <v>1968</v>
      </c>
    </row>
    <row r="636" spans="1:9">
      <c r="A636" s="406" t="s">
        <v>1893</v>
      </c>
      <c r="B636" s="406" t="s">
        <v>2455</v>
      </c>
      <c r="C636" s="406" t="s">
        <v>1729</v>
      </c>
      <c r="D636" s="406" t="s">
        <v>2456</v>
      </c>
      <c r="F636" s="406" t="s">
        <v>1893</v>
      </c>
      <c r="G636" s="406" t="s">
        <v>2455</v>
      </c>
      <c r="H636" s="406" t="s">
        <v>1729</v>
      </c>
      <c r="I636" s="406" t="s">
        <v>2456</v>
      </c>
    </row>
    <row r="637" spans="1:9">
      <c r="A637" s="406" t="s">
        <v>1893</v>
      </c>
      <c r="B637" s="406" t="s">
        <v>2455</v>
      </c>
      <c r="C637" s="406" t="s">
        <v>1767</v>
      </c>
      <c r="D637" s="406" t="s">
        <v>2456</v>
      </c>
      <c r="F637" s="406" t="s">
        <v>1893</v>
      </c>
      <c r="G637" s="406" t="s">
        <v>2455</v>
      </c>
      <c r="H637" s="406" t="s">
        <v>1767</v>
      </c>
      <c r="I637" s="406" t="s">
        <v>2456</v>
      </c>
    </row>
    <row r="638" spans="1:9">
      <c r="A638" s="406" t="s">
        <v>452</v>
      </c>
      <c r="B638" s="406" t="s">
        <v>2457</v>
      </c>
      <c r="C638" s="406" t="s">
        <v>1710</v>
      </c>
      <c r="D638" s="406" t="s">
        <v>2458</v>
      </c>
      <c r="F638" s="406" t="s">
        <v>452</v>
      </c>
      <c r="G638" s="406" t="s">
        <v>2457</v>
      </c>
      <c r="H638" s="406" t="s">
        <v>1710</v>
      </c>
      <c r="I638" s="406" t="s">
        <v>2458</v>
      </c>
    </row>
    <row r="639" spans="1:9">
      <c r="A639" s="406" t="s">
        <v>452</v>
      </c>
      <c r="B639" s="406" t="s">
        <v>2459</v>
      </c>
      <c r="C639" s="406" t="s">
        <v>1695</v>
      </c>
      <c r="D639" s="406" t="s">
        <v>2420</v>
      </c>
      <c r="F639" s="406" t="s">
        <v>452</v>
      </c>
      <c r="G639" s="406" t="s">
        <v>2459</v>
      </c>
      <c r="H639" s="406" t="s">
        <v>1695</v>
      </c>
      <c r="I639" s="406" t="s">
        <v>2420</v>
      </c>
    </row>
    <row r="640" spans="1:9">
      <c r="A640" s="406" t="s">
        <v>452</v>
      </c>
      <c r="B640" s="406" t="s">
        <v>2460</v>
      </c>
      <c r="C640" s="406" t="s">
        <v>1654</v>
      </c>
      <c r="D640" s="406" t="s">
        <v>2461</v>
      </c>
      <c r="F640" s="406" t="s">
        <v>452</v>
      </c>
      <c r="G640" s="406" t="s">
        <v>2460</v>
      </c>
      <c r="H640" s="406" t="s">
        <v>1654</v>
      </c>
      <c r="I640" s="406" t="s">
        <v>2461</v>
      </c>
    </row>
    <row r="641" spans="1:9">
      <c r="A641" s="406" t="s">
        <v>452</v>
      </c>
      <c r="B641" s="406" t="s">
        <v>2373</v>
      </c>
      <c r="C641" s="406" t="s">
        <v>1654</v>
      </c>
      <c r="D641" s="406" t="s">
        <v>2374</v>
      </c>
      <c r="F641" s="406" t="s">
        <v>452</v>
      </c>
      <c r="G641" s="406" t="s">
        <v>2373</v>
      </c>
      <c r="H641" s="406" t="s">
        <v>1654</v>
      </c>
      <c r="I641" s="406" t="s">
        <v>2374</v>
      </c>
    </row>
    <row r="642" spans="1:9">
      <c r="A642" s="406" t="s">
        <v>2462</v>
      </c>
      <c r="B642" s="406" t="s">
        <v>2463</v>
      </c>
      <c r="C642" s="406" t="s">
        <v>1671</v>
      </c>
      <c r="D642" s="406" t="s">
        <v>2464</v>
      </c>
      <c r="F642" s="406" t="s">
        <v>2462</v>
      </c>
      <c r="G642" s="406" t="s">
        <v>2463</v>
      </c>
      <c r="H642" s="406" t="s">
        <v>1671</v>
      </c>
      <c r="I642" s="406" t="s">
        <v>2464</v>
      </c>
    </row>
    <row r="643" spans="1:9">
      <c r="A643" s="406" t="s">
        <v>2462</v>
      </c>
      <c r="B643" s="406" t="s">
        <v>2463</v>
      </c>
      <c r="C643" s="406" t="s">
        <v>1729</v>
      </c>
      <c r="D643" s="406" t="s">
        <v>2372</v>
      </c>
      <c r="F643" s="406" t="s">
        <v>2462</v>
      </c>
      <c r="G643" s="406" t="s">
        <v>2463</v>
      </c>
      <c r="H643" s="406" t="s">
        <v>1729</v>
      </c>
      <c r="I643" s="406" t="s">
        <v>2372</v>
      </c>
    </row>
    <row r="644" spans="1:9">
      <c r="A644" s="406" t="s">
        <v>472</v>
      </c>
      <c r="B644" s="406" t="s">
        <v>1930</v>
      </c>
      <c r="C644" s="406" t="s">
        <v>1654</v>
      </c>
      <c r="D644" s="406" t="s">
        <v>1931</v>
      </c>
      <c r="F644" s="406" t="s">
        <v>472</v>
      </c>
      <c r="G644" s="406" t="s">
        <v>1930</v>
      </c>
      <c r="H644" s="406" t="s">
        <v>1654</v>
      </c>
      <c r="I644" s="406" t="s">
        <v>1931</v>
      </c>
    </row>
    <row r="645" spans="1:9">
      <c r="A645" s="406" t="s">
        <v>472</v>
      </c>
      <c r="B645" s="406" t="s">
        <v>1932</v>
      </c>
      <c r="C645" s="406" t="s">
        <v>1727</v>
      </c>
      <c r="D645" s="406" t="s">
        <v>1933</v>
      </c>
      <c r="F645" s="406" t="s">
        <v>472</v>
      </c>
      <c r="G645" s="406" t="s">
        <v>1932</v>
      </c>
      <c r="H645" s="406" t="s">
        <v>1727</v>
      </c>
      <c r="I645" s="406" t="s">
        <v>1933</v>
      </c>
    </row>
    <row r="646" spans="1:9">
      <c r="A646" s="406" t="s">
        <v>1546</v>
      </c>
      <c r="B646" s="406" t="s">
        <v>1659</v>
      </c>
      <c r="C646" s="406" t="s">
        <v>1763</v>
      </c>
      <c r="D646" s="406" t="s">
        <v>1940</v>
      </c>
      <c r="F646" s="406" t="s">
        <v>1546</v>
      </c>
      <c r="G646" s="406" t="s">
        <v>1659</v>
      </c>
      <c r="H646" s="406" t="s">
        <v>1763</v>
      </c>
      <c r="I646" s="406" t="s">
        <v>1940</v>
      </c>
    </row>
    <row r="647" spans="1:9">
      <c r="A647" s="406" t="s">
        <v>1546</v>
      </c>
      <c r="B647" s="406" t="s">
        <v>1942</v>
      </c>
      <c r="C647" s="406" t="s">
        <v>1745</v>
      </c>
      <c r="D647" s="406" t="s">
        <v>2465</v>
      </c>
      <c r="F647" s="406" t="s">
        <v>1546</v>
      </c>
      <c r="G647" s="406" t="s">
        <v>1942</v>
      </c>
      <c r="H647" s="406" t="s">
        <v>1745</v>
      </c>
      <c r="I647" s="406" t="s">
        <v>2465</v>
      </c>
    </row>
    <row r="648" spans="1:9">
      <c r="A648" s="406" t="s">
        <v>1546</v>
      </c>
      <c r="B648" s="406" t="s">
        <v>1942</v>
      </c>
      <c r="C648" s="406" t="s">
        <v>1660</v>
      </c>
      <c r="D648" s="406" t="s">
        <v>2466</v>
      </c>
      <c r="F648" s="406" t="s">
        <v>1546</v>
      </c>
      <c r="G648" s="406" t="s">
        <v>1942</v>
      </c>
      <c r="H648" s="406" t="s">
        <v>1660</v>
      </c>
      <c r="I648" s="406" t="s">
        <v>2466</v>
      </c>
    </row>
    <row r="649" spans="1:9">
      <c r="A649" s="406" t="s">
        <v>1546</v>
      </c>
      <c r="B649" s="406" t="s">
        <v>1944</v>
      </c>
      <c r="C649" s="406" t="s">
        <v>1651</v>
      </c>
      <c r="D649" s="406" t="s">
        <v>2089</v>
      </c>
      <c r="F649" s="406" t="s">
        <v>1546</v>
      </c>
      <c r="G649" s="406" t="s">
        <v>1944</v>
      </c>
      <c r="H649" s="406" t="s">
        <v>1651</v>
      </c>
      <c r="I649" s="406" t="s">
        <v>2089</v>
      </c>
    </row>
    <row r="650" spans="1:9">
      <c r="A650" s="406" t="s">
        <v>1546</v>
      </c>
      <c r="B650" s="406" t="s">
        <v>1653</v>
      </c>
      <c r="C650" s="406" t="s">
        <v>1750</v>
      </c>
      <c r="D650" s="406" t="s">
        <v>2083</v>
      </c>
      <c r="F650" s="406" t="s">
        <v>1546</v>
      </c>
      <c r="G650" s="406" t="s">
        <v>1653</v>
      </c>
      <c r="H650" s="406" t="s">
        <v>1750</v>
      </c>
      <c r="I650" s="406" t="s">
        <v>2083</v>
      </c>
    </row>
    <row r="651" spans="1:9">
      <c r="A651" s="406" t="s">
        <v>1546</v>
      </c>
      <c r="B651" s="406" t="s">
        <v>1937</v>
      </c>
      <c r="C651" s="406" t="s">
        <v>1671</v>
      </c>
      <c r="D651" s="406" t="s">
        <v>2467</v>
      </c>
      <c r="F651" s="406" t="s">
        <v>1546</v>
      </c>
      <c r="G651" s="406" t="s">
        <v>1937</v>
      </c>
      <c r="H651" s="406" t="s">
        <v>1671</v>
      </c>
      <c r="I651" s="406" t="s">
        <v>2467</v>
      </c>
    </row>
    <row r="652" spans="1:9">
      <c r="A652" s="406" t="s">
        <v>460</v>
      </c>
      <c r="B652" s="406" t="s">
        <v>1990</v>
      </c>
      <c r="C652" s="406" t="s">
        <v>2141</v>
      </c>
      <c r="D652" s="406" t="s">
        <v>2468</v>
      </c>
      <c r="F652" s="406" t="s">
        <v>460</v>
      </c>
      <c r="G652" s="406" t="s">
        <v>1990</v>
      </c>
      <c r="H652" s="406" t="s">
        <v>2141</v>
      </c>
      <c r="I652" s="406" t="s">
        <v>2468</v>
      </c>
    </row>
    <row r="653" spans="1:9">
      <c r="A653" s="406" t="s">
        <v>460</v>
      </c>
      <c r="B653" s="406" t="s">
        <v>1774</v>
      </c>
      <c r="C653" s="406" t="s">
        <v>2019</v>
      </c>
      <c r="D653" s="406" t="s">
        <v>2469</v>
      </c>
      <c r="F653" s="406" t="s">
        <v>460</v>
      </c>
      <c r="G653" s="406" t="s">
        <v>1774</v>
      </c>
      <c r="H653" s="406" t="s">
        <v>2019</v>
      </c>
      <c r="I653" s="406" t="s">
        <v>2469</v>
      </c>
    </row>
    <row r="654" spans="1:9">
      <c r="A654" s="406" t="s">
        <v>460</v>
      </c>
      <c r="B654" s="406" t="s">
        <v>1741</v>
      </c>
      <c r="C654" s="406" t="s">
        <v>1668</v>
      </c>
      <c r="D654" s="406" t="s">
        <v>2470</v>
      </c>
      <c r="F654" s="406" t="s">
        <v>460</v>
      </c>
      <c r="G654" s="406" t="s">
        <v>1741</v>
      </c>
      <c r="H654" s="406" t="s">
        <v>1668</v>
      </c>
      <c r="I654" s="406" t="s">
        <v>2470</v>
      </c>
    </row>
    <row r="655" spans="1:9">
      <c r="A655" s="406" t="s">
        <v>460</v>
      </c>
      <c r="B655" s="406" t="s">
        <v>2101</v>
      </c>
      <c r="C655" s="406" t="s">
        <v>1727</v>
      </c>
      <c r="D655" s="406" t="s">
        <v>2102</v>
      </c>
      <c r="F655" s="406" t="s">
        <v>460</v>
      </c>
      <c r="G655" s="406" t="s">
        <v>2101</v>
      </c>
      <c r="H655" s="406" t="s">
        <v>1727</v>
      </c>
      <c r="I655" s="406" t="s">
        <v>2102</v>
      </c>
    </row>
    <row r="656" spans="1:9">
      <c r="A656" s="406" t="s">
        <v>460</v>
      </c>
      <c r="B656" s="406" t="s">
        <v>2471</v>
      </c>
      <c r="C656" s="406" t="s">
        <v>1702</v>
      </c>
      <c r="D656" s="406" t="s">
        <v>2411</v>
      </c>
      <c r="F656" s="406" t="s">
        <v>460</v>
      </c>
      <c r="G656" s="406" t="s">
        <v>2471</v>
      </c>
      <c r="H656" s="406" t="s">
        <v>1702</v>
      </c>
      <c r="I656" s="406" t="s">
        <v>2411</v>
      </c>
    </row>
    <row r="657" spans="1:9">
      <c r="A657" s="406" t="s">
        <v>460</v>
      </c>
      <c r="B657" s="406" t="s">
        <v>2308</v>
      </c>
      <c r="C657" s="406" t="s">
        <v>1724</v>
      </c>
      <c r="D657" s="406" t="s">
        <v>2230</v>
      </c>
      <c r="F657" s="406" t="s">
        <v>460</v>
      </c>
      <c r="G657" s="406" t="s">
        <v>2308</v>
      </c>
      <c r="H657" s="406" t="s">
        <v>1724</v>
      </c>
      <c r="I657" s="406" t="s">
        <v>2230</v>
      </c>
    </row>
    <row r="658" spans="1:9">
      <c r="A658" s="406" t="s">
        <v>460</v>
      </c>
      <c r="B658" s="406" t="s">
        <v>2308</v>
      </c>
      <c r="C658" s="406" t="s">
        <v>1674</v>
      </c>
      <c r="D658" s="406" t="s">
        <v>2230</v>
      </c>
      <c r="F658" s="406" t="s">
        <v>460</v>
      </c>
      <c r="G658" s="406" t="s">
        <v>2308</v>
      </c>
      <c r="H658" s="406" t="s">
        <v>1674</v>
      </c>
      <c r="I658" s="406" t="s">
        <v>2230</v>
      </c>
    </row>
    <row r="659" spans="1:9">
      <c r="A659" s="406" t="s">
        <v>460</v>
      </c>
      <c r="B659" s="406" t="s">
        <v>1766</v>
      </c>
      <c r="C659" s="406" t="s">
        <v>1727</v>
      </c>
      <c r="D659" s="406" t="s">
        <v>1866</v>
      </c>
      <c r="F659" s="406" t="s">
        <v>460</v>
      </c>
      <c r="G659" s="406" t="s">
        <v>1766</v>
      </c>
      <c r="H659" s="406" t="s">
        <v>1727</v>
      </c>
      <c r="I659" s="406" t="s">
        <v>1866</v>
      </c>
    </row>
    <row r="660" spans="1:9">
      <c r="A660" s="406" t="s">
        <v>460</v>
      </c>
      <c r="B660" s="406" t="s">
        <v>2123</v>
      </c>
      <c r="C660" s="406" t="s">
        <v>1750</v>
      </c>
      <c r="D660" s="406" t="s">
        <v>2472</v>
      </c>
      <c r="F660" s="406" t="s">
        <v>460</v>
      </c>
      <c r="G660" s="406" t="s">
        <v>2123</v>
      </c>
      <c r="H660" s="406" t="s">
        <v>1750</v>
      </c>
      <c r="I660" s="406" t="s">
        <v>2472</v>
      </c>
    </row>
    <row r="661" spans="1:9">
      <c r="A661" s="406" t="s">
        <v>460</v>
      </c>
      <c r="B661" s="406" t="s">
        <v>1778</v>
      </c>
      <c r="C661" s="406" t="s">
        <v>1654</v>
      </c>
      <c r="D661" s="406" t="s">
        <v>1981</v>
      </c>
      <c r="F661" s="406" t="s">
        <v>460</v>
      </c>
      <c r="G661" s="406" t="s">
        <v>1778</v>
      </c>
      <c r="H661" s="406" t="s">
        <v>1654</v>
      </c>
      <c r="I661" s="406" t="s">
        <v>1981</v>
      </c>
    </row>
    <row r="662" spans="1:9">
      <c r="A662" s="406" t="s">
        <v>460</v>
      </c>
      <c r="B662" s="406" t="s">
        <v>1769</v>
      </c>
      <c r="C662" s="406" t="s">
        <v>1651</v>
      </c>
      <c r="D662" s="406" t="s">
        <v>2473</v>
      </c>
      <c r="F662" s="406" t="s">
        <v>460</v>
      </c>
      <c r="G662" s="406" t="s">
        <v>1769</v>
      </c>
      <c r="H662" s="406" t="s">
        <v>1651</v>
      </c>
      <c r="I662" s="406" t="s">
        <v>2473</v>
      </c>
    </row>
    <row r="663" spans="1:9">
      <c r="A663" s="406" t="s">
        <v>460</v>
      </c>
      <c r="B663" s="406" t="s">
        <v>2310</v>
      </c>
      <c r="C663" s="406" t="s">
        <v>1674</v>
      </c>
      <c r="D663" s="406" t="s">
        <v>2474</v>
      </c>
      <c r="F663" s="406" t="s">
        <v>460</v>
      </c>
      <c r="G663" s="406" t="s">
        <v>2310</v>
      </c>
      <c r="H663" s="406" t="s">
        <v>1674</v>
      </c>
      <c r="I663" s="406" t="s">
        <v>2474</v>
      </c>
    </row>
    <row r="664" spans="1:9">
      <c r="A664" s="406" t="s">
        <v>460</v>
      </c>
      <c r="B664" s="406" t="s">
        <v>2105</v>
      </c>
      <c r="C664" s="406" t="s">
        <v>1702</v>
      </c>
      <c r="D664" s="406" t="s">
        <v>2475</v>
      </c>
      <c r="F664" s="406" t="s">
        <v>460</v>
      </c>
      <c r="G664" s="406" t="s">
        <v>2105</v>
      </c>
      <c r="H664" s="406" t="s">
        <v>1702</v>
      </c>
      <c r="I664" s="406" t="s">
        <v>2475</v>
      </c>
    </row>
    <row r="665" spans="1:9">
      <c r="A665" s="406" t="s">
        <v>460</v>
      </c>
      <c r="B665" s="406" t="s">
        <v>2476</v>
      </c>
      <c r="C665" s="406" t="s">
        <v>1750</v>
      </c>
      <c r="D665" s="406" t="s">
        <v>2477</v>
      </c>
      <c r="F665" s="406" t="s">
        <v>460</v>
      </c>
      <c r="G665" s="406" t="s">
        <v>2476</v>
      </c>
      <c r="H665" s="406" t="s">
        <v>1750</v>
      </c>
      <c r="I665" s="406" t="s">
        <v>2477</v>
      </c>
    </row>
    <row r="666" spans="1:9">
      <c r="A666" s="406" t="s">
        <v>460</v>
      </c>
      <c r="B666" s="406" t="s">
        <v>1749</v>
      </c>
      <c r="C666" s="406" t="s">
        <v>1674</v>
      </c>
      <c r="D666" s="406" t="s">
        <v>1751</v>
      </c>
      <c r="F666" s="406" t="s">
        <v>460</v>
      </c>
      <c r="G666" s="406" t="s">
        <v>1749</v>
      </c>
      <c r="H666" s="406" t="s">
        <v>1674</v>
      </c>
      <c r="I666" s="406" t="s">
        <v>1751</v>
      </c>
    </row>
    <row r="667" spans="1:9">
      <c r="A667" s="406" t="s">
        <v>460</v>
      </c>
      <c r="B667" s="406" t="s">
        <v>2478</v>
      </c>
      <c r="C667" s="406" t="s">
        <v>1702</v>
      </c>
      <c r="D667" s="406" t="s">
        <v>2479</v>
      </c>
      <c r="F667" s="406" t="s">
        <v>460</v>
      </c>
      <c r="G667" s="406" t="s">
        <v>2478</v>
      </c>
      <c r="H667" s="406" t="s">
        <v>1702</v>
      </c>
      <c r="I667" s="406" t="s">
        <v>2479</v>
      </c>
    </row>
    <row r="668" spans="1:9">
      <c r="A668" s="406" t="s">
        <v>460</v>
      </c>
      <c r="B668" s="406" t="s">
        <v>2117</v>
      </c>
      <c r="C668" s="406" t="s">
        <v>1668</v>
      </c>
      <c r="D668" s="406" t="s">
        <v>1794</v>
      </c>
      <c r="F668" s="406" t="s">
        <v>460</v>
      </c>
      <c r="G668" s="406" t="s">
        <v>2117</v>
      </c>
      <c r="H668" s="406" t="s">
        <v>1668</v>
      </c>
      <c r="I668" s="406" t="s">
        <v>1794</v>
      </c>
    </row>
    <row r="669" spans="1:9">
      <c r="A669" s="406" t="s">
        <v>467</v>
      </c>
      <c r="B669" s="406" t="s">
        <v>1998</v>
      </c>
      <c r="C669" s="406" t="s">
        <v>1695</v>
      </c>
      <c r="D669" s="406" t="s">
        <v>1999</v>
      </c>
      <c r="F669" s="406" t="s">
        <v>467</v>
      </c>
      <c r="G669" s="406" t="s">
        <v>1998</v>
      </c>
      <c r="H669" s="406" t="s">
        <v>1695</v>
      </c>
      <c r="I669" s="406" t="s">
        <v>1999</v>
      </c>
    </row>
    <row r="670" spans="1:9">
      <c r="A670" s="406" t="s">
        <v>1993</v>
      </c>
      <c r="B670" s="406" t="s">
        <v>2318</v>
      </c>
      <c r="C670" s="406" t="s">
        <v>1674</v>
      </c>
      <c r="D670" s="406" t="s">
        <v>2480</v>
      </c>
      <c r="F670" s="406" t="s">
        <v>1993</v>
      </c>
      <c r="G670" s="406" t="s">
        <v>2318</v>
      </c>
      <c r="H670" s="406" t="s">
        <v>1674</v>
      </c>
      <c r="I670" s="406" t="s">
        <v>2480</v>
      </c>
    </row>
    <row r="671" spans="1:9">
      <c r="A671" s="406" t="s">
        <v>467</v>
      </c>
      <c r="B671" s="406" t="s">
        <v>2320</v>
      </c>
      <c r="C671" s="406" t="s">
        <v>1674</v>
      </c>
      <c r="D671" s="406" t="s">
        <v>2481</v>
      </c>
      <c r="F671" s="406" t="s">
        <v>467</v>
      </c>
      <c r="G671" s="406" t="s">
        <v>2320</v>
      </c>
      <c r="H671" s="406" t="s">
        <v>1674</v>
      </c>
      <c r="I671" s="406" t="s">
        <v>2481</v>
      </c>
    </row>
    <row r="672" spans="1:9">
      <c r="A672" s="406" t="s">
        <v>467</v>
      </c>
      <c r="B672" s="406" t="s">
        <v>2150</v>
      </c>
      <c r="C672" s="406" t="s">
        <v>1819</v>
      </c>
      <c r="D672" s="406" t="s">
        <v>2482</v>
      </c>
      <c r="F672" s="406" t="s">
        <v>467</v>
      </c>
      <c r="G672" s="406" t="s">
        <v>2150</v>
      </c>
      <c r="H672" s="406" t="s">
        <v>1819</v>
      </c>
      <c r="I672" s="406" t="s">
        <v>2482</v>
      </c>
    </row>
    <row r="673" spans="1:9">
      <c r="A673" s="406" t="s">
        <v>467</v>
      </c>
      <c r="B673" s="406" t="s">
        <v>2150</v>
      </c>
      <c r="C673" s="406" t="s">
        <v>1763</v>
      </c>
      <c r="D673" s="406" t="s">
        <v>2483</v>
      </c>
      <c r="F673" s="406" t="s">
        <v>467</v>
      </c>
      <c r="G673" s="406" t="s">
        <v>2150</v>
      </c>
      <c r="H673" s="406" t="s">
        <v>1763</v>
      </c>
      <c r="I673" s="406" t="s">
        <v>2483</v>
      </c>
    </row>
    <row r="674" spans="1:9">
      <c r="A674" s="406" t="s">
        <v>467</v>
      </c>
      <c r="B674" s="406" t="s">
        <v>1659</v>
      </c>
      <c r="C674" s="406" t="s">
        <v>1674</v>
      </c>
      <c r="D674" s="406" t="s">
        <v>1823</v>
      </c>
      <c r="F674" s="406" t="s">
        <v>467</v>
      </c>
      <c r="G674" s="406" t="s">
        <v>1659</v>
      </c>
      <c r="H674" s="406" t="s">
        <v>1674</v>
      </c>
      <c r="I674" s="406" t="s">
        <v>1823</v>
      </c>
    </row>
    <row r="675" spans="1:9">
      <c r="A675" s="406" t="s">
        <v>467</v>
      </c>
      <c r="B675" s="406" t="s">
        <v>1818</v>
      </c>
      <c r="C675" s="406" t="s">
        <v>1702</v>
      </c>
      <c r="D675" s="406" t="s">
        <v>1820</v>
      </c>
      <c r="F675" s="406" t="s">
        <v>467</v>
      </c>
      <c r="G675" s="406" t="s">
        <v>1818</v>
      </c>
      <c r="H675" s="406" t="s">
        <v>1702</v>
      </c>
      <c r="I675" s="406" t="s">
        <v>1820</v>
      </c>
    </row>
    <row r="676" spans="1:9">
      <c r="A676" s="406" t="s">
        <v>467</v>
      </c>
      <c r="B676" s="406" t="s">
        <v>1982</v>
      </c>
      <c r="C676" s="406" t="s">
        <v>1748</v>
      </c>
      <c r="D676" s="406" t="s">
        <v>2484</v>
      </c>
      <c r="F676" s="406" t="s">
        <v>467</v>
      </c>
      <c r="G676" s="406" t="s">
        <v>1982</v>
      </c>
      <c r="H676" s="406" t="s">
        <v>1748</v>
      </c>
      <c r="I676" s="406" t="s">
        <v>2484</v>
      </c>
    </row>
    <row r="677" spans="1:9">
      <c r="A677" s="406" t="s">
        <v>467</v>
      </c>
      <c r="B677" s="406" t="s">
        <v>1821</v>
      </c>
      <c r="C677" s="406" t="s">
        <v>1819</v>
      </c>
      <c r="D677" s="406" t="s">
        <v>2330</v>
      </c>
      <c r="F677" s="406" t="s">
        <v>467</v>
      </c>
      <c r="G677" s="406" t="s">
        <v>1821</v>
      </c>
      <c r="H677" s="406" t="s">
        <v>1819</v>
      </c>
      <c r="I677" s="406" t="s">
        <v>2330</v>
      </c>
    </row>
    <row r="678" spans="1:9">
      <c r="A678" s="406" t="s">
        <v>465</v>
      </c>
      <c r="B678" s="406" t="s">
        <v>1830</v>
      </c>
      <c r="C678" s="406" t="s">
        <v>2226</v>
      </c>
      <c r="D678" s="406" t="s">
        <v>2485</v>
      </c>
      <c r="F678" s="406" t="s">
        <v>465</v>
      </c>
      <c r="G678" s="406" t="s">
        <v>1830</v>
      </c>
      <c r="H678" s="406" t="s">
        <v>2226</v>
      </c>
      <c r="I678" s="406" t="s">
        <v>2485</v>
      </c>
    </row>
    <row r="679" spans="1:9">
      <c r="A679" s="406" t="s">
        <v>465</v>
      </c>
      <c r="B679" s="406" t="s">
        <v>2486</v>
      </c>
      <c r="C679" s="406" t="s">
        <v>1748</v>
      </c>
      <c r="D679" s="406" t="s">
        <v>2487</v>
      </c>
      <c r="F679" s="406" t="s">
        <v>465</v>
      </c>
      <c r="G679" s="406" t="s">
        <v>2486</v>
      </c>
      <c r="H679" s="406" t="s">
        <v>1748</v>
      </c>
      <c r="I679" s="406" t="s">
        <v>2487</v>
      </c>
    </row>
    <row r="680" spans="1:9">
      <c r="A680" s="406" t="s">
        <v>465</v>
      </c>
      <c r="B680" s="406" t="s">
        <v>2324</v>
      </c>
      <c r="C680" s="406" t="s">
        <v>2072</v>
      </c>
      <c r="D680" s="406" t="s">
        <v>2325</v>
      </c>
      <c r="F680" s="406" t="s">
        <v>465</v>
      </c>
      <c r="G680" s="406" t="s">
        <v>2324</v>
      </c>
      <c r="H680" s="406" t="s">
        <v>2072</v>
      </c>
      <c r="I680" s="406" t="s">
        <v>2325</v>
      </c>
    </row>
    <row r="681" spans="1:9">
      <c r="A681" s="406" t="s">
        <v>456</v>
      </c>
      <c r="B681" s="406" t="s">
        <v>2328</v>
      </c>
      <c r="C681" s="406" t="s">
        <v>1991</v>
      </c>
      <c r="D681" s="406" t="s">
        <v>2488</v>
      </c>
      <c r="F681" s="406" t="s">
        <v>456</v>
      </c>
      <c r="G681" s="406" t="s">
        <v>2328</v>
      </c>
      <c r="H681" s="406" t="s">
        <v>1991</v>
      </c>
      <c r="I681" s="406" t="s">
        <v>2488</v>
      </c>
    </row>
    <row r="682" spans="1:9">
      <c r="A682" s="406" t="s">
        <v>456</v>
      </c>
      <c r="B682" s="406" t="s">
        <v>2328</v>
      </c>
      <c r="C682" s="406" t="s">
        <v>2489</v>
      </c>
      <c r="D682" s="406" t="s">
        <v>1822</v>
      </c>
      <c r="F682" s="406" t="s">
        <v>456</v>
      </c>
      <c r="G682" s="406" t="s">
        <v>2328</v>
      </c>
      <c r="H682" s="406" t="s">
        <v>2489</v>
      </c>
      <c r="I682" s="406" t="s">
        <v>1822</v>
      </c>
    </row>
    <row r="683" spans="1:9">
      <c r="A683" s="406" t="s">
        <v>456</v>
      </c>
      <c r="B683" s="406" t="s">
        <v>2156</v>
      </c>
      <c r="C683" s="406" t="s">
        <v>1674</v>
      </c>
      <c r="D683" s="406" t="s">
        <v>2157</v>
      </c>
      <c r="F683" s="406" t="s">
        <v>456</v>
      </c>
      <c r="G683" s="406" t="s">
        <v>2156</v>
      </c>
      <c r="H683" s="406" t="s">
        <v>1674</v>
      </c>
      <c r="I683" s="406" t="s">
        <v>2157</v>
      </c>
    </row>
    <row r="684" spans="1:9">
      <c r="A684" s="406" t="s">
        <v>456</v>
      </c>
      <c r="B684" s="406" t="s">
        <v>2490</v>
      </c>
      <c r="C684" s="406" t="s">
        <v>1727</v>
      </c>
      <c r="D684" s="406" t="s">
        <v>2491</v>
      </c>
      <c r="F684" s="406" t="s">
        <v>456</v>
      </c>
      <c r="G684" s="406" t="s">
        <v>2490</v>
      </c>
      <c r="H684" s="406" t="s">
        <v>1727</v>
      </c>
      <c r="I684" s="406" t="s">
        <v>2491</v>
      </c>
    </row>
    <row r="685" spans="1:9">
      <c r="A685" s="406" t="s">
        <v>783</v>
      </c>
      <c r="B685" s="406" t="s">
        <v>1942</v>
      </c>
      <c r="C685" s="406" t="s">
        <v>2492</v>
      </c>
      <c r="D685" s="406" t="s">
        <v>2011</v>
      </c>
      <c r="F685" s="406" t="s">
        <v>783</v>
      </c>
      <c r="G685" s="406" t="s">
        <v>1942</v>
      </c>
      <c r="H685" s="406" t="s">
        <v>2492</v>
      </c>
      <c r="I685" s="406" t="s">
        <v>2011</v>
      </c>
    </row>
    <row r="686" spans="1:9">
      <c r="A686" s="406" t="s">
        <v>783</v>
      </c>
      <c r="B686" s="406" t="s">
        <v>1848</v>
      </c>
      <c r="C686" s="406" t="s">
        <v>1729</v>
      </c>
      <c r="D686" s="406" t="s">
        <v>1849</v>
      </c>
      <c r="F686" s="406" t="s">
        <v>783</v>
      </c>
      <c r="G686" s="406" t="s">
        <v>1848</v>
      </c>
      <c r="H686" s="406" t="s">
        <v>1729</v>
      </c>
      <c r="I686" s="406" t="s">
        <v>1849</v>
      </c>
    </row>
    <row r="687" spans="1:9">
      <c r="A687" s="406" t="s">
        <v>463</v>
      </c>
      <c r="B687" s="406" t="s">
        <v>2493</v>
      </c>
      <c r="C687" s="406" t="s">
        <v>1727</v>
      </c>
      <c r="D687" s="406" t="s">
        <v>2494</v>
      </c>
      <c r="F687" s="406" t="s">
        <v>463</v>
      </c>
      <c r="G687" s="406" t="s">
        <v>2493</v>
      </c>
      <c r="H687" s="406" t="s">
        <v>1727</v>
      </c>
      <c r="I687" s="406" t="s">
        <v>2494</v>
      </c>
    </row>
    <row r="688" spans="1:9">
      <c r="A688" s="406" t="s">
        <v>463</v>
      </c>
      <c r="B688" s="406" t="s">
        <v>2441</v>
      </c>
      <c r="C688" s="406" t="s">
        <v>1654</v>
      </c>
      <c r="D688" s="406" t="s">
        <v>2495</v>
      </c>
      <c r="F688" s="406" t="s">
        <v>463</v>
      </c>
      <c r="G688" s="406" t="s">
        <v>2441</v>
      </c>
      <c r="H688" s="406" t="s">
        <v>1654</v>
      </c>
      <c r="I688" s="406" t="s">
        <v>2495</v>
      </c>
    </row>
    <row r="689" spans="1:9">
      <c r="A689" s="406" t="s">
        <v>1855</v>
      </c>
      <c r="B689" s="406" t="s">
        <v>2257</v>
      </c>
      <c r="C689" s="406" t="s">
        <v>1713</v>
      </c>
      <c r="D689" s="406" t="s">
        <v>2496</v>
      </c>
      <c r="F689" s="406" t="s">
        <v>1855</v>
      </c>
      <c r="G689" s="406" t="s">
        <v>2257</v>
      </c>
      <c r="H689" s="406" t="s">
        <v>1713</v>
      </c>
      <c r="I689" s="406" t="s">
        <v>2496</v>
      </c>
    </row>
    <row r="690" spans="1:9">
      <c r="A690" s="406" t="s">
        <v>1855</v>
      </c>
      <c r="B690" s="406" t="s">
        <v>503</v>
      </c>
      <c r="C690" s="406" t="s">
        <v>1710</v>
      </c>
      <c r="D690" s="406" t="s">
        <v>2357</v>
      </c>
      <c r="F690" s="406" t="s">
        <v>1855</v>
      </c>
      <c r="G690" s="406" t="s">
        <v>503</v>
      </c>
      <c r="H690" s="406" t="s">
        <v>1710</v>
      </c>
      <c r="I690" s="406" t="s">
        <v>2357</v>
      </c>
    </row>
    <row r="691" spans="1:9">
      <c r="A691" s="406" t="s">
        <v>2497</v>
      </c>
      <c r="B691" s="406" t="s">
        <v>2498</v>
      </c>
      <c r="C691" s="406" t="s">
        <v>1748</v>
      </c>
      <c r="D691" s="406" t="s">
        <v>2499</v>
      </c>
      <c r="F691" s="406" t="s">
        <v>2497</v>
      </c>
      <c r="G691" s="406" t="s">
        <v>2498</v>
      </c>
      <c r="H691" s="406" t="s">
        <v>1748</v>
      </c>
      <c r="I691" s="406" t="s">
        <v>2499</v>
      </c>
    </row>
    <row r="692" spans="1:9">
      <c r="A692" s="406" t="s">
        <v>2261</v>
      </c>
      <c r="B692" s="406" t="s">
        <v>503</v>
      </c>
      <c r="C692" s="406" t="s">
        <v>1657</v>
      </c>
      <c r="D692" s="406" t="s">
        <v>2358</v>
      </c>
      <c r="F692" s="406" t="s">
        <v>2261</v>
      </c>
      <c r="G692" s="406" t="s">
        <v>503</v>
      </c>
      <c r="H692" s="406" t="s">
        <v>1657</v>
      </c>
      <c r="I692" s="406" t="s">
        <v>2358</v>
      </c>
    </row>
    <row r="693" spans="1:9">
      <c r="A693" s="406" t="s">
        <v>448</v>
      </c>
      <c r="B693" s="406" t="s">
        <v>2500</v>
      </c>
      <c r="C693" s="406" t="s">
        <v>1702</v>
      </c>
      <c r="D693" s="406" t="s">
        <v>2355</v>
      </c>
      <c r="F693" s="406" t="s">
        <v>448</v>
      </c>
      <c r="G693" s="406" t="s">
        <v>2500</v>
      </c>
      <c r="H693" s="406" t="s">
        <v>1702</v>
      </c>
      <c r="I693" s="406" t="s">
        <v>2355</v>
      </c>
    </row>
    <row r="694" spans="1:9">
      <c r="A694" s="406" t="s">
        <v>1863</v>
      </c>
      <c r="B694" s="406" t="s">
        <v>1864</v>
      </c>
      <c r="C694" s="406" t="s">
        <v>1713</v>
      </c>
      <c r="D694" s="406" t="s">
        <v>2401</v>
      </c>
      <c r="F694" s="406" t="s">
        <v>1863</v>
      </c>
      <c r="G694" s="406" t="s">
        <v>1864</v>
      </c>
      <c r="H694" s="406" t="s">
        <v>1713</v>
      </c>
      <c r="I694" s="406" t="s">
        <v>2401</v>
      </c>
    </row>
    <row r="695" spans="1:9">
      <c r="A695" s="406" t="s">
        <v>1863</v>
      </c>
      <c r="B695" s="406" t="s">
        <v>1864</v>
      </c>
      <c r="C695" s="406" t="s">
        <v>1660</v>
      </c>
      <c r="D695" s="406" t="s">
        <v>2239</v>
      </c>
      <c r="F695" s="406" t="s">
        <v>1863</v>
      </c>
      <c r="G695" s="406" t="s">
        <v>1864</v>
      </c>
      <c r="H695" s="406" t="s">
        <v>1660</v>
      </c>
      <c r="I695" s="406" t="s">
        <v>2239</v>
      </c>
    </row>
    <row r="696" spans="1:9">
      <c r="A696" s="406" t="s">
        <v>1863</v>
      </c>
      <c r="B696" s="406" t="s">
        <v>1864</v>
      </c>
      <c r="C696" s="406" t="s">
        <v>340</v>
      </c>
      <c r="D696" s="406" t="s">
        <v>2122</v>
      </c>
      <c r="F696" s="406" t="s">
        <v>1863</v>
      </c>
      <c r="G696" s="406" t="s">
        <v>1864</v>
      </c>
      <c r="H696" s="406" t="s">
        <v>340</v>
      </c>
      <c r="I696" s="406" t="s">
        <v>2122</v>
      </c>
    </row>
    <row r="697" spans="1:9">
      <c r="A697" s="406" t="s">
        <v>1863</v>
      </c>
      <c r="B697" s="406" t="s">
        <v>1869</v>
      </c>
      <c r="C697" s="406" t="s">
        <v>2021</v>
      </c>
      <c r="D697" s="406" t="s">
        <v>2359</v>
      </c>
      <c r="F697" s="406" t="s">
        <v>1863</v>
      </c>
      <c r="G697" s="406" t="s">
        <v>1869</v>
      </c>
      <c r="H697" s="406" t="s">
        <v>2021</v>
      </c>
      <c r="I697" s="406" t="s">
        <v>2359</v>
      </c>
    </row>
    <row r="698" spans="1:9">
      <c r="A698" s="406" t="s">
        <v>1893</v>
      </c>
      <c r="B698" s="406" t="s">
        <v>2455</v>
      </c>
      <c r="C698" s="406" t="s">
        <v>1763</v>
      </c>
      <c r="D698" s="406" t="s">
        <v>2456</v>
      </c>
      <c r="F698" s="406" t="s">
        <v>1893</v>
      </c>
      <c r="G698" s="406" t="s">
        <v>2455</v>
      </c>
      <c r="H698" s="406" t="s">
        <v>1763</v>
      </c>
      <c r="I698" s="406" t="s">
        <v>2456</v>
      </c>
    </row>
    <row r="699" spans="1:9">
      <c r="A699" s="406" t="s">
        <v>1893</v>
      </c>
      <c r="B699" s="406" t="s">
        <v>1894</v>
      </c>
      <c r="C699" s="406" t="s">
        <v>1724</v>
      </c>
      <c r="D699" s="406" t="s">
        <v>1895</v>
      </c>
      <c r="F699" s="406" t="s">
        <v>1893</v>
      </c>
      <c r="G699" s="406" t="s">
        <v>1894</v>
      </c>
      <c r="H699" s="406" t="s">
        <v>1724</v>
      </c>
      <c r="I699" s="406" t="s">
        <v>1895</v>
      </c>
    </row>
    <row r="700" spans="1:9">
      <c r="A700" s="406" t="s">
        <v>1893</v>
      </c>
      <c r="B700" s="406" t="s">
        <v>1894</v>
      </c>
      <c r="C700" s="406" t="s">
        <v>1737</v>
      </c>
      <c r="D700" s="406" t="s">
        <v>2376</v>
      </c>
      <c r="F700" s="406" t="s">
        <v>1893</v>
      </c>
      <c r="G700" s="406" t="s">
        <v>1894</v>
      </c>
      <c r="H700" s="406" t="s">
        <v>1737</v>
      </c>
      <c r="I700" s="406" t="s">
        <v>2376</v>
      </c>
    </row>
    <row r="701" spans="1:9">
      <c r="A701" s="406" t="s">
        <v>1893</v>
      </c>
      <c r="B701" s="406" t="s">
        <v>2363</v>
      </c>
      <c r="C701" s="406" t="s">
        <v>149</v>
      </c>
      <c r="D701" s="406" t="s">
        <v>2364</v>
      </c>
      <c r="F701" s="406" t="s">
        <v>1893</v>
      </c>
      <c r="G701" s="406" t="s">
        <v>2363</v>
      </c>
      <c r="H701" s="406" t="s">
        <v>149</v>
      </c>
      <c r="I701" s="406" t="s">
        <v>2364</v>
      </c>
    </row>
    <row r="702" spans="1:9">
      <c r="A702" s="406" t="s">
        <v>448</v>
      </c>
      <c r="B702" s="406" t="s">
        <v>1717</v>
      </c>
      <c r="C702" s="406" t="s">
        <v>1870</v>
      </c>
      <c r="D702" s="406" t="s">
        <v>2501</v>
      </c>
      <c r="F702" s="406" t="s">
        <v>448</v>
      </c>
      <c r="G702" s="406" t="s">
        <v>1717</v>
      </c>
      <c r="H702" s="406" t="s">
        <v>1870</v>
      </c>
      <c r="I702" s="406" t="s">
        <v>2501</v>
      </c>
    </row>
    <row r="703" spans="1:9">
      <c r="A703" s="406" t="s">
        <v>1843</v>
      </c>
      <c r="B703" s="406" t="s">
        <v>2362</v>
      </c>
      <c r="C703" s="406" t="s">
        <v>1674</v>
      </c>
      <c r="D703" s="406" t="s">
        <v>2502</v>
      </c>
      <c r="F703" s="406" t="s">
        <v>1843</v>
      </c>
      <c r="G703" s="406" t="s">
        <v>2362</v>
      </c>
      <c r="H703" s="406" t="s">
        <v>1674</v>
      </c>
      <c r="I703" s="406" t="s">
        <v>2502</v>
      </c>
    </row>
    <row r="704" spans="1:9">
      <c r="A704" s="406" t="s">
        <v>452</v>
      </c>
      <c r="B704" s="406" t="s">
        <v>2459</v>
      </c>
      <c r="C704" s="406" t="s">
        <v>1713</v>
      </c>
      <c r="D704" s="406" t="s">
        <v>2503</v>
      </c>
      <c r="F704" s="406" t="s">
        <v>452</v>
      </c>
      <c r="G704" s="406" t="s">
        <v>2459</v>
      </c>
      <c r="H704" s="406" t="s">
        <v>1713</v>
      </c>
      <c r="I704" s="406" t="s">
        <v>2503</v>
      </c>
    </row>
    <row r="705" spans="1:9">
      <c r="A705" s="406" t="s">
        <v>452</v>
      </c>
      <c r="B705" s="406" t="s">
        <v>1659</v>
      </c>
      <c r="C705" s="406" t="s">
        <v>2265</v>
      </c>
      <c r="D705" s="406" t="s">
        <v>2504</v>
      </c>
      <c r="F705" s="406" t="s">
        <v>452</v>
      </c>
      <c r="G705" s="406" t="s">
        <v>1659</v>
      </c>
      <c r="H705" s="406" t="s">
        <v>2265</v>
      </c>
      <c r="I705" s="406" t="s">
        <v>2504</v>
      </c>
    </row>
    <row r="706" spans="1:9">
      <c r="A706" s="406" t="s">
        <v>452</v>
      </c>
      <c r="B706" s="406" t="s">
        <v>2505</v>
      </c>
      <c r="C706" s="406" t="s">
        <v>1734</v>
      </c>
      <c r="D706" s="406" t="s">
        <v>2506</v>
      </c>
      <c r="F706" s="406" t="s">
        <v>452</v>
      </c>
      <c r="G706" s="406" t="s">
        <v>2505</v>
      </c>
      <c r="H706" s="406" t="s">
        <v>1734</v>
      </c>
      <c r="I706" s="406" t="s">
        <v>2506</v>
      </c>
    </row>
    <row r="707" spans="1:9">
      <c r="A707" s="406" t="s">
        <v>452</v>
      </c>
      <c r="B707" s="406" t="s">
        <v>2368</v>
      </c>
      <c r="C707" s="406" t="s">
        <v>1657</v>
      </c>
      <c r="D707" s="406" t="s">
        <v>2507</v>
      </c>
      <c r="F707" s="406" t="s">
        <v>452</v>
      </c>
      <c r="G707" s="406" t="s">
        <v>2368</v>
      </c>
      <c r="H707" s="406" t="s">
        <v>1657</v>
      </c>
      <c r="I707" s="406" t="s">
        <v>2507</v>
      </c>
    </row>
    <row r="708" spans="1:9">
      <c r="A708" s="406" t="s">
        <v>1546</v>
      </c>
      <c r="B708" s="406" t="s">
        <v>1934</v>
      </c>
      <c r="C708" s="406" t="s">
        <v>1750</v>
      </c>
      <c r="D708" s="406" t="s">
        <v>1935</v>
      </c>
      <c r="F708" s="406" t="s">
        <v>1546</v>
      </c>
      <c r="G708" s="406" t="s">
        <v>1934</v>
      </c>
      <c r="H708" s="406" t="s">
        <v>1750</v>
      </c>
      <c r="I708" s="406" t="s">
        <v>1935</v>
      </c>
    </row>
    <row r="709" spans="1:9">
      <c r="A709" s="406" t="s">
        <v>1546</v>
      </c>
      <c r="B709" s="406" t="s">
        <v>1937</v>
      </c>
      <c r="C709" s="406" t="s">
        <v>1657</v>
      </c>
      <c r="D709" s="406" t="s">
        <v>2508</v>
      </c>
      <c r="F709" s="406" t="s">
        <v>1546</v>
      </c>
      <c r="G709" s="406" t="s">
        <v>1937</v>
      </c>
      <c r="H709" s="406" t="s">
        <v>1657</v>
      </c>
      <c r="I709" s="406" t="s">
        <v>2508</v>
      </c>
    </row>
    <row r="710" spans="1:9">
      <c r="A710" s="406" t="s">
        <v>1546</v>
      </c>
      <c r="B710" s="406" t="s">
        <v>1656</v>
      </c>
      <c r="C710" s="406" t="s">
        <v>1724</v>
      </c>
      <c r="D710" s="406" t="s">
        <v>1658</v>
      </c>
      <c r="F710" s="406" t="s">
        <v>1546</v>
      </c>
      <c r="G710" s="406" t="s">
        <v>1656</v>
      </c>
      <c r="H710" s="406" t="s">
        <v>1724</v>
      </c>
      <c r="I710" s="406" t="s">
        <v>1658</v>
      </c>
    </row>
    <row r="711" spans="1:9">
      <c r="A711" s="406" t="s">
        <v>1546</v>
      </c>
      <c r="B711" s="406" t="s">
        <v>1659</v>
      </c>
      <c r="C711" s="406" t="s">
        <v>1750</v>
      </c>
      <c r="D711" s="406" t="s">
        <v>2086</v>
      </c>
      <c r="F711" s="406" t="s">
        <v>1546</v>
      </c>
      <c r="G711" s="406" t="s">
        <v>1659</v>
      </c>
      <c r="H711" s="406" t="s">
        <v>1750</v>
      </c>
      <c r="I711" s="406" t="s">
        <v>2086</v>
      </c>
    </row>
    <row r="712" spans="1:9">
      <c r="A712" s="406" t="s">
        <v>1546</v>
      </c>
      <c r="B712" s="406" t="s">
        <v>1659</v>
      </c>
      <c r="C712" s="406" t="s">
        <v>1799</v>
      </c>
      <c r="D712" s="406" t="s">
        <v>2199</v>
      </c>
      <c r="F712" s="406" t="s">
        <v>1546</v>
      </c>
      <c r="G712" s="406" t="s">
        <v>1659</v>
      </c>
      <c r="H712" s="406" t="s">
        <v>1799</v>
      </c>
      <c r="I712" s="406" t="s">
        <v>2199</v>
      </c>
    </row>
    <row r="713" spans="1:9">
      <c r="A713" s="406" t="s">
        <v>1546</v>
      </c>
      <c r="B713" s="406" t="s">
        <v>1942</v>
      </c>
      <c r="C713" s="406" t="s">
        <v>1677</v>
      </c>
      <c r="D713" s="406" t="s">
        <v>2465</v>
      </c>
      <c r="F713" s="406" t="s">
        <v>1546</v>
      </c>
      <c r="G713" s="406" t="s">
        <v>1942</v>
      </c>
      <c r="H713" s="406" t="s">
        <v>1677</v>
      </c>
      <c r="I713" s="406" t="s">
        <v>2465</v>
      </c>
    </row>
    <row r="714" spans="1:9">
      <c r="A714" s="406" t="s">
        <v>1546</v>
      </c>
      <c r="B714" s="406" t="s">
        <v>1942</v>
      </c>
      <c r="C714" s="406" t="s">
        <v>1772</v>
      </c>
      <c r="D714" s="406" t="s">
        <v>2509</v>
      </c>
      <c r="F714" s="406" t="s">
        <v>1546</v>
      </c>
      <c r="G714" s="406" t="s">
        <v>1942</v>
      </c>
      <c r="H714" s="406" t="s">
        <v>1772</v>
      </c>
      <c r="I714" s="406" t="s">
        <v>2509</v>
      </c>
    </row>
    <row r="715" spans="1:9">
      <c r="A715" s="406" t="s">
        <v>1546</v>
      </c>
      <c r="B715" s="406" t="s">
        <v>1944</v>
      </c>
      <c r="C715" s="406" t="s">
        <v>1665</v>
      </c>
      <c r="D715" s="406" t="s">
        <v>1945</v>
      </c>
      <c r="F715" s="406" t="s">
        <v>1546</v>
      </c>
      <c r="G715" s="406" t="s">
        <v>1944</v>
      </c>
      <c r="H715" s="406" t="s">
        <v>1665</v>
      </c>
      <c r="I715" s="406" t="s">
        <v>1945</v>
      </c>
    </row>
    <row r="716" spans="1:9">
      <c r="A716" s="406" t="s">
        <v>1546</v>
      </c>
      <c r="B716" s="406" t="s">
        <v>1653</v>
      </c>
      <c r="C716" s="406" t="s">
        <v>1819</v>
      </c>
      <c r="D716" s="406" t="s">
        <v>2198</v>
      </c>
      <c r="F716" s="406" t="s">
        <v>1546</v>
      </c>
      <c r="G716" s="406" t="s">
        <v>1653</v>
      </c>
      <c r="H716" s="406" t="s">
        <v>1819</v>
      </c>
      <c r="I716" s="406" t="s">
        <v>2198</v>
      </c>
    </row>
    <row r="717" spans="1:9">
      <c r="A717" s="406" t="s">
        <v>1546</v>
      </c>
      <c r="B717" s="406" t="s">
        <v>2084</v>
      </c>
      <c r="C717" s="406" t="s">
        <v>1896</v>
      </c>
      <c r="D717" s="406" t="s">
        <v>2510</v>
      </c>
      <c r="F717" s="406" t="s">
        <v>1546</v>
      </c>
      <c r="G717" s="406" t="s">
        <v>2084</v>
      </c>
      <c r="H717" s="406" t="s">
        <v>1896</v>
      </c>
      <c r="I717" s="406" t="s">
        <v>2510</v>
      </c>
    </row>
    <row r="718" spans="1:9">
      <c r="A718" s="406" t="s">
        <v>448</v>
      </c>
      <c r="B718" s="406" t="s">
        <v>2500</v>
      </c>
      <c r="C718" s="406" t="s">
        <v>1763</v>
      </c>
      <c r="D718" s="406" t="s">
        <v>2511</v>
      </c>
      <c r="F718" s="406" t="s">
        <v>448</v>
      </c>
      <c r="G718" s="406" t="s">
        <v>2500</v>
      </c>
      <c r="H718" s="406" t="s">
        <v>1763</v>
      </c>
      <c r="I718" s="406" t="s">
        <v>2511</v>
      </c>
    </row>
    <row r="719" spans="1:9">
      <c r="A719" s="406" t="s">
        <v>460</v>
      </c>
      <c r="B719" s="406" t="s">
        <v>1990</v>
      </c>
      <c r="C719" s="406" t="s">
        <v>2512</v>
      </c>
      <c r="D719" s="406" t="s">
        <v>2513</v>
      </c>
      <c r="F719" s="406" t="s">
        <v>460</v>
      </c>
      <c r="G719" s="406" t="s">
        <v>1990</v>
      </c>
      <c r="H719" s="406" t="s">
        <v>2512</v>
      </c>
      <c r="I719" s="406" t="s">
        <v>2513</v>
      </c>
    </row>
    <row r="720" spans="1:9">
      <c r="A720" s="406" t="s">
        <v>460</v>
      </c>
      <c r="B720" s="406" t="s">
        <v>1975</v>
      </c>
      <c r="C720" s="406" t="s">
        <v>1750</v>
      </c>
      <c r="D720" s="406" t="s">
        <v>2514</v>
      </c>
      <c r="F720" s="406" t="s">
        <v>460</v>
      </c>
      <c r="G720" s="406" t="s">
        <v>1975</v>
      </c>
      <c r="H720" s="406" t="s">
        <v>1750</v>
      </c>
      <c r="I720" s="406" t="s">
        <v>2514</v>
      </c>
    </row>
    <row r="721" spans="1:9">
      <c r="A721" s="406" t="s">
        <v>460</v>
      </c>
      <c r="B721" s="406" t="s">
        <v>1975</v>
      </c>
      <c r="C721" s="406" t="s">
        <v>1713</v>
      </c>
      <c r="D721" s="406" t="s">
        <v>2514</v>
      </c>
      <c r="F721" s="406" t="s">
        <v>460</v>
      </c>
      <c r="G721" s="406" t="s">
        <v>1975</v>
      </c>
      <c r="H721" s="406" t="s">
        <v>1713</v>
      </c>
      <c r="I721" s="406" t="s">
        <v>2514</v>
      </c>
    </row>
    <row r="722" spans="1:9">
      <c r="A722" s="406" t="s">
        <v>460</v>
      </c>
      <c r="B722" s="406" t="s">
        <v>1972</v>
      </c>
      <c r="C722" s="406" t="s">
        <v>1668</v>
      </c>
      <c r="D722" s="406" t="s">
        <v>2394</v>
      </c>
      <c r="F722" s="406" t="s">
        <v>460</v>
      </c>
      <c r="G722" s="406" t="s">
        <v>1972</v>
      </c>
      <c r="H722" s="406" t="s">
        <v>1668</v>
      </c>
      <c r="I722" s="406" t="s">
        <v>2394</v>
      </c>
    </row>
    <row r="723" spans="1:9">
      <c r="A723" s="406" t="s">
        <v>460</v>
      </c>
      <c r="B723" s="406" t="s">
        <v>2105</v>
      </c>
      <c r="C723" s="406" t="s">
        <v>1665</v>
      </c>
      <c r="D723" s="406" t="s">
        <v>2475</v>
      </c>
      <c r="F723" s="406" t="s">
        <v>460</v>
      </c>
      <c r="G723" s="406" t="s">
        <v>2105</v>
      </c>
      <c r="H723" s="406" t="s">
        <v>1665</v>
      </c>
      <c r="I723" s="406" t="s">
        <v>2475</v>
      </c>
    </row>
    <row r="724" spans="1:9">
      <c r="A724" s="406" t="s">
        <v>460</v>
      </c>
      <c r="B724" s="406" t="s">
        <v>2515</v>
      </c>
      <c r="C724" s="406" t="s">
        <v>1767</v>
      </c>
      <c r="D724" s="406" t="s">
        <v>2516</v>
      </c>
      <c r="F724" s="406" t="s">
        <v>460</v>
      </c>
      <c r="G724" s="406" t="s">
        <v>2515</v>
      </c>
      <c r="H724" s="406" t="s">
        <v>1767</v>
      </c>
      <c r="I724" s="406" t="s">
        <v>2516</v>
      </c>
    </row>
    <row r="725" spans="1:9">
      <c r="A725" s="406" t="s">
        <v>460</v>
      </c>
      <c r="B725" s="406" t="s">
        <v>1762</v>
      </c>
      <c r="C725" s="406" t="s">
        <v>1724</v>
      </c>
      <c r="D725" s="406" t="s">
        <v>2517</v>
      </c>
      <c r="F725" s="406" t="s">
        <v>460</v>
      </c>
      <c r="G725" s="406" t="s">
        <v>1762</v>
      </c>
      <c r="H725" s="406" t="s">
        <v>1724</v>
      </c>
      <c r="I725" s="406" t="s">
        <v>2517</v>
      </c>
    </row>
    <row r="726" spans="1:9">
      <c r="A726" s="406" t="s">
        <v>460</v>
      </c>
      <c r="B726" s="406" t="s">
        <v>1766</v>
      </c>
      <c r="C726" s="406" t="s">
        <v>1734</v>
      </c>
      <c r="D726" s="406" t="s">
        <v>1866</v>
      </c>
      <c r="F726" s="406" t="s">
        <v>460</v>
      </c>
      <c r="G726" s="406" t="s">
        <v>1766</v>
      </c>
      <c r="H726" s="406" t="s">
        <v>1734</v>
      </c>
      <c r="I726" s="406" t="s">
        <v>1866</v>
      </c>
    </row>
    <row r="727" spans="1:9">
      <c r="A727" s="406" t="s">
        <v>460</v>
      </c>
      <c r="B727" s="406" t="s">
        <v>2123</v>
      </c>
      <c r="C727" s="406" t="s">
        <v>1734</v>
      </c>
      <c r="D727" s="406" t="s">
        <v>2518</v>
      </c>
      <c r="F727" s="406" t="s">
        <v>460</v>
      </c>
      <c r="G727" s="406" t="s">
        <v>2123</v>
      </c>
      <c r="H727" s="406" t="s">
        <v>1734</v>
      </c>
      <c r="I727" s="406" t="s">
        <v>2518</v>
      </c>
    </row>
    <row r="728" spans="1:9">
      <c r="A728" s="406" t="s">
        <v>460</v>
      </c>
      <c r="B728" s="406" t="s">
        <v>2519</v>
      </c>
      <c r="C728" s="406" t="s">
        <v>1879</v>
      </c>
      <c r="D728" s="406" t="s">
        <v>2502</v>
      </c>
      <c r="F728" s="406" t="s">
        <v>460</v>
      </c>
      <c r="G728" s="406" t="s">
        <v>2519</v>
      </c>
      <c r="H728" s="406" t="s">
        <v>1879</v>
      </c>
      <c r="I728" s="406" t="s">
        <v>2502</v>
      </c>
    </row>
    <row r="729" spans="1:9">
      <c r="A729" s="406" t="s">
        <v>460</v>
      </c>
      <c r="B729" s="406" t="s">
        <v>2520</v>
      </c>
      <c r="C729" s="406" t="s">
        <v>1767</v>
      </c>
      <c r="D729" s="406" t="s">
        <v>2521</v>
      </c>
      <c r="F729" s="406" t="s">
        <v>460</v>
      </c>
      <c r="G729" s="406" t="s">
        <v>2520</v>
      </c>
      <c r="H729" s="406" t="s">
        <v>1767</v>
      </c>
      <c r="I729" s="406" t="s">
        <v>2521</v>
      </c>
    </row>
    <row r="730" spans="1:9">
      <c r="A730" s="406" t="s">
        <v>460</v>
      </c>
      <c r="B730" s="406" t="s">
        <v>2233</v>
      </c>
      <c r="C730" s="406" t="s">
        <v>1657</v>
      </c>
      <c r="D730" s="406" t="s">
        <v>2522</v>
      </c>
      <c r="F730" s="406" t="s">
        <v>460</v>
      </c>
      <c r="G730" s="406" t="s">
        <v>2233</v>
      </c>
      <c r="H730" s="406" t="s">
        <v>1657</v>
      </c>
      <c r="I730" s="406" t="s">
        <v>2522</v>
      </c>
    </row>
    <row r="731" spans="1:9">
      <c r="A731" s="406" t="s">
        <v>460</v>
      </c>
      <c r="B731" s="406" t="s">
        <v>2523</v>
      </c>
      <c r="C731" s="406" t="s">
        <v>1727</v>
      </c>
      <c r="D731" s="406" t="s">
        <v>2524</v>
      </c>
      <c r="F731" s="406" t="s">
        <v>460</v>
      </c>
      <c r="G731" s="406" t="s">
        <v>2523</v>
      </c>
      <c r="H731" s="406" t="s">
        <v>1727</v>
      </c>
      <c r="I731" s="406" t="s">
        <v>2524</v>
      </c>
    </row>
    <row r="732" spans="1:9">
      <c r="A732" s="406" t="s">
        <v>1784</v>
      </c>
      <c r="B732" s="406" t="s">
        <v>1662</v>
      </c>
      <c r="C732" s="406" t="s">
        <v>1692</v>
      </c>
      <c r="D732" s="406" t="s">
        <v>2525</v>
      </c>
      <c r="F732" s="406" t="s">
        <v>1784</v>
      </c>
      <c r="G732" s="406" t="s">
        <v>1662</v>
      </c>
      <c r="H732" s="406" t="s">
        <v>1692</v>
      </c>
      <c r="I732" s="406" t="s">
        <v>2525</v>
      </c>
    </row>
    <row r="733" spans="1:9">
      <c r="A733" s="406" t="s">
        <v>1993</v>
      </c>
      <c r="B733" s="406" t="s">
        <v>2244</v>
      </c>
      <c r="C733" s="406" t="s">
        <v>1654</v>
      </c>
      <c r="D733" s="406" t="s">
        <v>2316</v>
      </c>
      <c r="F733" s="406" t="s">
        <v>1993</v>
      </c>
      <c r="G733" s="406" t="s">
        <v>2244</v>
      </c>
      <c r="H733" s="406" t="s">
        <v>1654</v>
      </c>
      <c r="I733" s="406" t="s">
        <v>2316</v>
      </c>
    </row>
    <row r="734" spans="1:9">
      <c r="A734" s="406" t="s">
        <v>1993</v>
      </c>
      <c r="B734" s="406" t="s">
        <v>1994</v>
      </c>
      <c r="C734" s="406" t="s">
        <v>1710</v>
      </c>
      <c r="D734" s="406" t="s">
        <v>2317</v>
      </c>
      <c r="F734" s="406" t="s">
        <v>1993</v>
      </c>
      <c r="G734" s="406" t="s">
        <v>1994</v>
      </c>
      <c r="H734" s="406" t="s">
        <v>1710</v>
      </c>
      <c r="I734" s="406" t="s">
        <v>2317</v>
      </c>
    </row>
    <row r="735" spans="1:9">
      <c r="A735" s="406" t="s">
        <v>467</v>
      </c>
      <c r="B735" s="406" t="s">
        <v>1982</v>
      </c>
      <c r="C735" s="406" t="s">
        <v>1702</v>
      </c>
      <c r="D735" s="406" t="s">
        <v>2484</v>
      </c>
      <c r="F735" s="406" t="s">
        <v>467</v>
      </c>
      <c r="G735" s="406" t="s">
        <v>1982</v>
      </c>
      <c r="H735" s="406" t="s">
        <v>1702</v>
      </c>
      <c r="I735" s="406" t="s">
        <v>2484</v>
      </c>
    </row>
    <row r="736" spans="1:9">
      <c r="A736" s="406" t="s">
        <v>467</v>
      </c>
      <c r="B736" s="406" t="s">
        <v>2322</v>
      </c>
      <c r="C736" s="406" t="s">
        <v>1727</v>
      </c>
      <c r="D736" s="406" t="s">
        <v>2526</v>
      </c>
      <c r="F736" s="406" t="s">
        <v>467</v>
      </c>
      <c r="G736" s="406" t="s">
        <v>2322</v>
      </c>
      <c r="H736" s="406" t="s">
        <v>1727</v>
      </c>
      <c r="I736" s="406" t="s">
        <v>2526</v>
      </c>
    </row>
    <row r="737" spans="1:9">
      <c r="A737" s="406" t="s">
        <v>467</v>
      </c>
      <c r="B737" s="406" t="s">
        <v>1659</v>
      </c>
      <c r="C737" s="406" t="s">
        <v>1734</v>
      </c>
      <c r="D737" s="406" t="s">
        <v>1823</v>
      </c>
      <c r="F737" s="406" t="s">
        <v>467</v>
      </c>
      <c r="G737" s="406" t="s">
        <v>1659</v>
      </c>
      <c r="H737" s="406" t="s">
        <v>1734</v>
      </c>
      <c r="I737" s="406" t="s">
        <v>1823</v>
      </c>
    </row>
    <row r="738" spans="1:9">
      <c r="A738" s="406" t="s">
        <v>467</v>
      </c>
      <c r="B738" s="406" t="s">
        <v>2527</v>
      </c>
      <c r="C738" s="406" t="s">
        <v>1702</v>
      </c>
      <c r="D738" s="406" t="s">
        <v>2528</v>
      </c>
      <c r="F738" s="406" t="s">
        <v>467</v>
      </c>
      <c r="G738" s="406" t="s">
        <v>2527</v>
      </c>
      <c r="H738" s="406" t="s">
        <v>1702</v>
      </c>
      <c r="I738" s="406" t="s">
        <v>2528</v>
      </c>
    </row>
    <row r="739" spans="1:9">
      <c r="A739" s="406" t="s">
        <v>467</v>
      </c>
      <c r="B739" s="406" t="s">
        <v>2148</v>
      </c>
      <c r="C739" s="406" t="s">
        <v>1724</v>
      </c>
      <c r="D739" s="406" t="s">
        <v>2149</v>
      </c>
      <c r="F739" s="406" t="s">
        <v>467</v>
      </c>
      <c r="G739" s="406" t="s">
        <v>2148</v>
      </c>
      <c r="H739" s="406" t="s">
        <v>1724</v>
      </c>
      <c r="I739" s="406" t="s">
        <v>2149</v>
      </c>
    </row>
    <row r="740" spans="1:9">
      <c r="A740" s="406" t="s">
        <v>1993</v>
      </c>
      <c r="B740" s="406" t="s">
        <v>2529</v>
      </c>
      <c r="C740" s="406" t="s">
        <v>2530</v>
      </c>
      <c r="D740" s="406" t="s">
        <v>2531</v>
      </c>
      <c r="F740" s="406" t="s">
        <v>1993</v>
      </c>
      <c r="G740" s="406" t="s">
        <v>2529</v>
      </c>
      <c r="H740" s="406" t="s">
        <v>2530</v>
      </c>
      <c r="I740" s="406" t="s">
        <v>2531</v>
      </c>
    </row>
    <row r="741" spans="1:9">
      <c r="A741" s="406" t="s">
        <v>467</v>
      </c>
      <c r="B741" s="406" t="s">
        <v>2152</v>
      </c>
      <c r="C741" s="406" t="s">
        <v>1819</v>
      </c>
      <c r="D741" s="406" t="s">
        <v>2153</v>
      </c>
      <c r="F741" s="406" t="s">
        <v>467</v>
      </c>
      <c r="G741" s="406" t="s">
        <v>2152</v>
      </c>
      <c r="H741" s="406" t="s">
        <v>1819</v>
      </c>
      <c r="I741" s="406" t="s">
        <v>2153</v>
      </c>
    </row>
    <row r="742" spans="1:9">
      <c r="A742" s="406" t="s">
        <v>467</v>
      </c>
      <c r="B742" s="406" t="s">
        <v>1813</v>
      </c>
      <c r="C742" s="406" t="s">
        <v>1954</v>
      </c>
      <c r="D742" s="406" t="s">
        <v>2532</v>
      </c>
      <c r="F742" s="406" t="s">
        <v>467</v>
      </c>
      <c r="G742" s="406" t="s">
        <v>1813</v>
      </c>
      <c r="H742" s="406" t="s">
        <v>1954</v>
      </c>
      <c r="I742" s="406" t="s">
        <v>2532</v>
      </c>
    </row>
    <row r="743" spans="1:9">
      <c r="A743" s="406" t="s">
        <v>467</v>
      </c>
      <c r="B743" s="406" t="s">
        <v>1813</v>
      </c>
      <c r="C743" s="406" t="s">
        <v>2088</v>
      </c>
      <c r="D743" s="406" t="s">
        <v>2533</v>
      </c>
      <c r="F743" s="406" t="s">
        <v>467</v>
      </c>
      <c r="G743" s="406" t="s">
        <v>1813</v>
      </c>
      <c r="H743" s="406" t="s">
        <v>2088</v>
      </c>
      <c r="I743" s="406" t="s">
        <v>2533</v>
      </c>
    </row>
    <row r="744" spans="1:9">
      <c r="A744" s="406" t="s">
        <v>467</v>
      </c>
      <c r="B744" s="406" t="s">
        <v>1804</v>
      </c>
      <c r="C744" s="406" t="s">
        <v>1657</v>
      </c>
      <c r="D744" s="406" t="s">
        <v>1806</v>
      </c>
      <c r="F744" s="406" t="s">
        <v>467</v>
      </c>
      <c r="G744" s="406" t="s">
        <v>1804</v>
      </c>
      <c r="H744" s="406" t="s">
        <v>1657</v>
      </c>
      <c r="I744" s="406" t="s">
        <v>1806</v>
      </c>
    </row>
    <row r="745" spans="1:9">
      <c r="A745" s="406" t="s">
        <v>465</v>
      </c>
      <c r="B745" s="406" t="s">
        <v>2190</v>
      </c>
      <c r="C745" s="406" t="s">
        <v>1734</v>
      </c>
      <c r="D745" s="406" t="s">
        <v>2534</v>
      </c>
      <c r="F745" s="406" t="s">
        <v>465</v>
      </c>
      <c r="G745" s="406" t="s">
        <v>2190</v>
      </c>
      <c r="H745" s="406" t="s">
        <v>1734</v>
      </c>
      <c r="I745" s="406" t="s">
        <v>2534</v>
      </c>
    </row>
    <row r="746" spans="1:9">
      <c r="A746" s="406" t="s">
        <v>456</v>
      </c>
      <c r="B746" s="406" t="s">
        <v>2490</v>
      </c>
      <c r="C746" s="406" t="s">
        <v>1660</v>
      </c>
      <c r="D746" s="406" t="s">
        <v>2535</v>
      </c>
      <c r="F746" s="406" t="s">
        <v>456</v>
      </c>
      <c r="G746" s="406" t="s">
        <v>2490</v>
      </c>
      <c r="H746" s="406" t="s">
        <v>1660</v>
      </c>
      <c r="I746" s="406" t="s">
        <v>2535</v>
      </c>
    </row>
    <row r="747" spans="1:9">
      <c r="A747" s="406" t="s">
        <v>448</v>
      </c>
      <c r="B747" s="406" t="s">
        <v>2025</v>
      </c>
      <c r="C747" s="406" t="s">
        <v>1819</v>
      </c>
      <c r="D747" s="406" t="s">
        <v>2536</v>
      </c>
      <c r="F747" s="406" t="s">
        <v>448</v>
      </c>
      <c r="G747" s="406" t="s">
        <v>2025</v>
      </c>
      <c r="H747" s="406" t="s">
        <v>1819</v>
      </c>
      <c r="I747" s="406" t="s">
        <v>2536</v>
      </c>
    </row>
    <row r="748" spans="1:9">
      <c r="A748" s="406" t="s">
        <v>456</v>
      </c>
      <c r="B748" s="406" t="s">
        <v>2328</v>
      </c>
      <c r="C748" s="406" t="s">
        <v>2537</v>
      </c>
      <c r="D748" s="406" t="s">
        <v>2330</v>
      </c>
      <c r="F748" s="406" t="s">
        <v>456</v>
      </c>
      <c r="G748" s="406" t="s">
        <v>2328</v>
      </c>
      <c r="H748" s="406" t="s">
        <v>2537</v>
      </c>
      <c r="I748" s="406" t="s">
        <v>2330</v>
      </c>
    </row>
    <row r="749" spans="1:9">
      <c r="A749" s="406" t="s">
        <v>456</v>
      </c>
      <c r="B749" s="406" t="s">
        <v>1838</v>
      </c>
      <c r="C749" s="406" t="s">
        <v>1695</v>
      </c>
      <c r="D749" s="406" t="s">
        <v>2226</v>
      </c>
      <c r="F749" s="406" t="s">
        <v>456</v>
      </c>
      <c r="G749" s="406" t="s">
        <v>1838</v>
      </c>
      <c r="H749" s="406" t="s">
        <v>1695</v>
      </c>
      <c r="I749" s="406" t="s">
        <v>2226</v>
      </c>
    </row>
    <row r="750" spans="1:9">
      <c r="A750" s="406" t="s">
        <v>463</v>
      </c>
      <c r="B750" s="406" t="s">
        <v>2310</v>
      </c>
      <c r="C750" s="406" t="s">
        <v>1750</v>
      </c>
      <c r="D750" s="406" t="s">
        <v>2349</v>
      </c>
      <c r="F750" s="406" t="s">
        <v>463</v>
      </c>
      <c r="G750" s="406" t="s">
        <v>2310</v>
      </c>
      <c r="H750" s="406" t="s">
        <v>1750</v>
      </c>
      <c r="I750" s="406" t="s">
        <v>2349</v>
      </c>
    </row>
    <row r="751" spans="1:9">
      <c r="A751" s="406" t="s">
        <v>463</v>
      </c>
      <c r="B751" s="406" t="s">
        <v>2013</v>
      </c>
      <c r="C751" s="406" t="s">
        <v>1805</v>
      </c>
      <c r="D751" s="406" t="s">
        <v>2538</v>
      </c>
      <c r="F751" s="406" t="s">
        <v>463</v>
      </c>
      <c r="G751" s="406" t="s">
        <v>2013</v>
      </c>
      <c r="H751" s="406" t="s">
        <v>1805</v>
      </c>
      <c r="I751" s="406" t="s">
        <v>2538</v>
      </c>
    </row>
    <row r="752" spans="1:9">
      <c r="A752" s="406" t="s">
        <v>463</v>
      </c>
      <c r="B752" s="406" t="s">
        <v>2441</v>
      </c>
      <c r="C752" s="406" t="s">
        <v>1702</v>
      </c>
      <c r="D752" s="406" t="s">
        <v>2442</v>
      </c>
      <c r="F752" s="406" t="s">
        <v>463</v>
      </c>
      <c r="G752" s="406" t="s">
        <v>2441</v>
      </c>
      <c r="H752" s="406" t="s">
        <v>1702</v>
      </c>
      <c r="I752" s="406" t="s">
        <v>2442</v>
      </c>
    </row>
    <row r="753" spans="1:9">
      <c r="A753" s="406" t="s">
        <v>463</v>
      </c>
      <c r="B753" s="406" t="s">
        <v>2167</v>
      </c>
      <c r="C753" s="406" t="s">
        <v>1816</v>
      </c>
      <c r="D753" s="406" t="s">
        <v>2539</v>
      </c>
      <c r="F753" s="406" t="s">
        <v>463</v>
      </c>
      <c r="G753" s="406" t="s">
        <v>2167</v>
      </c>
      <c r="H753" s="406" t="s">
        <v>1816</v>
      </c>
      <c r="I753" s="406" t="s">
        <v>2539</v>
      </c>
    </row>
    <row r="754" spans="1:9">
      <c r="A754" s="406" t="s">
        <v>463</v>
      </c>
      <c r="B754" s="406" t="s">
        <v>2167</v>
      </c>
      <c r="C754" s="406" t="s">
        <v>1840</v>
      </c>
      <c r="D754" s="406" t="s">
        <v>2539</v>
      </c>
      <c r="F754" s="406" t="s">
        <v>463</v>
      </c>
      <c r="G754" s="406" t="s">
        <v>2167</v>
      </c>
      <c r="H754" s="406" t="s">
        <v>1840</v>
      </c>
      <c r="I754" s="406" t="s">
        <v>2539</v>
      </c>
    </row>
    <row r="755" spans="1:9">
      <c r="A755" s="406" t="s">
        <v>463</v>
      </c>
      <c r="B755" s="406" t="s">
        <v>2169</v>
      </c>
      <c r="C755" s="406" t="s">
        <v>1702</v>
      </c>
      <c r="D755" s="406" t="s">
        <v>2491</v>
      </c>
      <c r="F755" s="406" t="s">
        <v>463</v>
      </c>
      <c r="G755" s="406" t="s">
        <v>2169</v>
      </c>
      <c r="H755" s="406" t="s">
        <v>1702</v>
      </c>
      <c r="I755" s="406" t="s">
        <v>2491</v>
      </c>
    </row>
    <row r="756" spans="1:9">
      <c r="A756" s="406" t="s">
        <v>1780</v>
      </c>
      <c r="B756" s="406" t="s">
        <v>1781</v>
      </c>
      <c r="C756" s="406" t="s">
        <v>2130</v>
      </c>
      <c r="D756" s="406" t="s">
        <v>2540</v>
      </c>
      <c r="F756" s="406" t="s">
        <v>1780</v>
      </c>
      <c r="G756" s="406" t="s">
        <v>1781</v>
      </c>
      <c r="H756" s="406" t="s">
        <v>2130</v>
      </c>
      <c r="I756" s="406" t="s">
        <v>2540</v>
      </c>
    </row>
    <row r="757" spans="1:9">
      <c r="A757" s="406" t="s">
        <v>1863</v>
      </c>
      <c r="B757" s="406" t="s">
        <v>1869</v>
      </c>
      <c r="C757" s="406" t="s">
        <v>2413</v>
      </c>
      <c r="D757" s="406" t="s">
        <v>2184</v>
      </c>
      <c r="F757" s="406" t="s">
        <v>1863</v>
      </c>
      <c r="G757" s="406" t="s">
        <v>1869</v>
      </c>
      <c r="H757" s="406" t="s">
        <v>2413</v>
      </c>
      <c r="I757" s="406" t="s">
        <v>2184</v>
      </c>
    </row>
    <row r="758" spans="1:9">
      <c r="A758" s="406" t="s">
        <v>2185</v>
      </c>
      <c r="B758" s="406" t="s">
        <v>2452</v>
      </c>
      <c r="C758" s="406" t="s">
        <v>1671</v>
      </c>
      <c r="D758" s="406" t="s">
        <v>1925</v>
      </c>
      <c r="F758" s="406" t="s">
        <v>2185</v>
      </c>
      <c r="G758" s="406" t="s">
        <v>2452</v>
      </c>
      <c r="H758" s="406" t="s">
        <v>1671</v>
      </c>
      <c r="I758" s="406" t="s">
        <v>1925</v>
      </c>
    </row>
    <row r="759" spans="1:9">
      <c r="A759" s="406" t="s">
        <v>1893</v>
      </c>
      <c r="B759" s="406" t="s">
        <v>1894</v>
      </c>
      <c r="C759" s="406" t="s">
        <v>1671</v>
      </c>
      <c r="D759" s="406" t="s">
        <v>2541</v>
      </c>
      <c r="F759" s="406" t="s">
        <v>1893</v>
      </c>
      <c r="G759" s="406" t="s">
        <v>1894</v>
      </c>
      <c r="H759" s="406" t="s">
        <v>1671</v>
      </c>
      <c r="I759" s="406" t="s">
        <v>2541</v>
      </c>
    </row>
    <row r="760" spans="1:9">
      <c r="A760" s="406" t="s">
        <v>1893</v>
      </c>
      <c r="B760" s="406" t="s">
        <v>2067</v>
      </c>
      <c r="C760" s="406" t="s">
        <v>1819</v>
      </c>
      <c r="D760" s="406" t="s">
        <v>2068</v>
      </c>
      <c r="F760" s="406" t="s">
        <v>1893</v>
      </c>
      <c r="G760" s="406" t="s">
        <v>2067</v>
      </c>
      <c r="H760" s="406" t="s">
        <v>1819</v>
      </c>
      <c r="I760" s="406" t="s">
        <v>2068</v>
      </c>
    </row>
    <row r="761" spans="1:9">
      <c r="A761" s="406" t="s">
        <v>1893</v>
      </c>
      <c r="B761" s="406" t="s">
        <v>1904</v>
      </c>
      <c r="C761" s="406" t="s">
        <v>2413</v>
      </c>
      <c r="D761" s="406" t="s">
        <v>2361</v>
      </c>
      <c r="F761" s="406" t="s">
        <v>1893</v>
      </c>
      <c r="G761" s="406" t="s">
        <v>1904</v>
      </c>
      <c r="H761" s="406" t="s">
        <v>2413</v>
      </c>
      <c r="I761" s="406" t="s">
        <v>2361</v>
      </c>
    </row>
    <row r="762" spans="1:9">
      <c r="A762" s="406" t="s">
        <v>1893</v>
      </c>
      <c r="B762" s="406" t="s">
        <v>2455</v>
      </c>
      <c r="C762" s="406" t="s">
        <v>1677</v>
      </c>
      <c r="D762" s="406" t="s">
        <v>2456</v>
      </c>
      <c r="F762" s="406" t="s">
        <v>1893</v>
      </c>
      <c r="G762" s="406" t="s">
        <v>2455</v>
      </c>
      <c r="H762" s="406" t="s">
        <v>1677</v>
      </c>
      <c r="I762" s="406" t="s">
        <v>2456</v>
      </c>
    </row>
    <row r="763" spans="1:9">
      <c r="A763" s="406" t="s">
        <v>1893</v>
      </c>
      <c r="B763" s="406" t="s">
        <v>2455</v>
      </c>
      <c r="C763" s="406" t="s">
        <v>1654</v>
      </c>
      <c r="D763" s="406" t="s">
        <v>1968</v>
      </c>
      <c r="F763" s="406" t="s">
        <v>1893</v>
      </c>
      <c r="G763" s="406" t="s">
        <v>2455</v>
      </c>
      <c r="H763" s="406" t="s">
        <v>1654</v>
      </c>
      <c r="I763" s="406" t="s">
        <v>1968</v>
      </c>
    </row>
    <row r="764" spans="1:9">
      <c r="A764" s="406" t="s">
        <v>2542</v>
      </c>
      <c r="B764" s="406" t="s">
        <v>2543</v>
      </c>
      <c r="C764" s="406" t="s">
        <v>1702</v>
      </c>
      <c r="D764" s="406" t="s">
        <v>2544</v>
      </c>
      <c r="F764" s="406" t="s">
        <v>2542</v>
      </c>
      <c r="G764" s="406" t="s">
        <v>2543</v>
      </c>
      <c r="H764" s="406" t="s">
        <v>1702</v>
      </c>
      <c r="I764" s="406" t="s">
        <v>2544</v>
      </c>
    </row>
    <row r="765" spans="1:9">
      <c r="A765" s="406" t="s">
        <v>452</v>
      </c>
      <c r="B765" s="406" t="s">
        <v>2545</v>
      </c>
      <c r="C765" s="406" t="s">
        <v>1668</v>
      </c>
      <c r="D765" s="406" t="s">
        <v>2546</v>
      </c>
      <c r="F765" s="406" t="s">
        <v>452</v>
      </c>
      <c r="G765" s="406" t="s">
        <v>2545</v>
      </c>
      <c r="H765" s="406" t="s">
        <v>1668</v>
      </c>
      <c r="I765" s="406" t="s">
        <v>2546</v>
      </c>
    </row>
    <row r="766" spans="1:9">
      <c r="A766" s="406" t="s">
        <v>452</v>
      </c>
      <c r="B766" s="406" t="s">
        <v>1659</v>
      </c>
      <c r="C766" s="406" t="s">
        <v>1816</v>
      </c>
      <c r="D766" s="406" t="s">
        <v>2547</v>
      </c>
      <c r="F766" s="406" t="s">
        <v>452</v>
      </c>
      <c r="G766" s="406" t="s">
        <v>1659</v>
      </c>
      <c r="H766" s="406" t="s">
        <v>1816</v>
      </c>
      <c r="I766" s="406" t="s">
        <v>2547</v>
      </c>
    </row>
    <row r="767" spans="1:9">
      <c r="A767" s="406" t="s">
        <v>456</v>
      </c>
      <c r="B767" s="406" t="s">
        <v>2548</v>
      </c>
      <c r="C767" s="406" t="s">
        <v>2226</v>
      </c>
      <c r="D767" s="406" t="s">
        <v>2027</v>
      </c>
      <c r="F767" s="406" t="s">
        <v>456</v>
      </c>
      <c r="G767" s="406" t="s">
        <v>2548</v>
      </c>
      <c r="H767" s="406" t="s">
        <v>2226</v>
      </c>
      <c r="I767" s="406" t="s">
        <v>2027</v>
      </c>
    </row>
    <row r="768" spans="1:9">
      <c r="A768" s="406" t="s">
        <v>1843</v>
      </c>
      <c r="B768" s="406" t="s">
        <v>2076</v>
      </c>
      <c r="C768" s="406" t="s">
        <v>2019</v>
      </c>
      <c r="D768" s="406" t="s">
        <v>2549</v>
      </c>
      <c r="F768" s="406" t="s">
        <v>1843</v>
      </c>
      <c r="G768" s="406" t="s">
        <v>2076</v>
      </c>
      <c r="H768" s="406" t="s">
        <v>2019</v>
      </c>
      <c r="I768" s="406" t="s">
        <v>2549</v>
      </c>
    </row>
    <row r="769" spans="1:9">
      <c r="A769" s="406" t="s">
        <v>448</v>
      </c>
      <c r="B769" s="406" t="s">
        <v>2550</v>
      </c>
      <c r="C769" s="406" t="s">
        <v>1665</v>
      </c>
      <c r="D769" s="406" t="s">
        <v>2551</v>
      </c>
      <c r="F769" s="406" t="s">
        <v>448</v>
      </c>
      <c r="G769" s="406" t="s">
        <v>2550</v>
      </c>
      <c r="H769" s="406" t="s">
        <v>1665</v>
      </c>
      <c r="I769" s="406" t="s">
        <v>2551</v>
      </c>
    </row>
    <row r="770" spans="1:9">
      <c r="A770" s="406" t="s">
        <v>2552</v>
      </c>
      <c r="B770" s="406" t="s">
        <v>2552</v>
      </c>
      <c r="C770" s="406"/>
      <c r="D770" s="406" t="s">
        <v>2553</v>
      </c>
      <c r="F770" s="406" t="s">
        <v>2552</v>
      </c>
      <c r="G770" s="406" t="s">
        <v>2552</v>
      </c>
      <c r="H770" s="406"/>
      <c r="I770" s="406" t="s">
        <v>2553</v>
      </c>
    </row>
    <row r="771" spans="1:9">
      <c r="A771" s="406" t="s">
        <v>460</v>
      </c>
      <c r="B771" s="406" t="s">
        <v>2554</v>
      </c>
      <c r="C771" s="406" t="s">
        <v>1954</v>
      </c>
      <c r="D771" s="406" t="s">
        <v>2555</v>
      </c>
      <c r="F771" s="406" t="s">
        <v>460</v>
      </c>
      <c r="G771" s="406" t="s">
        <v>2554</v>
      </c>
      <c r="H771" s="406" t="s">
        <v>1954</v>
      </c>
      <c r="I771" s="406" t="s">
        <v>2555</v>
      </c>
    </row>
    <row r="772" spans="1:9">
      <c r="A772" s="406" t="s">
        <v>1780</v>
      </c>
      <c r="B772" s="406" t="s">
        <v>1781</v>
      </c>
      <c r="C772" s="406" t="s">
        <v>2241</v>
      </c>
      <c r="D772" s="406" t="s">
        <v>2540</v>
      </c>
      <c r="F772" s="406" t="s">
        <v>1780</v>
      </c>
      <c r="G772" s="406" t="s">
        <v>1781</v>
      </c>
      <c r="H772" s="406" t="s">
        <v>2241</v>
      </c>
      <c r="I772" s="406" t="s">
        <v>2540</v>
      </c>
    </row>
    <row r="773" spans="1:9">
      <c r="A773" s="406" t="s">
        <v>460</v>
      </c>
      <c r="B773" s="406" t="s">
        <v>2556</v>
      </c>
      <c r="C773" s="406" t="s">
        <v>1660</v>
      </c>
      <c r="D773" s="406" t="s">
        <v>2557</v>
      </c>
      <c r="F773" s="406" t="s">
        <v>460</v>
      </c>
      <c r="G773" s="406" t="s">
        <v>2556</v>
      </c>
      <c r="H773" s="406" t="s">
        <v>1660</v>
      </c>
      <c r="I773" s="406" t="s">
        <v>2557</v>
      </c>
    </row>
    <row r="774" spans="1:9">
      <c r="A774" s="406" t="s">
        <v>448</v>
      </c>
      <c r="B774" s="406" t="s">
        <v>2025</v>
      </c>
      <c r="C774" s="406" t="s">
        <v>1654</v>
      </c>
      <c r="D774" s="406" t="s">
        <v>2536</v>
      </c>
      <c r="F774" s="406" t="s">
        <v>448</v>
      </c>
      <c r="G774" s="406" t="s">
        <v>2025</v>
      </c>
      <c r="H774" s="406" t="s">
        <v>1654</v>
      </c>
      <c r="I774" s="406" t="s">
        <v>2536</v>
      </c>
    </row>
    <row r="775" spans="1:9">
      <c r="A775" s="406" t="s">
        <v>460</v>
      </c>
      <c r="B775" s="406" t="s">
        <v>1979</v>
      </c>
      <c r="C775" s="406" t="s">
        <v>1748</v>
      </c>
      <c r="D775" s="406" t="s">
        <v>2512</v>
      </c>
      <c r="F775" s="406" t="s">
        <v>460</v>
      </c>
      <c r="G775" s="406" t="s">
        <v>1979</v>
      </c>
      <c r="H775" s="406" t="s">
        <v>1748</v>
      </c>
      <c r="I775" s="406" t="s">
        <v>2512</v>
      </c>
    </row>
    <row r="776" spans="1:9">
      <c r="A776" s="406" t="s">
        <v>467</v>
      </c>
      <c r="B776" s="406" t="s">
        <v>2558</v>
      </c>
      <c r="C776" s="406" t="s">
        <v>1654</v>
      </c>
      <c r="D776" s="406" t="s">
        <v>2559</v>
      </c>
      <c r="F776" s="406" t="s">
        <v>467</v>
      </c>
      <c r="G776" s="406" t="s">
        <v>2558</v>
      </c>
      <c r="H776" s="406" t="s">
        <v>1654</v>
      </c>
      <c r="I776" s="406" t="s">
        <v>2559</v>
      </c>
    </row>
    <row r="777" spans="1:9">
      <c r="A777" s="406" t="s">
        <v>448</v>
      </c>
      <c r="B777" s="406" t="s">
        <v>2560</v>
      </c>
      <c r="C777" s="406" t="s">
        <v>1668</v>
      </c>
      <c r="D777" s="406" t="s">
        <v>2561</v>
      </c>
      <c r="F777" s="406" t="s">
        <v>448</v>
      </c>
      <c r="G777" s="406" t="s">
        <v>2560</v>
      </c>
      <c r="H777" s="406" t="s">
        <v>1668</v>
      </c>
      <c r="I777" s="406" t="s">
        <v>2561</v>
      </c>
    </row>
    <row r="778" spans="1:9">
      <c r="A778" s="406" t="s">
        <v>452</v>
      </c>
      <c r="B778" s="406" t="s">
        <v>2562</v>
      </c>
      <c r="C778" s="406" t="s">
        <v>1748</v>
      </c>
      <c r="D778" s="406" t="s">
        <v>2563</v>
      </c>
      <c r="F778" s="406" t="s">
        <v>452</v>
      </c>
      <c r="G778" s="406" t="s">
        <v>2562</v>
      </c>
      <c r="H778" s="406" t="s">
        <v>1748</v>
      </c>
      <c r="I778" s="406" t="s">
        <v>2563</v>
      </c>
    </row>
    <row r="779" spans="1:9">
      <c r="A779" s="406" t="s">
        <v>452</v>
      </c>
      <c r="B779" s="406" t="s">
        <v>2459</v>
      </c>
      <c r="C779" s="406" t="s">
        <v>1674</v>
      </c>
      <c r="D779" s="406" t="s">
        <v>2564</v>
      </c>
      <c r="F779" s="406" t="s">
        <v>452</v>
      </c>
      <c r="G779" s="406" t="s">
        <v>2459</v>
      </c>
      <c r="H779" s="406" t="s">
        <v>1674</v>
      </c>
      <c r="I779" s="406" t="s">
        <v>2564</v>
      </c>
    </row>
    <row r="780" spans="1:9">
      <c r="A780" s="406" t="s">
        <v>460</v>
      </c>
      <c r="B780" s="406" t="s">
        <v>2565</v>
      </c>
      <c r="C780" s="406" t="s">
        <v>1671</v>
      </c>
      <c r="D780" s="406" t="s">
        <v>2566</v>
      </c>
      <c r="F780" s="406" t="s">
        <v>460</v>
      </c>
      <c r="G780" s="406" t="s">
        <v>2565</v>
      </c>
      <c r="H780" s="406" t="s">
        <v>1671</v>
      </c>
      <c r="I780" s="406" t="s">
        <v>2566</v>
      </c>
    </row>
    <row r="781" spans="1:9">
      <c r="A781" s="406" t="s">
        <v>448</v>
      </c>
      <c r="B781" s="406" t="s">
        <v>2567</v>
      </c>
      <c r="C781" s="406" t="s">
        <v>1748</v>
      </c>
      <c r="D781" s="406" t="s">
        <v>2568</v>
      </c>
      <c r="F781" s="406" t="s">
        <v>448</v>
      </c>
      <c r="G781" s="406" t="s">
        <v>2567</v>
      </c>
      <c r="H781" s="406" t="s">
        <v>1748</v>
      </c>
      <c r="I781" s="406" t="s">
        <v>2568</v>
      </c>
    </row>
    <row r="782" spans="1:9">
      <c r="A782" s="406" t="s">
        <v>452</v>
      </c>
      <c r="B782" s="406" t="s">
        <v>2460</v>
      </c>
      <c r="C782" s="406" t="s">
        <v>1879</v>
      </c>
      <c r="D782" s="406" t="s">
        <v>2569</v>
      </c>
      <c r="F782" s="406" t="s">
        <v>452</v>
      </c>
      <c r="G782" s="406" t="s">
        <v>2460</v>
      </c>
      <c r="H782" s="406" t="s">
        <v>1879</v>
      </c>
      <c r="I782" s="406" t="s">
        <v>2569</v>
      </c>
    </row>
    <row r="783" spans="1:9">
      <c r="A783" s="406" t="s">
        <v>1893</v>
      </c>
      <c r="B783" s="406" t="s">
        <v>2455</v>
      </c>
      <c r="C783" s="406" t="s">
        <v>1671</v>
      </c>
      <c r="D783" s="406" t="s">
        <v>1968</v>
      </c>
      <c r="F783" s="406" t="s">
        <v>1893</v>
      </c>
      <c r="G783" s="406" t="s">
        <v>2455</v>
      </c>
      <c r="H783" s="406" t="s">
        <v>1671</v>
      </c>
      <c r="I783" s="406" t="s">
        <v>1968</v>
      </c>
    </row>
    <row r="784" spans="1:9">
      <c r="A784" s="406" t="s">
        <v>2185</v>
      </c>
      <c r="B784" s="406" t="s">
        <v>2570</v>
      </c>
      <c r="C784" s="406" t="s">
        <v>2177</v>
      </c>
      <c r="D784" s="406" t="s">
        <v>2571</v>
      </c>
      <c r="F784" s="406" t="s">
        <v>2185</v>
      </c>
      <c r="G784" s="406" t="s">
        <v>2570</v>
      </c>
      <c r="H784" s="406" t="s">
        <v>2177</v>
      </c>
      <c r="I784" s="406" t="s">
        <v>2571</v>
      </c>
    </row>
    <row r="785" spans="1:9">
      <c r="A785" s="406" t="s">
        <v>2185</v>
      </c>
      <c r="B785" s="406" t="s">
        <v>2570</v>
      </c>
      <c r="C785" s="406" t="s">
        <v>2141</v>
      </c>
      <c r="D785" s="406" t="s">
        <v>2572</v>
      </c>
      <c r="F785" s="406" t="s">
        <v>2185</v>
      </c>
      <c r="G785" s="406" t="s">
        <v>2570</v>
      </c>
      <c r="H785" s="406" t="s">
        <v>2141</v>
      </c>
      <c r="I785" s="406" t="s">
        <v>2572</v>
      </c>
    </row>
    <row r="786" spans="1:9">
      <c r="A786" s="406" t="s">
        <v>448</v>
      </c>
      <c r="B786" s="406" t="s">
        <v>2573</v>
      </c>
      <c r="C786" s="406" t="s">
        <v>1748</v>
      </c>
      <c r="D786" s="406" t="s">
        <v>2574</v>
      </c>
      <c r="F786" s="406" t="s">
        <v>448</v>
      </c>
      <c r="G786" s="406" t="s">
        <v>2573</v>
      </c>
      <c r="H786" s="406" t="s">
        <v>1748</v>
      </c>
      <c r="I786" s="406" t="s">
        <v>2574</v>
      </c>
    </row>
    <row r="787" spans="1:9">
      <c r="A787" s="406" t="s">
        <v>2185</v>
      </c>
      <c r="B787" s="406" t="s">
        <v>2570</v>
      </c>
      <c r="C787" s="406" t="s">
        <v>1954</v>
      </c>
      <c r="D787" s="406" t="s">
        <v>2571</v>
      </c>
      <c r="F787" s="406" t="s">
        <v>2185</v>
      </c>
      <c r="G787" s="406" t="s">
        <v>2570</v>
      </c>
      <c r="H787" s="406" t="s">
        <v>1954</v>
      </c>
      <c r="I787" s="406" t="s">
        <v>2571</v>
      </c>
    </row>
    <row r="788" spans="1:9">
      <c r="A788" s="406" t="s">
        <v>448</v>
      </c>
      <c r="B788" s="406" t="s">
        <v>2500</v>
      </c>
      <c r="C788" s="406" t="s">
        <v>2177</v>
      </c>
      <c r="D788" s="406" t="s">
        <v>2575</v>
      </c>
      <c r="F788" s="406" t="s">
        <v>448</v>
      </c>
      <c r="G788" s="406" t="s">
        <v>2500</v>
      </c>
      <c r="H788" s="406" t="s">
        <v>2177</v>
      </c>
      <c r="I788" s="406" t="s">
        <v>2575</v>
      </c>
    </row>
    <row r="789" spans="1:9">
      <c r="A789" s="406" t="s">
        <v>467</v>
      </c>
      <c r="B789" s="406" t="s">
        <v>2576</v>
      </c>
      <c r="C789" s="406" t="s">
        <v>1668</v>
      </c>
      <c r="D789" s="406" t="s">
        <v>2577</v>
      </c>
      <c r="F789" s="406" t="s">
        <v>467</v>
      </c>
      <c r="G789" s="406" t="s">
        <v>2576</v>
      </c>
      <c r="H789" s="406" t="s">
        <v>1668</v>
      </c>
      <c r="I789" s="406" t="s">
        <v>2577</v>
      </c>
    </row>
    <row r="790" spans="1:9">
      <c r="A790" s="406" t="s">
        <v>460</v>
      </c>
      <c r="B790" s="406" t="s">
        <v>2229</v>
      </c>
      <c r="C790" s="406" t="s">
        <v>1651</v>
      </c>
      <c r="D790" s="406" t="s">
        <v>2309</v>
      </c>
      <c r="F790" s="406" t="s">
        <v>460</v>
      </c>
      <c r="G790" s="406" t="s">
        <v>2229</v>
      </c>
      <c r="H790" s="406" t="s">
        <v>1651</v>
      </c>
      <c r="I790" s="406" t="s">
        <v>2309</v>
      </c>
    </row>
    <row r="791" spans="1:9">
      <c r="A791" s="406" t="s">
        <v>448</v>
      </c>
      <c r="B791" s="406" t="s">
        <v>2500</v>
      </c>
      <c r="C791" s="406" t="s">
        <v>1896</v>
      </c>
      <c r="D791" s="406" t="s">
        <v>2575</v>
      </c>
      <c r="F791" s="406" t="s">
        <v>448</v>
      </c>
      <c r="G791" s="406" t="s">
        <v>2500</v>
      </c>
      <c r="H791" s="406" t="s">
        <v>1896</v>
      </c>
      <c r="I791" s="406" t="s">
        <v>2575</v>
      </c>
    </row>
    <row r="792" spans="1:9">
      <c r="A792" s="406" t="s">
        <v>448</v>
      </c>
      <c r="B792" s="406" t="s">
        <v>2560</v>
      </c>
      <c r="C792" s="406" t="s">
        <v>1750</v>
      </c>
      <c r="D792" s="406" t="s">
        <v>2561</v>
      </c>
      <c r="F792" s="406" t="s">
        <v>448</v>
      </c>
      <c r="G792" s="406" t="s">
        <v>2560</v>
      </c>
      <c r="H792" s="406" t="s">
        <v>1750</v>
      </c>
      <c r="I792" s="406" t="s">
        <v>2561</v>
      </c>
    </row>
    <row r="793" spans="1:9">
      <c r="A793" s="406" t="s">
        <v>1893</v>
      </c>
      <c r="B793" s="406" t="s">
        <v>2455</v>
      </c>
      <c r="C793" s="406" t="s">
        <v>1819</v>
      </c>
      <c r="D793" s="406" t="s">
        <v>1968</v>
      </c>
      <c r="F793" s="406" t="s">
        <v>1893</v>
      </c>
      <c r="G793" s="406" t="s">
        <v>2455</v>
      </c>
      <c r="H793" s="406" t="s">
        <v>1819</v>
      </c>
      <c r="I793" s="406" t="s">
        <v>1968</v>
      </c>
    </row>
    <row r="794" spans="1:9">
      <c r="A794" s="406" t="s">
        <v>456</v>
      </c>
      <c r="B794" s="406" t="s">
        <v>2578</v>
      </c>
      <c r="C794" s="406" t="s">
        <v>1729</v>
      </c>
      <c r="D794" s="406" t="s">
        <v>2579</v>
      </c>
      <c r="F794" s="406" t="s">
        <v>456</v>
      </c>
      <c r="G794" s="406" t="s">
        <v>2578</v>
      </c>
      <c r="H794" s="406" t="s">
        <v>1729</v>
      </c>
      <c r="I794" s="406" t="s">
        <v>2579</v>
      </c>
    </row>
    <row r="795" spans="1:9">
      <c r="A795" s="406" t="s">
        <v>1863</v>
      </c>
      <c r="B795" s="406" t="s">
        <v>1656</v>
      </c>
      <c r="C795" s="406" t="s">
        <v>1654</v>
      </c>
      <c r="D795" s="406" t="s">
        <v>2580</v>
      </c>
      <c r="F795" s="406" t="s">
        <v>1863</v>
      </c>
      <c r="G795" s="406" t="s">
        <v>1656</v>
      </c>
      <c r="H795" s="406" t="s">
        <v>1654</v>
      </c>
      <c r="I795" s="406" t="s">
        <v>2580</v>
      </c>
    </row>
    <row r="796" spans="1:9">
      <c r="A796" s="406" t="s">
        <v>456</v>
      </c>
      <c r="B796" s="406" t="s">
        <v>2578</v>
      </c>
      <c r="C796" s="406" t="s">
        <v>1654</v>
      </c>
      <c r="D796" s="406" t="s">
        <v>2581</v>
      </c>
      <c r="F796" s="406" t="s">
        <v>456</v>
      </c>
      <c r="G796" s="406" t="s">
        <v>2578</v>
      </c>
      <c r="H796" s="406" t="s">
        <v>1654</v>
      </c>
      <c r="I796" s="406" t="s">
        <v>2581</v>
      </c>
    </row>
    <row r="797" spans="1:9">
      <c r="A797" s="406" t="s">
        <v>2582</v>
      </c>
      <c r="B797" s="406" t="s">
        <v>2583</v>
      </c>
      <c r="C797" s="406" t="s">
        <v>2187</v>
      </c>
      <c r="D797" s="406" t="s">
        <v>2584</v>
      </c>
      <c r="F797" s="406" t="s">
        <v>2582</v>
      </c>
      <c r="G797" s="406" t="s">
        <v>2583</v>
      </c>
      <c r="H797" s="406" t="s">
        <v>2187</v>
      </c>
      <c r="I797" s="406" t="s">
        <v>2584</v>
      </c>
    </row>
    <row r="798" spans="1:9">
      <c r="A798" s="406" t="s">
        <v>448</v>
      </c>
      <c r="B798" s="406" t="s">
        <v>1977</v>
      </c>
      <c r="C798" s="406" t="s">
        <v>1734</v>
      </c>
      <c r="D798" s="406" t="s">
        <v>2585</v>
      </c>
      <c r="F798" s="406" t="s">
        <v>448</v>
      </c>
      <c r="G798" s="406" t="s">
        <v>1977</v>
      </c>
      <c r="H798" s="406" t="s">
        <v>1734</v>
      </c>
      <c r="I798" s="406" t="s">
        <v>2585</v>
      </c>
    </row>
    <row r="799" spans="1:9">
      <c r="A799" s="406" t="s">
        <v>1843</v>
      </c>
      <c r="B799" s="406" t="s">
        <v>2362</v>
      </c>
      <c r="C799" s="406" t="s">
        <v>1713</v>
      </c>
      <c r="D799" s="406" t="s">
        <v>2502</v>
      </c>
      <c r="F799" s="406" t="s">
        <v>1843</v>
      </c>
      <c r="G799" s="406" t="s">
        <v>2362</v>
      </c>
      <c r="H799" s="406" t="s">
        <v>1713</v>
      </c>
      <c r="I799" s="406" t="s">
        <v>2502</v>
      </c>
    </row>
    <row r="800" spans="1:9">
      <c r="A800" s="406" t="s">
        <v>448</v>
      </c>
      <c r="B800" s="406" t="s">
        <v>2586</v>
      </c>
      <c r="C800" s="406" t="s">
        <v>2066</v>
      </c>
      <c r="D800" s="406" t="s">
        <v>2587</v>
      </c>
      <c r="F800" s="406" t="s">
        <v>448</v>
      </c>
      <c r="G800" s="406" t="s">
        <v>2586</v>
      </c>
      <c r="H800" s="406" t="s">
        <v>2066</v>
      </c>
      <c r="I800" s="406" t="s">
        <v>2587</v>
      </c>
    </row>
    <row r="801" spans="1:9">
      <c r="A801" s="406" t="s">
        <v>456</v>
      </c>
      <c r="B801" s="406" t="s">
        <v>2548</v>
      </c>
      <c r="C801" s="406" t="s">
        <v>1651</v>
      </c>
      <c r="D801" s="406" t="s">
        <v>2588</v>
      </c>
      <c r="F801" s="406" t="s">
        <v>456</v>
      </c>
      <c r="G801" s="406" t="s">
        <v>2548</v>
      </c>
      <c r="H801" s="406" t="s">
        <v>1651</v>
      </c>
      <c r="I801" s="406" t="s">
        <v>2588</v>
      </c>
    </row>
    <row r="802" spans="1:9">
      <c r="A802" s="406" t="s">
        <v>460</v>
      </c>
      <c r="B802" s="406" t="s">
        <v>2565</v>
      </c>
      <c r="C802" s="406" t="s">
        <v>1750</v>
      </c>
      <c r="D802" s="406" t="s">
        <v>2589</v>
      </c>
      <c r="F802" s="406" t="s">
        <v>460</v>
      </c>
      <c r="G802" s="406" t="s">
        <v>2565</v>
      </c>
      <c r="H802" s="406" t="s">
        <v>1750</v>
      </c>
      <c r="I802" s="406" t="s">
        <v>2589</v>
      </c>
    </row>
    <row r="803" spans="1:9">
      <c r="A803" s="406" t="s">
        <v>452</v>
      </c>
      <c r="B803" s="406" t="s">
        <v>2590</v>
      </c>
      <c r="C803" s="406" t="s">
        <v>1724</v>
      </c>
      <c r="D803" s="406" t="s">
        <v>2591</v>
      </c>
      <c r="F803" s="406" t="s">
        <v>452</v>
      </c>
      <c r="G803" s="406" t="s">
        <v>2590</v>
      </c>
      <c r="H803" s="406" t="s">
        <v>1724</v>
      </c>
      <c r="I803" s="406" t="s">
        <v>2591</v>
      </c>
    </row>
    <row r="804" spans="1:9">
      <c r="A804" s="406" t="s">
        <v>452</v>
      </c>
      <c r="B804" s="406" t="s">
        <v>2592</v>
      </c>
      <c r="C804" s="406" t="s">
        <v>1763</v>
      </c>
      <c r="D804" s="406" t="s">
        <v>1663</v>
      </c>
      <c r="F804" s="406" t="s">
        <v>452</v>
      </c>
      <c r="G804" s="406" t="s">
        <v>2592</v>
      </c>
      <c r="H804" s="406" t="s">
        <v>1763</v>
      </c>
      <c r="I804" s="406" t="s">
        <v>1663</v>
      </c>
    </row>
    <row r="805" spans="1:9">
      <c r="A805" s="406" t="s">
        <v>463</v>
      </c>
      <c r="B805" s="406" t="s">
        <v>2593</v>
      </c>
      <c r="C805" s="406" t="s">
        <v>1651</v>
      </c>
      <c r="D805" s="406" t="s">
        <v>2594</v>
      </c>
      <c r="F805" s="406" t="s">
        <v>463</v>
      </c>
      <c r="G805" s="406" t="s">
        <v>2593</v>
      </c>
      <c r="H805" s="406" t="s">
        <v>1651</v>
      </c>
      <c r="I805" s="406" t="s">
        <v>2594</v>
      </c>
    </row>
    <row r="806" spans="1:9">
      <c r="A806" s="406" t="s">
        <v>1792</v>
      </c>
      <c r="B806" s="406" t="s">
        <v>1950</v>
      </c>
      <c r="C806" s="406" t="s">
        <v>1713</v>
      </c>
      <c r="D806" s="406" t="s">
        <v>2595</v>
      </c>
      <c r="F806" s="406" t="s">
        <v>1792</v>
      </c>
      <c r="G806" s="406" t="s">
        <v>1950</v>
      </c>
      <c r="H806" s="406" t="s">
        <v>1713</v>
      </c>
      <c r="I806" s="406" t="s">
        <v>2595</v>
      </c>
    </row>
    <row r="807" spans="1:9">
      <c r="A807" s="406" t="s">
        <v>1863</v>
      </c>
      <c r="B807" s="406" t="s">
        <v>2596</v>
      </c>
      <c r="C807" s="406" t="s">
        <v>1750</v>
      </c>
      <c r="D807" s="406" t="s">
        <v>2597</v>
      </c>
      <c r="F807" s="406" t="s">
        <v>1863</v>
      </c>
      <c r="G807" s="406" t="s">
        <v>2596</v>
      </c>
      <c r="H807" s="406" t="s">
        <v>1750</v>
      </c>
      <c r="I807" s="406" t="s">
        <v>2597</v>
      </c>
    </row>
    <row r="808" spans="1:9">
      <c r="A808" s="406" t="s">
        <v>1893</v>
      </c>
      <c r="B808" s="406" t="s">
        <v>2455</v>
      </c>
      <c r="C808" s="406" t="s">
        <v>1695</v>
      </c>
      <c r="D808" s="406" t="s">
        <v>1968</v>
      </c>
      <c r="F808" s="406" t="s">
        <v>1893</v>
      </c>
      <c r="G808" s="406" t="s">
        <v>2455</v>
      </c>
      <c r="H808" s="406" t="s">
        <v>1695</v>
      </c>
      <c r="I808" s="406" t="s">
        <v>1968</v>
      </c>
    </row>
    <row r="809" spans="1:9">
      <c r="A809" s="406" t="s">
        <v>448</v>
      </c>
      <c r="B809" s="406" t="s">
        <v>2560</v>
      </c>
      <c r="C809" s="406" t="s">
        <v>1674</v>
      </c>
      <c r="D809" s="406" t="s">
        <v>2561</v>
      </c>
      <c r="F809" s="406" t="s">
        <v>448</v>
      </c>
      <c r="G809" s="406" t="s">
        <v>2560</v>
      </c>
      <c r="H809" s="406" t="s">
        <v>1674</v>
      </c>
      <c r="I809" s="406" t="s">
        <v>2561</v>
      </c>
    </row>
    <row r="810" spans="1:9">
      <c r="A810" s="406" t="s">
        <v>452</v>
      </c>
      <c r="B810" s="406" t="s">
        <v>2592</v>
      </c>
      <c r="C810" s="406" t="s">
        <v>1660</v>
      </c>
      <c r="D810" s="406" t="s">
        <v>2598</v>
      </c>
      <c r="F810" s="406" t="s">
        <v>452</v>
      </c>
      <c r="G810" s="406" t="s">
        <v>2592</v>
      </c>
      <c r="H810" s="406" t="s">
        <v>1660</v>
      </c>
      <c r="I810" s="406" t="s">
        <v>2598</v>
      </c>
    </row>
    <row r="811" spans="1:9">
      <c r="A811" s="406" t="s">
        <v>1863</v>
      </c>
      <c r="B811" s="406" t="s">
        <v>2596</v>
      </c>
      <c r="C811" s="406" t="s">
        <v>1668</v>
      </c>
      <c r="D811" s="406" t="s">
        <v>2599</v>
      </c>
      <c r="F811" s="406" t="s">
        <v>1863</v>
      </c>
      <c r="G811" s="406" t="s">
        <v>2596</v>
      </c>
      <c r="H811" s="406" t="s">
        <v>1668</v>
      </c>
      <c r="I811" s="406" t="s">
        <v>2599</v>
      </c>
    </row>
    <row r="812" spans="1:9">
      <c r="A812" s="406" t="s">
        <v>2185</v>
      </c>
      <c r="B812" s="406" t="s">
        <v>2570</v>
      </c>
      <c r="C812" s="406" t="s">
        <v>1671</v>
      </c>
      <c r="D812" s="406" t="s">
        <v>2600</v>
      </c>
      <c r="F812" s="406" t="s">
        <v>2185</v>
      </c>
      <c r="G812" s="406" t="s">
        <v>2570</v>
      </c>
      <c r="H812" s="406" t="s">
        <v>1671</v>
      </c>
      <c r="I812" s="406" t="s">
        <v>2600</v>
      </c>
    </row>
    <row r="813" spans="1:9">
      <c r="A813" s="406" t="s">
        <v>456</v>
      </c>
      <c r="B813" s="406" t="s">
        <v>2548</v>
      </c>
      <c r="C813" s="406" t="s">
        <v>1887</v>
      </c>
      <c r="D813" s="406" t="s">
        <v>2027</v>
      </c>
      <c r="F813" s="406" t="s">
        <v>456</v>
      </c>
      <c r="G813" s="406" t="s">
        <v>2548</v>
      </c>
      <c r="H813" s="406" t="s">
        <v>1887</v>
      </c>
      <c r="I813" s="406" t="s">
        <v>2027</v>
      </c>
    </row>
    <row r="814" spans="1:9">
      <c r="A814" s="406" t="s">
        <v>448</v>
      </c>
      <c r="B814" s="406" t="s">
        <v>2269</v>
      </c>
      <c r="C814" s="406" t="s">
        <v>1702</v>
      </c>
      <c r="D814" s="406" t="s">
        <v>2601</v>
      </c>
      <c r="F814" s="406" t="s">
        <v>448</v>
      </c>
      <c r="G814" s="406" t="s">
        <v>2269</v>
      </c>
      <c r="H814" s="406" t="s">
        <v>1702</v>
      </c>
      <c r="I814" s="406" t="s">
        <v>2601</v>
      </c>
    </row>
    <row r="815" spans="1:9">
      <c r="A815" s="406" t="s">
        <v>460</v>
      </c>
      <c r="B815" s="406" t="s">
        <v>2602</v>
      </c>
      <c r="C815" s="406" t="s">
        <v>1671</v>
      </c>
      <c r="D815" s="406" t="s">
        <v>2603</v>
      </c>
      <c r="F815" s="406" t="s">
        <v>460</v>
      </c>
      <c r="G815" s="406" t="s">
        <v>2602</v>
      </c>
      <c r="H815" s="406" t="s">
        <v>1671</v>
      </c>
      <c r="I815" s="406" t="s">
        <v>2603</v>
      </c>
    </row>
    <row r="816" spans="1:9">
      <c r="A816" s="406" t="s">
        <v>460</v>
      </c>
      <c r="B816" s="406" t="s">
        <v>2604</v>
      </c>
      <c r="C816" s="406" t="s">
        <v>1654</v>
      </c>
      <c r="D816" s="406" t="s">
        <v>2605</v>
      </c>
      <c r="F816" s="406" t="s">
        <v>460</v>
      </c>
      <c r="G816" s="406" t="s">
        <v>2604</v>
      </c>
      <c r="H816" s="406" t="s">
        <v>1654</v>
      </c>
      <c r="I816" s="406" t="s">
        <v>2605</v>
      </c>
    </row>
    <row r="817" spans="1:9">
      <c r="A817" s="406" t="s">
        <v>448</v>
      </c>
      <c r="B817" s="406" t="s">
        <v>1715</v>
      </c>
      <c r="C817" s="406" t="s">
        <v>1671</v>
      </c>
      <c r="D817" s="406" t="s">
        <v>2278</v>
      </c>
      <c r="F817" s="406" t="s">
        <v>448</v>
      </c>
      <c r="G817" s="406" t="s">
        <v>1715</v>
      </c>
      <c r="H817" s="406" t="s">
        <v>1671</v>
      </c>
      <c r="I817" s="406" t="s">
        <v>2278</v>
      </c>
    </row>
    <row r="818" spans="1:9">
      <c r="A818" s="406" t="s">
        <v>448</v>
      </c>
      <c r="B818" s="406" t="s">
        <v>1715</v>
      </c>
      <c r="C818" s="406" t="s">
        <v>1763</v>
      </c>
      <c r="D818" s="406" t="s">
        <v>2278</v>
      </c>
      <c r="F818" s="406" t="s">
        <v>448</v>
      </c>
      <c r="G818" s="406" t="s">
        <v>1715</v>
      </c>
      <c r="H818" s="406" t="s">
        <v>1763</v>
      </c>
      <c r="I818" s="406" t="s">
        <v>2278</v>
      </c>
    </row>
    <row r="819" spans="1:9">
      <c r="A819" s="406" t="s">
        <v>1787</v>
      </c>
      <c r="B819" s="406" t="s">
        <v>1790</v>
      </c>
      <c r="C819" s="406" t="s">
        <v>1713</v>
      </c>
      <c r="D819" s="406" t="s">
        <v>2430</v>
      </c>
      <c r="F819" s="406" t="s">
        <v>1787</v>
      </c>
      <c r="G819" s="406" t="s">
        <v>1790</v>
      </c>
      <c r="H819" s="406" t="s">
        <v>1713</v>
      </c>
      <c r="I819" s="406" t="s">
        <v>2430</v>
      </c>
    </row>
    <row r="820" spans="1:9">
      <c r="A820" s="406" t="s">
        <v>1787</v>
      </c>
      <c r="B820" s="406" t="s">
        <v>1790</v>
      </c>
      <c r="C820" s="406" t="s">
        <v>1702</v>
      </c>
      <c r="D820" s="406" t="s">
        <v>1791</v>
      </c>
      <c r="F820" s="406" t="s">
        <v>1787</v>
      </c>
      <c r="G820" s="406" t="s">
        <v>1790</v>
      </c>
      <c r="H820" s="406" t="s">
        <v>1702</v>
      </c>
      <c r="I820" s="406" t="s">
        <v>1791</v>
      </c>
    </row>
    <row r="821" spans="1:9">
      <c r="A821" s="406" t="s">
        <v>448</v>
      </c>
      <c r="B821" s="406" t="s">
        <v>1721</v>
      </c>
      <c r="C821" s="406" t="s">
        <v>2606</v>
      </c>
      <c r="D821" s="406" t="s">
        <v>2607</v>
      </c>
      <c r="F821" s="406" t="s">
        <v>448</v>
      </c>
      <c r="G821" s="406" t="s">
        <v>1721</v>
      </c>
      <c r="H821" s="406" t="s">
        <v>2606</v>
      </c>
      <c r="I821" s="406" t="s">
        <v>2607</v>
      </c>
    </row>
    <row r="822" spans="1:9">
      <c r="A822" s="406" t="s">
        <v>448</v>
      </c>
      <c r="B822" s="406" t="s">
        <v>1721</v>
      </c>
      <c r="C822" s="406" t="s">
        <v>1710</v>
      </c>
      <c r="D822" s="406" t="s">
        <v>2608</v>
      </c>
      <c r="F822" s="406" t="s">
        <v>448</v>
      </c>
      <c r="G822" s="406" t="s">
        <v>1721</v>
      </c>
      <c r="H822" s="406" t="s">
        <v>1710</v>
      </c>
      <c r="I822" s="406" t="s">
        <v>2608</v>
      </c>
    </row>
    <row r="823" spans="1:9">
      <c r="A823" s="406" t="s">
        <v>448</v>
      </c>
      <c r="B823" s="406" t="s">
        <v>1721</v>
      </c>
      <c r="C823" s="406" t="s">
        <v>2173</v>
      </c>
      <c r="D823" s="406" t="s">
        <v>1722</v>
      </c>
      <c r="F823" s="406" t="s">
        <v>448</v>
      </c>
      <c r="G823" s="406" t="s">
        <v>1721</v>
      </c>
      <c r="H823" s="406" t="s">
        <v>2173</v>
      </c>
      <c r="I823" s="406" t="s">
        <v>1722</v>
      </c>
    </row>
    <row r="824" spans="1:9">
      <c r="A824" s="406" t="s">
        <v>448</v>
      </c>
      <c r="B824" s="406" t="s">
        <v>1721</v>
      </c>
      <c r="C824" s="406" t="s">
        <v>1654</v>
      </c>
      <c r="D824" s="406" t="s">
        <v>2609</v>
      </c>
      <c r="F824" s="406" t="s">
        <v>448</v>
      </c>
      <c r="G824" s="406" t="s">
        <v>1721</v>
      </c>
      <c r="H824" s="406" t="s">
        <v>1654</v>
      </c>
      <c r="I824" s="406" t="s">
        <v>2609</v>
      </c>
    </row>
    <row r="825" spans="1:9">
      <c r="A825" s="406" t="s">
        <v>448</v>
      </c>
      <c r="B825" s="406" t="s">
        <v>1721</v>
      </c>
      <c r="C825" s="406" t="s">
        <v>1671</v>
      </c>
      <c r="D825" s="406" t="s">
        <v>2609</v>
      </c>
      <c r="F825" s="406" t="s">
        <v>448</v>
      </c>
      <c r="G825" s="406" t="s">
        <v>1721</v>
      </c>
      <c r="H825" s="406" t="s">
        <v>1671</v>
      </c>
      <c r="I825" s="406" t="s">
        <v>2609</v>
      </c>
    </row>
    <row r="826" spans="1:9">
      <c r="A826" s="406" t="s">
        <v>448</v>
      </c>
      <c r="B826" s="406" t="s">
        <v>1721</v>
      </c>
      <c r="C826" s="406" t="s">
        <v>2120</v>
      </c>
      <c r="D826" s="406" t="s">
        <v>2610</v>
      </c>
      <c r="F826" s="406" t="s">
        <v>448</v>
      </c>
      <c r="G826" s="406" t="s">
        <v>1721</v>
      </c>
      <c r="H826" s="406" t="s">
        <v>2120</v>
      </c>
      <c r="I826" s="406" t="s">
        <v>2610</v>
      </c>
    </row>
    <row r="827" spans="1:9">
      <c r="A827" s="406" t="s">
        <v>448</v>
      </c>
      <c r="B827" s="406" t="s">
        <v>1891</v>
      </c>
      <c r="C827" s="406" t="s">
        <v>1724</v>
      </c>
      <c r="D827" s="406" t="s">
        <v>1892</v>
      </c>
      <c r="F827" s="406" t="s">
        <v>448</v>
      </c>
      <c r="G827" s="406" t="s">
        <v>1891</v>
      </c>
      <c r="H827" s="406" t="s">
        <v>1724</v>
      </c>
      <c r="I827" s="406" t="s">
        <v>1892</v>
      </c>
    </row>
    <row r="828" spans="1:9">
      <c r="A828" s="406" t="s">
        <v>448</v>
      </c>
      <c r="B828" s="406" t="s">
        <v>1717</v>
      </c>
      <c r="C828" s="406" t="s">
        <v>2056</v>
      </c>
      <c r="D828" s="406" t="s">
        <v>2611</v>
      </c>
      <c r="F828" s="406" t="s">
        <v>448</v>
      </c>
      <c r="G828" s="406" t="s">
        <v>1717</v>
      </c>
      <c r="H828" s="406" t="s">
        <v>2056</v>
      </c>
      <c r="I828" s="406" t="s">
        <v>2611</v>
      </c>
    </row>
    <row r="829" spans="1:9">
      <c r="A829" s="406" t="s">
        <v>448</v>
      </c>
      <c r="B829" s="406" t="s">
        <v>2419</v>
      </c>
      <c r="C829" s="406" t="s">
        <v>2612</v>
      </c>
      <c r="D829" s="406" t="s">
        <v>2613</v>
      </c>
      <c r="F829" s="406" t="s">
        <v>448</v>
      </c>
      <c r="G829" s="406" t="s">
        <v>2419</v>
      </c>
      <c r="H829" s="406" t="s">
        <v>2612</v>
      </c>
      <c r="I829" s="406" t="s">
        <v>2613</v>
      </c>
    </row>
    <row r="830" spans="1:9">
      <c r="A830" s="406" t="s">
        <v>448</v>
      </c>
      <c r="B830" s="406" t="s">
        <v>2222</v>
      </c>
      <c r="C830" s="406" t="s">
        <v>1665</v>
      </c>
      <c r="D830" s="406" t="s">
        <v>2422</v>
      </c>
      <c r="F830" s="406" t="s">
        <v>448</v>
      </c>
      <c r="G830" s="406" t="s">
        <v>2222</v>
      </c>
      <c r="H830" s="406" t="s">
        <v>1665</v>
      </c>
      <c r="I830" s="406" t="s">
        <v>2422</v>
      </c>
    </row>
    <row r="831" spans="1:9">
      <c r="A831" s="406" t="s">
        <v>448</v>
      </c>
      <c r="B831" s="406" t="s">
        <v>2222</v>
      </c>
      <c r="C831" s="406" t="s">
        <v>1695</v>
      </c>
      <c r="D831" s="406" t="s">
        <v>2422</v>
      </c>
      <c r="F831" s="406" t="s">
        <v>448</v>
      </c>
      <c r="G831" s="406" t="s">
        <v>2222</v>
      </c>
      <c r="H831" s="406" t="s">
        <v>1695</v>
      </c>
      <c r="I831" s="406" t="s">
        <v>2422</v>
      </c>
    </row>
    <row r="832" spans="1:9">
      <c r="A832" s="406" t="s">
        <v>448</v>
      </c>
      <c r="B832" s="406" t="s">
        <v>2614</v>
      </c>
      <c r="C832" s="406" t="s">
        <v>1767</v>
      </c>
      <c r="D832" s="406" t="s">
        <v>2615</v>
      </c>
      <c r="F832" s="406" t="s">
        <v>448</v>
      </c>
      <c r="G832" s="406" t="s">
        <v>2614</v>
      </c>
      <c r="H832" s="406" t="s">
        <v>1767</v>
      </c>
      <c r="I832" s="406" t="s">
        <v>2615</v>
      </c>
    </row>
    <row r="833" spans="1:9">
      <c r="A833" s="406" t="s">
        <v>448</v>
      </c>
      <c r="B833" s="406" t="s">
        <v>2616</v>
      </c>
      <c r="C833" s="406" t="s">
        <v>1713</v>
      </c>
      <c r="D833" s="406" t="s">
        <v>2339</v>
      </c>
      <c r="F833" s="406" t="s">
        <v>448</v>
      </c>
      <c r="G833" s="406" t="s">
        <v>2616</v>
      </c>
      <c r="H833" s="406" t="s">
        <v>1713</v>
      </c>
      <c r="I833" s="406" t="s">
        <v>2339</v>
      </c>
    </row>
    <row r="834" spans="1:9">
      <c r="A834" s="406" t="s">
        <v>452</v>
      </c>
      <c r="B834" s="406" t="s">
        <v>2460</v>
      </c>
      <c r="C834" s="406" t="s">
        <v>2019</v>
      </c>
      <c r="D834" s="406" t="s">
        <v>2617</v>
      </c>
      <c r="F834" s="406" t="s">
        <v>452</v>
      </c>
      <c r="G834" s="406" t="s">
        <v>2460</v>
      </c>
      <c r="H834" s="406" t="s">
        <v>2019</v>
      </c>
      <c r="I834" s="406" t="s">
        <v>2617</v>
      </c>
    </row>
    <row r="835" spans="1:9">
      <c r="A835" s="406" t="s">
        <v>2552</v>
      </c>
      <c r="B835" s="406" t="s">
        <v>2552</v>
      </c>
      <c r="C835" s="406"/>
      <c r="D835" s="406" t="s">
        <v>2618</v>
      </c>
      <c r="F835" s="406" t="s">
        <v>2552</v>
      </c>
      <c r="G835" s="406" t="s">
        <v>2552</v>
      </c>
      <c r="H835" s="406"/>
      <c r="I835" s="406" t="s">
        <v>2618</v>
      </c>
    </row>
    <row r="836" spans="1:9">
      <c r="A836" s="406" t="s">
        <v>1792</v>
      </c>
      <c r="B836" s="406" t="s">
        <v>1793</v>
      </c>
      <c r="C836" s="406" t="s">
        <v>1668</v>
      </c>
      <c r="D836" s="406" t="s">
        <v>1794</v>
      </c>
      <c r="F836" s="406" t="s">
        <v>1792</v>
      </c>
      <c r="G836" s="406" t="s">
        <v>1793</v>
      </c>
      <c r="H836" s="406" t="s">
        <v>1668</v>
      </c>
      <c r="I836" s="406" t="s">
        <v>1794</v>
      </c>
    </row>
    <row r="837" spans="1:9">
      <c r="A837" s="406" t="s">
        <v>1792</v>
      </c>
      <c r="B837" s="406" t="s">
        <v>1793</v>
      </c>
      <c r="C837" s="406" t="s">
        <v>1734</v>
      </c>
      <c r="D837" s="406" t="s">
        <v>2118</v>
      </c>
      <c r="F837" s="406" t="s">
        <v>1792</v>
      </c>
      <c r="G837" s="406" t="s">
        <v>1793</v>
      </c>
      <c r="H837" s="406" t="s">
        <v>1734</v>
      </c>
      <c r="I837" s="406" t="s">
        <v>2118</v>
      </c>
    </row>
    <row r="838" spans="1:9">
      <c r="A838" s="406" t="s">
        <v>1792</v>
      </c>
      <c r="B838" s="406" t="s">
        <v>1793</v>
      </c>
      <c r="C838" s="406" t="s">
        <v>1713</v>
      </c>
      <c r="D838" s="406" t="s">
        <v>2118</v>
      </c>
      <c r="F838" s="406" t="s">
        <v>1792</v>
      </c>
      <c r="G838" s="406" t="s">
        <v>1793</v>
      </c>
      <c r="H838" s="406" t="s">
        <v>1713</v>
      </c>
      <c r="I838" s="406" t="s">
        <v>2118</v>
      </c>
    </row>
    <row r="839" spans="1:9">
      <c r="A839" s="406" t="s">
        <v>452</v>
      </c>
      <c r="B839" s="406" t="s">
        <v>2590</v>
      </c>
      <c r="C839" s="406" t="s">
        <v>1695</v>
      </c>
      <c r="D839" s="406" t="s">
        <v>2619</v>
      </c>
      <c r="F839" s="406" t="s">
        <v>452</v>
      </c>
      <c r="G839" s="406" t="s">
        <v>2590</v>
      </c>
      <c r="H839" s="406" t="s">
        <v>1695</v>
      </c>
      <c r="I839" s="406" t="s">
        <v>2619</v>
      </c>
    </row>
    <row r="840" spans="1:9">
      <c r="A840" s="406" t="s">
        <v>456</v>
      </c>
      <c r="B840" s="406" t="s">
        <v>2578</v>
      </c>
      <c r="C840" s="406" t="s">
        <v>1671</v>
      </c>
      <c r="D840" s="406" t="s">
        <v>2581</v>
      </c>
      <c r="F840" s="406" t="s">
        <v>456</v>
      </c>
      <c r="G840" s="406" t="s">
        <v>2578</v>
      </c>
      <c r="H840" s="406" t="s">
        <v>1671</v>
      </c>
      <c r="I840" s="406" t="s">
        <v>2581</v>
      </c>
    </row>
    <row r="841" spans="1:9">
      <c r="A841" s="406" t="s">
        <v>448</v>
      </c>
      <c r="B841" s="406" t="s">
        <v>1723</v>
      </c>
      <c r="C841" s="406" t="s">
        <v>1671</v>
      </c>
      <c r="D841" s="406" t="s">
        <v>2620</v>
      </c>
      <c r="F841" s="406" t="s">
        <v>448</v>
      </c>
      <c r="G841" s="406" t="s">
        <v>1723</v>
      </c>
      <c r="H841" s="406" t="s">
        <v>1671</v>
      </c>
      <c r="I841" s="406" t="s">
        <v>2620</v>
      </c>
    </row>
    <row r="842" spans="1:9">
      <c r="A842" s="406" t="s">
        <v>448</v>
      </c>
      <c r="B842" s="406" t="s">
        <v>2334</v>
      </c>
      <c r="C842" s="406" t="s">
        <v>1887</v>
      </c>
      <c r="D842" s="406" t="s">
        <v>2335</v>
      </c>
      <c r="F842" s="406" t="s">
        <v>448</v>
      </c>
      <c r="G842" s="406" t="s">
        <v>2334</v>
      </c>
      <c r="H842" s="406" t="s">
        <v>1887</v>
      </c>
      <c r="I842" s="406" t="s">
        <v>2335</v>
      </c>
    </row>
    <row r="843" spans="1:9">
      <c r="A843" s="406" t="s">
        <v>448</v>
      </c>
      <c r="B843" s="406" t="s">
        <v>2334</v>
      </c>
      <c r="C843" s="406" t="s">
        <v>2226</v>
      </c>
      <c r="D843" s="406" t="s">
        <v>2335</v>
      </c>
      <c r="F843" s="406" t="s">
        <v>448</v>
      </c>
      <c r="G843" s="406" t="s">
        <v>2334</v>
      </c>
      <c r="H843" s="406" t="s">
        <v>2226</v>
      </c>
      <c r="I843" s="406" t="s">
        <v>2335</v>
      </c>
    </row>
    <row r="844" spans="1:9">
      <c r="A844" s="406" t="s">
        <v>448</v>
      </c>
      <c r="B844" s="406" t="s">
        <v>2334</v>
      </c>
      <c r="C844" s="406" t="s">
        <v>1705</v>
      </c>
      <c r="D844" s="406" t="s">
        <v>2335</v>
      </c>
      <c r="F844" s="406" t="s">
        <v>448</v>
      </c>
      <c r="G844" s="406" t="s">
        <v>2334</v>
      </c>
      <c r="H844" s="406" t="s">
        <v>1705</v>
      </c>
      <c r="I844" s="406" t="s">
        <v>2335</v>
      </c>
    </row>
    <row r="845" spans="1:9">
      <c r="A845" s="406" t="s">
        <v>448</v>
      </c>
      <c r="B845" s="406" t="s">
        <v>1673</v>
      </c>
      <c r="C845" s="406" t="s">
        <v>1651</v>
      </c>
      <c r="D845" s="406" t="s">
        <v>2621</v>
      </c>
      <c r="F845" s="406" t="s">
        <v>448</v>
      </c>
      <c r="G845" s="406" t="s">
        <v>1673</v>
      </c>
      <c r="H845" s="406" t="s">
        <v>1651</v>
      </c>
      <c r="I845" s="406" t="s">
        <v>2621</v>
      </c>
    </row>
    <row r="846" spans="1:9">
      <c r="A846" s="406" t="s">
        <v>1843</v>
      </c>
      <c r="B846" s="406" t="s">
        <v>1958</v>
      </c>
      <c r="C846" s="406" t="s">
        <v>1870</v>
      </c>
      <c r="D846" s="406" t="s">
        <v>2388</v>
      </c>
      <c r="F846" s="406" t="s">
        <v>1843</v>
      </c>
      <c r="G846" s="406" t="s">
        <v>1958</v>
      </c>
      <c r="H846" s="406" t="s">
        <v>1870</v>
      </c>
      <c r="I846" s="406" t="s">
        <v>2388</v>
      </c>
    </row>
    <row r="847" spans="1:9">
      <c r="A847" s="406" t="s">
        <v>448</v>
      </c>
      <c r="B847" s="406" t="s">
        <v>2622</v>
      </c>
      <c r="C847" s="406" t="s">
        <v>1887</v>
      </c>
      <c r="D847" s="406" t="s">
        <v>2623</v>
      </c>
      <c r="F847" s="406" t="s">
        <v>448</v>
      </c>
      <c r="G847" s="406" t="s">
        <v>2622</v>
      </c>
      <c r="H847" s="406" t="s">
        <v>1887</v>
      </c>
      <c r="I847" s="406" t="s">
        <v>2623</v>
      </c>
    </row>
    <row r="848" spans="1:9">
      <c r="A848" s="406" t="s">
        <v>460</v>
      </c>
      <c r="B848" s="406" t="s">
        <v>1979</v>
      </c>
      <c r="C848" s="406" t="s">
        <v>1750</v>
      </c>
      <c r="D848" s="406" t="s">
        <v>1991</v>
      </c>
      <c r="F848" s="406" t="s">
        <v>460</v>
      </c>
      <c r="G848" s="406" t="s">
        <v>1979</v>
      </c>
      <c r="H848" s="406" t="s">
        <v>1750</v>
      </c>
      <c r="I848" s="406" t="s">
        <v>1991</v>
      </c>
    </row>
    <row r="849" spans="1:9">
      <c r="A849" s="406" t="s">
        <v>448</v>
      </c>
      <c r="B849" s="406" t="s">
        <v>2038</v>
      </c>
      <c r="C849" s="406" t="s">
        <v>2624</v>
      </c>
      <c r="D849" s="406" t="s">
        <v>2040</v>
      </c>
      <c r="F849" s="406" t="s">
        <v>448</v>
      </c>
      <c r="G849" s="406" t="s">
        <v>2038</v>
      </c>
      <c r="H849" s="406" t="s">
        <v>2624</v>
      </c>
      <c r="I849" s="406" t="s">
        <v>2040</v>
      </c>
    </row>
    <row r="850" spans="1:9">
      <c r="A850" s="406" t="s">
        <v>448</v>
      </c>
      <c r="B850" s="406" t="s">
        <v>1681</v>
      </c>
      <c r="C850" s="406" t="s">
        <v>1887</v>
      </c>
      <c r="D850" s="406" t="s">
        <v>2401</v>
      </c>
      <c r="F850" s="406" t="s">
        <v>448</v>
      </c>
      <c r="G850" s="406" t="s">
        <v>1681</v>
      </c>
      <c r="H850" s="406" t="s">
        <v>1887</v>
      </c>
      <c r="I850" s="406" t="s">
        <v>2401</v>
      </c>
    </row>
    <row r="851" spans="1:9">
      <c r="A851" s="406" t="s">
        <v>448</v>
      </c>
      <c r="B851" s="406" t="s">
        <v>1681</v>
      </c>
      <c r="C851" s="406" t="s">
        <v>1767</v>
      </c>
      <c r="D851" s="406" t="s">
        <v>2625</v>
      </c>
      <c r="F851" s="406" t="s">
        <v>448</v>
      </c>
      <c r="G851" s="406" t="s">
        <v>1681</v>
      </c>
      <c r="H851" s="406" t="s">
        <v>1767</v>
      </c>
      <c r="I851" s="406" t="s">
        <v>2625</v>
      </c>
    </row>
    <row r="852" spans="1:9">
      <c r="A852" s="406" t="s">
        <v>448</v>
      </c>
      <c r="B852" s="406" t="s">
        <v>1681</v>
      </c>
      <c r="C852" s="406" t="s">
        <v>2626</v>
      </c>
      <c r="D852" s="406" t="s">
        <v>1683</v>
      </c>
      <c r="F852" s="406" t="s">
        <v>448</v>
      </c>
      <c r="G852" s="406" t="s">
        <v>1681</v>
      </c>
      <c r="H852" s="406" t="s">
        <v>2626</v>
      </c>
      <c r="I852" s="406" t="s">
        <v>1683</v>
      </c>
    </row>
    <row r="853" spans="1:9">
      <c r="A853" s="406" t="s">
        <v>452</v>
      </c>
      <c r="B853" s="406" t="s">
        <v>2590</v>
      </c>
      <c r="C853" s="406" t="s">
        <v>1727</v>
      </c>
      <c r="D853" s="406" t="s">
        <v>2627</v>
      </c>
      <c r="F853" s="406" t="s">
        <v>452</v>
      </c>
      <c r="G853" s="406" t="s">
        <v>2590</v>
      </c>
      <c r="H853" s="406" t="s">
        <v>1727</v>
      </c>
      <c r="I853" s="406" t="s">
        <v>2627</v>
      </c>
    </row>
    <row r="854" spans="1:9">
      <c r="A854" s="406" t="s">
        <v>1843</v>
      </c>
      <c r="B854" s="406" t="s">
        <v>2251</v>
      </c>
      <c r="C854" s="406" t="s">
        <v>1657</v>
      </c>
      <c r="D854" s="406" t="s">
        <v>1992</v>
      </c>
      <c r="F854" s="406" t="s">
        <v>1843</v>
      </c>
      <c r="G854" s="406" t="s">
        <v>2251</v>
      </c>
      <c r="H854" s="406" t="s">
        <v>1657</v>
      </c>
      <c r="I854" s="406" t="s">
        <v>1992</v>
      </c>
    </row>
    <row r="855" spans="1:9">
      <c r="A855" s="406" t="s">
        <v>1843</v>
      </c>
      <c r="B855" s="406" t="s">
        <v>2251</v>
      </c>
      <c r="C855" s="406" t="s">
        <v>1727</v>
      </c>
      <c r="D855" s="406" t="s">
        <v>2252</v>
      </c>
      <c r="F855" s="406" t="s">
        <v>1843</v>
      </c>
      <c r="G855" s="406" t="s">
        <v>2251</v>
      </c>
      <c r="H855" s="406" t="s">
        <v>1727</v>
      </c>
      <c r="I855" s="406" t="s">
        <v>2252</v>
      </c>
    </row>
    <row r="856" spans="1:9">
      <c r="A856" s="406" t="s">
        <v>1784</v>
      </c>
      <c r="B856" s="406" t="s">
        <v>2628</v>
      </c>
      <c r="C856" s="406" t="s">
        <v>1750</v>
      </c>
      <c r="D856" s="406" t="s">
        <v>2629</v>
      </c>
      <c r="F856" s="406" t="s">
        <v>1784</v>
      </c>
      <c r="G856" s="406" t="s">
        <v>2628</v>
      </c>
      <c r="H856" s="406" t="s">
        <v>1750</v>
      </c>
      <c r="I856" s="406" t="s">
        <v>2629</v>
      </c>
    </row>
    <row r="857" spans="1:9">
      <c r="A857" s="406" t="s">
        <v>1843</v>
      </c>
      <c r="B857" s="406" t="s">
        <v>2076</v>
      </c>
      <c r="C857" s="406" t="s">
        <v>2072</v>
      </c>
      <c r="D857" s="406" t="s">
        <v>2630</v>
      </c>
      <c r="F857" s="406" t="s">
        <v>1843</v>
      </c>
      <c r="G857" s="406" t="s">
        <v>2076</v>
      </c>
      <c r="H857" s="406" t="s">
        <v>2072</v>
      </c>
      <c r="I857" s="406" t="s">
        <v>2630</v>
      </c>
    </row>
    <row r="858" spans="1:9">
      <c r="A858" s="406" t="s">
        <v>1843</v>
      </c>
      <c r="B858" s="406" t="s">
        <v>2076</v>
      </c>
      <c r="C858" s="406" t="s">
        <v>1767</v>
      </c>
      <c r="D858" s="406" t="s">
        <v>2631</v>
      </c>
      <c r="F858" s="406" t="s">
        <v>1843</v>
      </c>
      <c r="G858" s="406" t="s">
        <v>2076</v>
      </c>
      <c r="H858" s="406" t="s">
        <v>1767</v>
      </c>
      <c r="I858" s="406" t="s">
        <v>2631</v>
      </c>
    </row>
    <row r="859" spans="1:9">
      <c r="A859" s="406" t="s">
        <v>1843</v>
      </c>
      <c r="B859" s="406" t="s">
        <v>2076</v>
      </c>
      <c r="C859" s="406" t="s">
        <v>1702</v>
      </c>
      <c r="D859" s="406" t="s">
        <v>2077</v>
      </c>
      <c r="F859" s="406" t="s">
        <v>1843</v>
      </c>
      <c r="G859" s="406" t="s">
        <v>2076</v>
      </c>
      <c r="H859" s="406" t="s">
        <v>1702</v>
      </c>
      <c r="I859" s="406" t="s">
        <v>2077</v>
      </c>
    </row>
    <row r="860" spans="1:9">
      <c r="A860" s="406" t="s">
        <v>1843</v>
      </c>
      <c r="B860" s="406" t="s">
        <v>2076</v>
      </c>
      <c r="C860" s="406" t="s">
        <v>1677</v>
      </c>
      <c r="D860" s="406" t="s">
        <v>2549</v>
      </c>
      <c r="F860" s="406" t="s">
        <v>1843</v>
      </c>
      <c r="G860" s="406" t="s">
        <v>2076</v>
      </c>
      <c r="H860" s="406" t="s">
        <v>1677</v>
      </c>
      <c r="I860" s="406" t="s">
        <v>2549</v>
      </c>
    </row>
    <row r="861" spans="1:9">
      <c r="A861" s="406" t="s">
        <v>2632</v>
      </c>
      <c r="B861" s="406" t="s">
        <v>2632</v>
      </c>
      <c r="C861" s="406"/>
      <c r="D861" s="406" t="s">
        <v>2633</v>
      </c>
      <c r="F861" s="406" t="s">
        <v>2632</v>
      </c>
      <c r="G861" s="406" t="s">
        <v>2632</v>
      </c>
      <c r="H861" s="406"/>
      <c r="I861" s="406" t="s">
        <v>2633</v>
      </c>
    </row>
    <row r="862" spans="1:9">
      <c r="A862" s="406" t="s">
        <v>448</v>
      </c>
      <c r="B862" s="406" t="s">
        <v>1907</v>
      </c>
      <c r="C862" s="406" t="s">
        <v>1702</v>
      </c>
      <c r="D862" s="406" t="s">
        <v>1908</v>
      </c>
      <c r="F862" s="406" t="s">
        <v>448</v>
      </c>
      <c r="G862" s="406" t="s">
        <v>1907</v>
      </c>
      <c r="H862" s="406" t="s">
        <v>1702</v>
      </c>
      <c r="I862" s="406" t="s">
        <v>1908</v>
      </c>
    </row>
    <row r="863" spans="1:9">
      <c r="A863" s="406" t="s">
        <v>448</v>
      </c>
      <c r="B863" s="406" t="s">
        <v>1907</v>
      </c>
      <c r="C863" s="406" t="s">
        <v>1665</v>
      </c>
      <c r="D863" s="406" t="s">
        <v>1908</v>
      </c>
      <c r="F863" s="406" t="s">
        <v>448</v>
      </c>
      <c r="G863" s="406" t="s">
        <v>1907</v>
      </c>
      <c r="H863" s="406" t="s">
        <v>1665</v>
      </c>
      <c r="I863" s="406" t="s">
        <v>1908</v>
      </c>
    </row>
    <row r="864" spans="1:9">
      <c r="A864" s="406" t="s">
        <v>448</v>
      </c>
      <c r="B864" s="406" t="s">
        <v>1907</v>
      </c>
      <c r="C864" s="406" t="s">
        <v>1695</v>
      </c>
      <c r="D864" s="406" t="s">
        <v>1908</v>
      </c>
      <c r="F864" s="406" t="s">
        <v>448</v>
      </c>
      <c r="G864" s="406" t="s">
        <v>1907</v>
      </c>
      <c r="H864" s="406" t="s">
        <v>1695</v>
      </c>
      <c r="I864" s="406" t="s">
        <v>1908</v>
      </c>
    </row>
    <row r="865" spans="1:9">
      <c r="A865" s="406" t="s">
        <v>1863</v>
      </c>
      <c r="B865" s="406" t="s">
        <v>2634</v>
      </c>
      <c r="C865" s="406" t="s">
        <v>1718</v>
      </c>
      <c r="D865" s="406" t="s">
        <v>2635</v>
      </c>
      <c r="F865" s="406" t="s">
        <v>1863</v>
      </c>
      <c r="G865" s="406" t="s">
        <v>2634</v>
      </c>
      <c r="H865" s="406" t="s">
        <v>1718</v>
      </c>
      <c r="I865" s="406" t="s">
        <v>2635</v>
      </c>
    </row>
    <row r="866" spans="1:9">
      <c r="A866" s="406" t="s">
        <v>1843</v>
      </c>
      <c r="B866" s="406" t="s">
        <v>2362</v>
      </c>
      <c r="C866" s="406" t="s">
        <v>1702</v>
      </c>
      <c r="D866" s="406" t="s">
        <v>2058</v>
      </c>
      <c r="F866" s="406" t="s">
        <v>1843</v>
      </c>
      <c r="G866" s="406" t="s">
        <v>2362</v>
      </c>
      <c r="H866" s="406" t="s">
        <v>1702</v>
      </c>
      <c r="I866" s="406" t="s">
        <v>2058</v>
      </c>
    </row>
    <row r="867" spans="1:9">
      <c r="A867" s="406" t="s">
        <v>1843</v>
      </c>
      <c r="B867" s="406" t="s">
        <v>2362</v>
      </c>
      <c r="C867" s="406" t="s">
        <v>340</v>
      </c>
      <c r="D867" s="406" t="s">
        <v>2446</v>
      </c>
      <c r="F867" s="406" t="s">
        <v>1843</v>
      </c>
      <c r="G867" s="406" t="s">
        <v>2362</v>
      </c>
      <c r="H867" s="406" t="s">
        <v>340</v>
      </c>
      <c r="I867" s="406" t="s">
        <v>2446</v>
      </c>
    </row>
    <row r="868" spans="1:9">
      <c r="A868" s="406" t="s">
        <v>1824</v>
      </c>
      <c r="B868" s="406" t="s">
        <v>1825</v>
      </c>
      <c r="C868" s="406" t="s">
        <v>1724</v>
      </c>
      <c r="D868" s="406" t="s">
        <v>2636</v>
      </c>
      <c r="F868" s="406" t="s">
        <v>1824</v>
      </c>
      <c r="G868" s="406" t="s">
        <v>1825</v>
      </c>
      <c r="H868" s="406" t="s">
        <v>1724</v>
      </c>
      <c r="I868" s="406" t="s">
        <v>2636</v>
      </c>
    </row>
    <row r="869" spans="1:9">
      <c r="A869" s="406" t="s">
        <v>448</v>
      </c>
      <c r="B869" s="406" t="s">
        <v>2044</v>
      </c>
      <c r="C869" s="406" t="s">
        <v>1734</v>
      </c>
      <c r="D869" s="406" t="s">
        <v>2045</v>
      </c>
      <c r="F869" s="406" t="s">
        <v>448</v>
      </c>
      <c r="G869" s="406" t="s">
        <v>2044</v>
      </c>
      <c r="H869" s="406" t="s">
        <v>1734</v>
      </c>
      <c r="I869" s="406" t="s">
        <v>2045</v>
      </c>
    </row>
    <row r="870" spans="1:9">
      <c r="A870" s="406" t="s">
        <v>1824</v>
      </c>
      <c r="B870" s="406" t="s">
        <v>1952</v>
      </c>
      <c r="C870" s="406" t="s">
        <v>1805</v>
      </c>
      <c r="D870" s="406" t="s">
        <v>1953</v>
      </c>
      <c r="F870" s="406" t="s">
        <v>1824</v>
      </c>
      <c r="G870" s="406" t="s">
        <v>1952</v>
      </c>
      <c r="H870" s="406" t="s">
        <v>1805</v>
      </c>
      <c r="I870" s="406" t="s">
        <v>1953</v>
      </c>
    </row>
    <row r="871" spans="1:9">
      <c r="A871" s="406" t="s">
        <v>1863</v>
      </c>
      <c r="B871" s="406" t="s">
        <v>2634</v>
      </c>
      <c r="C871" s="406" t="s">
        <v>2072</v>
      </c>
      <c r="D871" s="406" t="s">
        <v>2637</v>
      </c>
      <c r="F871" s="406" t="s">
        <v>1863</v>
      </c>
      <c r="G871" s="406" t="s">
        <v>2634</v>
      </c>
      <c r="H871" s="406" t="s">
        <v>2072</v>
      </c>
      <c r="I871" s="406" t="s">
        <v>2637</v>
      </c>
    </row>
    <row r="872" spans="1:9">
      <c r="A872" s="406" t="s">
        <v>1792</v>
      </c>
      <c r="B872" s="406" t="s">
        <v>1659</v>
      </c>
      <c r="C872" s="406" t="s">
        <v>1772</v>
      </c>
      <c r="D872" s="406" t="s">
        <v>1801</v>
      </c>
      <c r="F872" s="406" t="s">
        <v>1792</v>
      </c>
      <c r="G872" s="406" t="s">
        <v>1659</v>
      </c>
      <c r="H872" s="406" t="s">
        <v>1772</v>
      </c>
      <c r="I872" s="406" t="s">
        <v>1801</v>
      </c>
    </row>
    <row r="873" spans="1:9">
      <c r="A873" s="406" t="s">
        <v>1792</v>
      </c>
      <c r="B873" s="406" t="s">
        <v>1659</v>
      </c>
      <c r="C873" s="406" t="s">
        <v>1870</v>
      </c>
      <c r="D873" s="406" t="s">
        <v>1801</v>
      </c>
      <c r="F873" s="406" t="s">
        <v>1792</v>
      </c>
      <c r="G873" s="406" t="s">
        <v>1659</v>
      </c>
      <c r="H873" s="406" t="s">
        <v>1870</v>
      </c>
      <c r="I873" s="406" t="s">
        <v>1801</v>
      </c>
    </row>
    <row r="874" spans="1:9">
      <c r="A874" s="406" t="s">
        <v>1792</v>
      </c>
      <c r="B874" s="406" t="s">
        <v>1659</v>
      </c>
      <c r="C874" s="406" t="s">
        <v>1702</v>
      </c>
      <c r="D874" s="406" t="s">
        <v>2638</v>
      </c>
      <c r="F874" s="406" t="s">
        <v>1792</v>
      </c>
      <c r="G874" s="406" t="s">
        <v>1659</v>
      </c>
      <c r="H874" s="406" t="s">
        <v>1702</v>
      </c>
      <c r="I874" s="406" t="s">
        <v>2638</v>
      </c>
    </row>
    <row r="875" spans="1:9">
      <c r="A875" s="406" t="s">
        <v>1792</v>
      </c>
      <c r="B875" s="406" t="s">
        <v>1659</v>
      </c>
      <c r="C875" s="406" t="s">
        <v>1665</v>
      </c>
      <c r="D875" s="406" t="s">
        <v>2638</v>
      </c>
      <c r="F875" s="406" t="s">
        <v>1792</v>
      </c>
      <c r="G875" s="406" t="s">
        <v>1659</v>
      </c>
      <c r="H875" s="406" t="s">
        <v>1665</v>
      </c>
      <c r="I875" s="406" t="s">
        <v>2638</v>
      </c>
    </row>
    <row r="876" spans="1:9">
      <c r="A876" s="406" t="s">
        <v>1792</v>
      </c>
      <c r="B876" s="406" t="s">
        <v>1659</v>
      </c>
      <c r="C876" s="406" t="s">
        <v>1695</v>
      </c>
      <c r="D876" s="406" t="s">
        <v>2638</v>
      </c>
      <c r="F876" s="406" t="s">
        <v>1792</v>
      </c>
      <c r="G876" s="406" t="s">
        <v>1659</v>
      </c>
      <c r="H876" s="406" t="s">
        <v>1695</v>
      </c>
      <c r="I876" s="406" t="s">
        <v>2638</v>
      </c>
    </row>
    <row r="877" spans="1:9">
      <c r="A877" s="406" t="s">
        <v>1824</v>
      </c>
      <c r="B877" s="406" t="s">
        <v>2175</v>
      </c>
      <c r="C877" s="406" t="s">
        <v>1710</v>
      </c>
      <c r="D877" s="406" t="s">
        <v>2176</v>
      </c>
      <c r="F877" s="406" t="s">
        <v>1824</v>
      </c>
      <c r="G877" s="406" t="s">
        <v>2175</v>
      </c>
      <c r="H877" s="406" t="s">
        <v>1710</v>
      </c>
      <c r="I877" s="406" t="s">
        <v>2176</v>
      </c>
    </row>
    <row r="878" spans="1:9">
      <c r="A878" s="406" t="s">
        <v>448</v>
      </c>
      <c r="B878" s="406" t="s">
        <v>2023</v>
      </c>
      <c r="C878" s="406" t="s">
        <v>1727</v>
      </c>
      <c r="D878" s="406" t="s">
        <v>2024</v>
      </c>
      <c r="F878" s="406" t="s">
        <v>448</v>
      </c>
      <c r="G878" s="406" t="s">
        <v>2023</v>
      </c>
      <c r="H878" s="406" t="s">
        <v>1727</v>
      </c>
      <c r="I878" s="406" t="s">
        <v>2024</v>
      </c>
    </row>
    <row r="879" spans="1:9">
      <c r="A879" s="406" t="s">
        <v>448</v>
      </c>
      <c r="B879" s="406" t="s">
        <v>2023</v>
      </c>
      <c r="C879" s="406" t="s">
        <v>1805</v>
      </c>
      <c r="D879" s="406" t="s">
        <v>2024</v>
      </c>
      <c r="F879" s="406" t="s">
        <v>448</v>
      </c>
      <c r="G879" s="406" t="s">
        <v>2023</v>
      </c>
      <c r="H879" s="406" t="s">
        <v>1805</v>
      </c>
      <c r="I879" s="406" t="s">
        <v>2024</v>
      </c>
    </row>
    <row r="880" spans="1:9">
      <c r="A880" s="406" t="s">
        <v>448</v>
      </c>
      <c r="B880" s="406" t="s">
        <v>2023</v>
      </c>
      <c r="C880" s="406" t="s">
        <v>1710</v>
      </c>
      <c r="D880" s="406" t="s">
        <v>2024</v>
      </c>
      <c r="F880" s="406" t="s">
        <v>448</v>
      </c>
      <c r="G880" s="406" t="s">
        <v>2023</v>
      </c>
      <c r="H880" s="406" t="s">
        <v>1710</v>
      </c>
      <c r="I880" s="406" t="s">
        <v>2024</v>
      </c>
    </row>
    <row r="881" spans="1:9">
      <c r="A881" s="406" t="s">
        <v>448</v>
      </c>
      <c r="B881" s="406" t="s">
        <v>2023</v>
      </c>
      <c r="C881" s="406" t="s">
        <v>1737</v>
      </c>
      <c r="D881" s="406" t="s">
        <v>2024</v>
      </c>
      <c r="F881" s="406" t="s">
        <v>448</v>
      </c>
      <c r="G881" s="406" t="s">
        <v>2023</v>
      </c>
      <c r="H881" s="406" t="s">
        <v>1737</v>
      </c>
      <c r="I881" s="406" t="s">
        <v>2024</v>
      </c>
    </row>
    <row r="882" spans="1:9">
      <c r="A882" s="406" t="s">
        <v>1824</v>
      </c>
      <c r="B882" s="406" t="s">
        <v>1832</v>
      </c>
      <c r="C882" s="406" t="s">
        <v>1651</v>
      </c>
      <c r="D882" s="406" t="s">
        <v>2639</v>
      </c>
      <c r="F882" s="406" t="s">
        <v>1824</v>
      </c>
      <c r="G882" s="406" t="s">
        <v>1832</v>
      </c>
      <c r="H882" s="406" t="s">
        <v>1651</v>
      </c>
      <c r="I882" s="406" t="s">
        <v>2639</v>
      </c>
    </row>
    <row r="883" spans="1:9">
      <c r="A883" s="406" t="s">
        <v>1824</v>
      </c>
      <c r="B883" s="406" t="s">
        <v>1832</v>
      </c>
      <c r="C883" s="406" t="s">
        <v>1665</v>
      </c>
      <c r="D883" s="406" t="s">
        <v>2640</v>
      </c>
      <c r="F883" s="406" t="s">
        <v>1824</v>
      </c>
      <c r="G883" s="406" t="s">
        <v>1832</v>
      </c>
      <c r="H883" s="406" t="s">
        <v>1665</v>
      </c>
      <c r="I883" s="406" t="s">
        <v>2640</v>
      </c>
    </row>
    <row r="884" spans="1:9">
      <c r="A884" s="406" t="s">
        <v>1824</v>
      </c>
      <c r="B884" s="406" t="s">
        <v>1832</v>
      </c>
      <c r="C884" s="406" t="s">
        <v>1695</v>
      </c>
      <c r="D884" s="406" t="s">
        <v>2243</v>
      </c>
      <c r="F884" s="406" t="s">
        <v>1824</v>
      </c>
      <c r="G884" s="406" t="s">
        <v>1832</v>
      </c>
      <c r="H884" s="406" t="s">
        <v>1695</v>
      </c>
      <c r="I884" s="406" t="s">
        <v>2243</v>
      </c>
    </row>
    <row r="885" spans="1:9">
      <c r="A885" s="406" t="s">
        <v>448</v>
      </c>
      <c r="B885" s="406" t="s">
        <v>2031</v>
      </c>
      <c r="C885" s="406" t="s">
        <v>1654</v>
      </c>
      <c r="D885" s="406" t="s">
        <v>2032</v>
      </c>
      <c r="F885" s="406" t="s">
        <v>448</v>
      </c>
      <c r="G885" s="406" t="s">
        <v>2031</v>
      </c>
      <c r="H885" s="406" t="s">
        <v>1654</v>
      </c>
      <c r="I885" s="406" t="s">
        <v>2032</v>
      </c>
    </row>
    <row r="886" spans="1:9">
      <c r="A886" s="406" t="s">
        <v>448</v>
      </c>
      <c r="B886" s="406" t="s">
        <v>2031</v>
      </c>
      <c r="C886" s="406" t="s">
        <v>1671</v>
      </c>
      <c r="D886" s="406" t="s">
        <v>2032</v>
      </c>
      <c r="F886" s="406" t="s">
        <v>448</v>
      </c>
      <c r="G886" s="406" t="s">
        <v>2031</v>
      </c>
      <c r="H886" s="406" t="s">
        <v>1671</v>
      </c>
      <c r="I886" s="406" t="s">
        <v>2032</v>
      </c>
    </row>
    <row r="887" spans="1:9">
      <c r="A887" s="406" t="s">
        <v>448</v>
      </c>
      <c r="B887" s="406" t="s">
        <v>2031</v>
      </c>
      <c r="C887" s="406" t="s">
        <v>1695</v>
      </c>
      <c r="D887" s="406" t="s">
        <v>2032</v>
      </c>
      <c r="F887" s="406" t="s">
        <v>448</v>
      </c>
      <c r="G887" s="406" t="s">
        <v>2031</v>
      </c>
      <c r="H887" s="406" t="s">
        <v>1695</v>
      </c>
      <c r="I887" s="406" t="s">
        <v>2032</v>
      </c>
    </row>
    <row r="888" spans="1:9">
      <c r="A888" s="406" t="s">
        <v>448</v>
      </c>
      <c r="B888" s="406" t="s">
        <v>2500</v>
      </c>
      <c r="C888" s="406" t="s">
        <v>1729</v>
      </c>
      <c r="D888" s="406" t="s">
        <v>2511</v>
      </c>
      <c r="F888" s="406" t="s">
        <v>448</v>
      </c>
      <c r="G888" s="406" t="s">
        <v>2500</v>
      </c>
      <c r="H888" s="406" t="s">
        <v>1729</v>
      </c>
      <c r="I888" s="406" t="s">
        <v>2511</v>
      </c>
    </row>
    <row r="889" spans="1:9">
      <c r="A889" s="406" t="s">
        <v>448</v>
      </c>
      <c r="B889" s="406" t="s">
        <v>2500</v>
      </c>
      <c r="C889" s="406" t="s">
        <v>1767</v>
      </c>
      <c r="D889" s="406" t="s">
        <v>2511</v>
      </c>
      <c r="F889" s="406" t="s">
        <v>448</v>
      </c>
      <c r="G889" s="406" t="s">
        <v>2500</v>
      </c>
      <c r="H889" s="406" t="s">
        <v>1767</v>
      </c>
      <c r="I889" s="406" t="s">
        <v>2511</v>
      </c>
    </row>
    <row r="890" spans="1:9">
      <c r="A890" s="406" t="s">
        <v>448</v>
      </c>
      <c r="B890" s="406" t="s">
        <v>2500</v>
      </c>
      <c r="C890" s="406" t="s">
        <v>1665</v>
      </c>
      <c r="D890" s="406" t="s">
        <v>2355</v>
      </c>
      <c r="F890" s="406" t="s">
        <v>448</v>
      </c>
      <c r="G890" s="406" t="s">
        <v>2500</v>
      </c>
      <c r="H890" s="406" t="s">
        <v>1665</v>
      </c>
      <c r="I890" s="406" t="s">
        <v>2355</v>
      </c>
    </row>
    <row r="891" spans="1:9">
      <c r="A891" s="406" t="s">
        <v>448</v>
      </c>
      <c r="B891" s="406" t="s">
        <v>2500</v>
      </c>
      <c r="C891" s="406" t="s">
        <v>1695</v>
      </c>
      <c r="D891" s="406" t="s">
        <v>2355</v>
      </c>
      <c r="F891" s="406" t="s">
        <v>448</v>
      </c>
      <c r="G891" s="406" t="s">
        <v>2500</v>
      </c>
      <c r="H891" s="406" t="s">
        <v>1695</v>
      </c>
      <c r="I891" s="406" t="s">
        <v>2355</v>
      </c>
    </row>
    <row r="892" spans="1:9">
      <c r="A892" s="406" t="s">
        <v>448</v>
      </c>
      <c r="B892" s="406" t="s">
        <v>1726</v>
      </c>
      <c r="C892" s="406" t="s">
        <v>1767</v>
      </c>
      <c r="D892" s="406" t="s">
        <v>1730</v>
      </c>
      <c r="F892" s="406" t="s">
        <v>448</v>
      </c>
      <c r="G892" s="406" t="s">
        <v>1726</v>
      </c>
      <c r="H892" s="406" t="s">
        <v>1767</v>
      </c>
      <c r="I892" s="406" t="s">
        <v>1730</v>
      </c>
    </row>
    <row r="893" spans="1:9">
      <c r="A893" s="406" t="s">
        <v>448</v>
      </c>
      <c r="B893" s="406" t="s">
        <v>1691</v>
      </c>
      <c r="C893" s="406" t="s">
        <v>1887</v>
      </c>
      <c r="D893" s="406" t="s">
        <v>2641</v>
      </c>
      <c r="F893" s="406" t="s">
        <v>448</v>
      </c>
      <c r="G893" s="406" t="s">
        <v>1691</v>
      </c>
      <c r="H893" s="406" t="s">
        <v>1887</v>
      </c>
      <c r="I893" s="406" t="s">
        <v>2641</v>
      </c>
    </row>
    <row r="894" spans="1:9">
      <c r="A894" s="406" t="s">
        <v>452</v>
      </c>
      <c r="B894" s="406" t="s">
        <v>2071</v>
      </c>
      <c r="C894" s="406" t="s">
        <v>1887</v>
      </c>
      <c r="D894" s="406" t="s">
        <v>2642</v>
      </c>
      <c r="F894" s="406" t="s">
        <v>452</v>
      </c>
      <c r="G894" s="406" t="s">
        <v>2071</v>
      </c>
      <c r="H894" s="406" t="s">
        <v>1887</v>
      </c>
      <c r="I894" s="406" t="s">
        <v>2642</v>
      </c>
    </row>
    <row r="895" spans="1:9">
      <c r="A895" s="406" t="s">
        <v>448</v>
      </c>
      <c r="B895" s="406" t="s">
        <v>2643</v>
      </c>
      <c r="C895" s="406" t="s">
        <v>1665</v>
      </c>
      <c r="D895" s="406" t="s">
        <v>2644</v>
      </c>
      <c r="F895" s="406" t="s">
        <v>448</v>
      </c>
      <c r="G895" s="406" t="s">
        <v>2643</v>
      </c>
      <c r="H895" s="406" t="s">
        <v>1665</v>
      </c>
      <c r="I895" s="406" t="s">
        <v>2644</v>
      </c>
    </row>
    <row r="896" spans="1:9">
      <c r="A896" s="406" t="s">
        <v>460</v>
      </c>
      <c r="B896" s="406" t="s">
        <v>2645</v>
      </c>
      <c r="C896" s="406" t="s">
        <v>1654</v>
      </c>
      <c r="D896" s="406" t="s">
        <v>2646</v>
      </c>
      <c r="F896" s="406" t="s">
        <v>460</v>
      </c>
      <c r="G896" s="406" t="s">
        <v>2645</v>
      </c>
      <c r="H896" s="406" t="s">
        <v>1654</v>
      </c>
      <c r="I896" s="406" t="s">
        <v>2646</v>
      </c>
    </row>
    <row r="897" spans="1:9">
      <c r="A897" s="406" t="s">
        <v>1843</v>
      </c>
      <c r="B897" s="406" t="s">
        <v>1844</v>
      </c>
      <c r="C897" s="406" t="s">
        <v>1727</v>
      </c>
      <c r="D897" s="406" t="s">
        <v>2253</v>
      </c>
      <c r="F897" s="406" t="s">
        <v>1843</v>
      </c>
      <c r="G897" s="406" t="s">
        <v>1844</v>
      </c>
      <c r="H897" s="406" t="s">
        <v>1727</v>
      </c>
      <c r="I897" s="406" t="s">
        <v>2253</v>
      </c>
    </row>
    <row r="898" spans="1:9">
      <c r="A898" s="406" t="s">
        <v>1792</v>
      </c>
      <c r="B898" s="406" t="s">
        <v>1798</v>
      </c>
      <c r="C898" s="406" t="s">
        <v>1816</v>
      </c>
      <c r="D898" s="406" t="s">
        <v>2242</v>
      </c>
      <c r="F898" s="406" t="s">
        <v>1792</v>
      </c>
      <c r="G898" s="406" t="s">
        <v>1798</v>
      </c>
      <c r="H898" s="406" t="s">
        <v>1816</v>
      </c>
      <c r="I898" s="406" t="s">
        <v>2242</v>
      </c>
    </row>
    <row r="899" spans="1:9">
      <c r="A899" s="406" t="s">
        <v>1824</v>
      </c>
      <c r="B899" s="406" t="s">
        <v>1836</v>
      </c>
      <c r="C899" s="406" t="s">
        <v>1959</v>
      </c>
      <c r="D899" s="406" t="s">
        <v>2647</v>
      </c>
      <c r="F899" s="406" t="s">
        <v>1824</v>
      </c>
      <c r="G899" s="406" t="s">
        <v>1836</v>
      </c>
      <c r="H899" s="406" t="s">
        <v>1959</v>
      </c>
      <c r="I899" s="406" t="s">
        <v>2647</v>
      </c>
    </row>
    <row r="900" spans="1:9">
      <c r="A900" s="406" t="s">
        <v>460</v>
      </c>
      <c r="B900" s="406" t="s">
        <v>2602</v>
      </c>
      <c r="C900" s="406" t="s">
        <v>1748</v>
      </c>
      <c r="D900" s="406" t="s">
        <v>2648</v>
      </c>
      <c r="F900" s="406" t="s">
        <v>460</v>
      </c>
      <c r="G900" s="406" t="s">
        <v>2602</v>
      </c>
      <c r="H900" s="406" t="s">
        <v>1748</v>
      </c>
      <c r="I900" s="406" t="s">
        <v>2648</v>
      </c>
    </row>
    <row r="901" spans="1:9">
      <c r="A901" s="406" t="s">
        <v>1787</v>
      </c>
      <c r="B901" s="406" t="s">
        <v>1946</v>
      </c>
      <c r="C901" s="406" t="s">
        <v>1767</v>
      </c>
      <c r="D901" s="406" t="s">
        <v>2649</v>
      </c>
      <c r="F901" s="406" t="s">
        <v>1787</v>
      </c>
      <c r="G901" s="406" t="s">
        <v>1946</v>
      </c>
      <c r="H901" s="406" t="s">
        <v>1767</v>
      </c>
      <c r="I901" s="406" t="s">
        <v>2649</v>
      </c>
    </row>
    <row r="902" spans="1:9">
      <c r="A902" s="406" t="s">
        <v>1787</v>
      </c>
      <c r="B902" s="406" t="s">
        <v>1946</v>
      </c>
      <c r="C902" s="406" t="s">
        <v>1677</v>
      </c>
      <c r="D902" s="406" t="s">
        <v>2649</v>
      </c>
      <c r="F902" s="406" t="s">
        <v>1787</v>
      </c>
      <c r="G902" s="406" t="s">
        <v>1946</v>
      </c>
      <c r="H902" s="406" t="s">
        <v>1677</v>
      </c>
      <c r="I902" s="406" t="s">
        <v>2649</v>
      </c>
    </row>
    <row r="903" spans="1:9">
      <c r="A903" s="406" t="s">
        <v>448</v>
      </c>
      <c r="B903" s="406" t="s">
        <v>2035</v>
      </c>
      <c r="C903" s="406" t="s">
        <v>1767</v>
      </c>
      <c r="D903" s="406" t="s">
        <v>2650</v>
      </c>
      <c r="F903" s="406" t="s">
        <v>448</v>
      </c>
      <c r="G903" s="406" t="s">
        <v>2035</v>
      </c>
      <c r="H903" s="406" t="s">
        <v>1767</v>
      </c>
      <c r="I903" s="406" t="s">
        <v>2650</v>
      </c>
    </row>
    <row r="904" spans="1:9">
      <c r="A904" s="406" t="s">
        <v>448</v>
      </c>
      <c r="B904" s="406" t="s">
        <v>2651</v>
      </c>
      <c r="C904" s="406" t="s">
        <v>1748</v>
      </c>
      <c r="D904" s="406" t="s">
        <v>2652</v>
      </c>
      <c r="F904" s="406" t="s">
        <v>448</v>
      </c>
      <c r="G904" s="406" t="s">
        <v>2651</v>
      </c>
      <c r="H904" s="406" t="s">
        <v>1748</v>
      </c>
      <c r="I904" s="406" t="s">
        <v>2652</v>
      </c>
    </row>
    <row r="905" spans="1:9">
      <c r="A905" s="406" t="s">
        <v>2632</v>
      </c>
      <c r="B905" s="406" t="s">
        <v>2632</v>
      </c>
      <c r="C905" s="406"/>
      <c r="D905" s="406" t="s">
        <v>2653</v>
      </c>
      <c r="F905" s="406" t="s">
        <v>2632</v>
      </c>
      <c r="G905" s="406" t="s">
        <v>2632</v>
      </c>
      <c r="H905" s="406"/>
      <c r="I905" s="406" t="s">
        <v>2653</v>
      </c>
    </row>
    <row r="906" spans="1:9">
      <c r="A906" s="406" t="s">
        <v>467</v>
      </c>
      <c r="B906" s="406" t="s">
        <v>2654</v>
      </c>
      <c r="C906" s="406" t="s">
        <v>1729</v>
      </c>
      <c r="D906" s="406" t="s">
        <v>2655</v>
      </c>
      <c r="F906" s="406" t="s">
        <v>467</v>
      </c>
      <c r="G906" s="406" t="s">
        <v>2654</v>
      </c>
      <c r="H906" s="406" t="s">
        <v>1729</v>
      </c>
      <c r="I906" s="406" t="s">
        <v>2655</v>
      </c>
    </row>
    <row r="907" spans="1:9">
      <c r="A907" s="406" t="s">
        <v>448</v>
      </c>
      <c r="B907" s="406" t="s">
        <v>2048</v>
      </c>
      <c r="C907" s="406" t="s">
        <v>1870</v>
      </c>
      <c r="D907" s="406" t="s">
        <v>2049</v>
      </c>
      <c r="F907" s="406" t="s">
        <v>448</v>
      </c>
      <c r="G907" s="406" t="s">
        <v>2048</v>
      </c>
      <c r="H907" s="406" t="s">
        <v>1870</v>
      </c>
      <c r="I907" s="406" t="s">
        <v>2049</v>
      </c>
    </row>
    <row r="908" spans="1:9">
      <c r="A908" s="406" t="s">
        <v>448</v>
      </c>
      <c r="B908" s="406" t="s">
        <v>2656</v>
      </c>
      <c r="C908" s="406" t="s">
        <v>1713</v>
      </c>
      <c r="D908" s="406" t="s">
        <v>2657</v>
      </c>
      <c r="F908" s="406" t="s">
        <v>448</v>
      </c>
      <c r="G908" s="406" t="s">
        <v>2656</v>
      </c>
      <c r="H908" s="406" t="s">
        <v>1713</v>
      </c>
      <c r="I908" s="406" t="s">
        <v>2657</v>
      </c>
    </row>
    <row r="909" spans="1:9">
      <c r="A909" s="406" t="s">
        <v>448</v>
      </c>
      <c r="B909" s="406" t="s">
        <v>2656</v>
      </c>
      <c r="C909" s="406" t="s">
        <v>1748</v>
      </c>
      <c r="D909" s="406" t="s">
        <v>2658</v>
      </c>
      <c r="F909" s="406" t="s">
        <v>448</v>
      </c>
      <c r="G909" s="406" t="s">
        <v>2656</v>
      </c>
      <c r="H909" s="406" t="s">
        <v>1748</v>
      </c>
      <c r="I909" s="406" t="s">
        <v>2658</v>
      </c>
    </row>
    <row r="910" spans="1:9">
      <c r="A910" s="406" t="s">
        <v>452</v>
      </c>
      <c r="B910" s="406" t="s">
        <v>2459</v>
      </c>
      <c r="C910" s="406" t="s">
        <v>1654</v>
      </c>
      <c r="D910" s="406" t="s">
        <v>2659</v>
      </c>
      <c r="F910" s="406" t="s">
        <v>452</v>
      </c>
      <c r="G910" s="406" t="s">
        <v>2459</v>
      </c>
      <c r="H910" s="406" t="s">
        <v>1654</v>
      </c>
      <c r="I910" s="406" t="s">
        <v>2659</v>
      </c>
    </row>
    <row r="911" spans="1:9">
      <c r="A911" s="406" t="s">
        <v>448</v>
      </c>
      <c r="B911" s="406" t="s">
        <v>1878</v>
      </c>
      <c r="C911" s="406" t="s">
        <v>2265</v>
      </c>
      <c r="D911" s="406" t="s">
        <v>1880</v>
      </c>
      <c r="F911" s="406" t="s">
        <v>448</v>
      </c>
      <c r="G911" s="406" t="s">
        <v>1878</v>
      </c>
      <c r="H911" s="406" t="s">
        <v>2265</v>
      </c>
      <c r="I911" s="406" t="s">
        <v>1880</v>
      </c>
    </row>
    <row r="912" spans="1:9">
      <c r="A912" s="406" t="s">
        <v>1858</v>
      </c>
      <c r="B912" s="406" t="s">
        <v>2092</v>
      </c>
      <c r="C912" s="406" t="s">
        <v>1710</v>
      </c>
      <c r="D912" s="406" t="s">
        <v>2660</v>
      </c>
      <c r="F912" s="406" t="s">
        <v>1858</v>
      </c>
      <c r="G912" s="406" t="s">
        <v>2092</v>
      </c>
      <c r="H912" s="406" t="s">
        <v>1710</v>
      </c>
      <c r="I912" s="406" t="s">
        <v>2660</v>
      </c>
    </row>
    <row r="913" spans="1:9">
      <c r="A913" s="406" t="s">
        <v>1858</v>
      </c>
      <c r="B913" s="406" t="s">
        <v>2092</v>
      </c>
      <c r="C913" s="406" t="s">
        <v>1805</v>
      </c>
      <c r="D913" s="406" t="s">
        <v>2093</v>
      </c>
      <c r="F913" s="406" t="s">
        <v>1858</v>
      </c>
      <c r="G913" s="406" t="s">
        <v>2092</v>
      </c>
      <c r="H913" s="406" t="s">
        <v>1805</v>
      </c>
      <c r="I913" s="406" t="s">
        <v>2093</v>
      </c>
    </row>
    <row r="914" spans="1:9">
      <c r="A914" s="406" t="s">
        <v>448</v>
      </c>
      <c r="B914" s="406" t="s">
        <v>1701</v>
      </c>
      <c r="C914" s="406" t="s">
        <v>1651</v>
      </c>
      <c r="D914" s="406" t="s">
        <v>2661</v>
      </c>
      <c r="F914" s="406" t="s">
        <v>448</v>
      </c>
      <c r="G914" s="406" t="s">
        <v>1701</v>
      </c>
      <c r="H914" s="406" t="s">
        <v>1651</v>
      </c>
      <c r="I914" s="406" t="s">
        <v>2661</v>
      </c>
    </row>
    <row r="915" spans="1:9">
      <c r="A915" s="406" t="s">
        <v>1780</v>
      </c>
      <c r="B915" s="406" t="s">
        <v>1781</v>
      </c>
      <c r="C915" s="406" t="s">
        <v>1887</v>
      </c>
      <c r="D915" s="406" t="s">
        <v>2227</v>
      </c>
      <c r="F915" s="406" t="s">
        <v>1780</v>
      </c>
      <c r="G915" s="406" t="s">
        <v>1781</v>
      </c>
      <c r="H915" s="406" t="s">
        <v>1887</v>
      </c>
      <c r="I915" s="406" t="s">
        <v>2227</v>
      </c>
    </row>
    <row r="916" spans="1:9">
      <c r="A916" s="406" t="s">
        <v>1780</v>
      </c>
      <c r="B916" s="406" t="s">
        <v>1781</v>
      </c>
      <c r="C916" s="406" t="s">
        <v>2072</v>
      </c>
      <c r="D916" s="406" t="s">
        <v>2227</v>
      </c>
      <c r="F916" s="406" t="s">
        <v>1780</v>
      </c>
      <c r="G916" s="406" t="s">
        <v>1781</v>
      </c>
      <c r="H916" s="406" t="s">
        <v>2072</v>
      </c>
      <c r="I916" s="406" t="s">
        <v>2227</v>
      </c>
    </row>
    <row r="917" spans="1:9">
      <c r="A917" s="406" t="s">
        <v>1780</v>
      </c>
      <c r="B917" s="406" t="s">
        <v>1781</v>
      </c>
      <c r="C917" s="406" t="s">
        <v>1865</v>
      </c>
      <c r="D917" s="406" t="s">
        <v>2540</v>
      </c>
      <c r="F917" s="406" t="s">
        <v>1780</v>
      </c>
      <c r="G917" s="406" t="s">
        <v>1781</v>
      </c>
      <c r="H917" s="406" t="s">
        <v>1865</v>
      </c>
      <c r="I917" s="406" t="s">
        <v>2540</v>
      </c>
    </row>
    <row r="918" spans="1:9">
      <c r="A918" s="406" t="s">
        <v>1858</v>
      </c>
      <c r="B918" s="406" t="s">
        <v>2094</v>
      </c>
      <c r="C918" s="406" t="s">
        <v>2088</v>
      </c>
      <c r="D918" s="406" t="s">
        <v>2662</v>
      </c>
      <c r="F918" s="406" t="s">
        <v>1858</v>
      </c>
      <c r="G918" s="406" t="s">
        <v>2094</v>
      </c>
      <c r="H918" s="406" t="s">
        <v>2088</v>
      </c>
      <c r="I918" s="406" t="s">
        <v>2662</v>
      </c>
    </row>
    <row r="919" spans="1:9">
      <c r="A919" s="406" t="s">
        <v>1858</v>
      </c>
      <c r="B919" s="406" t="s">
        <v>2094</v>
      </c>
      <c r="C919" s="406" t="s">
        <v>2265</v>
      </c>
      <c r="D919" s="406" t="s">
        <v>2663</v>
      </c>
      <c r="F919" s="406" t="s">
        <v>1858</v>
      </c>
      <c r="G919" s="406" t="s">
        <v>2094</v>
      </c>
      <c r="H919" s="406" t="s">
        <v>2265</v>
      </c>
      <c r="I919" s="406" t="s">
        <v>2663</v>
      </c>
    </row>
    <row r="920" spans="1:9">
      <c r="A920" s="406" t="s">
        <v>448</v>
      </c>
      <c r="B920" s="406" t="s">
        <v>2664</v>
      </c>
      <c r="C920" s="406" t="s">
        <v>1657</v>
      </c>
      <c r="D920" s="406" t="s">
        <v>2665</v>
      </c>
      <c r="F920" s="406" t="s">
        <v>448</v>
      </c>
      <c r="G920" s="406" t="s">
        <v>2664</v>
      </c>
      <c r="H920" s="406" t="s">
        <v>1657</v>
      </c>
      <c r="I920" s="406" t="s">
        <v>2665</v>
      </c>
    </row>
    <row r="921" spans="1:9">
      <c r="A921" s="406" t="s">
        <v>448</v>
      </c>
      <c r="B921" s="406" t="s">
        <v>2664</v>
      </c>
      <c r="C921" s="406" t="s">
        <v>1727</v>
      </c>
      <c r="D921" s="406" t="s">
        <v>2665</v>
      </c>
      <c r="F921" s="406" t="s">
        <v>448</v>
      </c>
      <c r="G921" s="406" t="s">
        <v>2664</v>
      </c>
      <c r="H921" s="406" t="s">
        <v>1727</v>
      </c>
      <c r="I921" s="406" t="s">
        <v>2665</v>
      </c>
    </row>
    <row r="922" spans="1:9">
      <c r="A922" s="406" t="s">
        <v>448</v>
      </c>
      <c r="B922" s="406" t="s">
        <v>2664</v>
      </c>
      <c r="C922" s="406" t="s">
        <v>1805</v>
      </c>
      <c r="D922" s="406" t="s">
        <v>2666</v>
      </c>
      <c r="F922" s="406" t="s">
        <v>448</v>
      </c>
      <c r="G922" s="406" t="s">
        <v>2664</v>
      </c>
      <c r="H922" s="406" t="s">
        <v>1805</v>
      </c>
      <c r="I922" s="406" t="s">
        <v>2666</v>
      </c>
    </row>
    <row r="923" spans="1:9">
      <c r="A923" s="406" t="s">
        <v>467</v>
      </c>
      <c r="B923" s="406" t="s">
        <v>1998</v>
      </c>
      <c r="C923" s="406" t="s">
        <v>1651</v>
      </c>
      <c r="D923" s="406" t="s">
        <v>1999</v>
      </c>
      <c r="F923" s="406" t="s">
        <v>467</v>
      </c>
      <c r="G923" s="406" t="s">
        <v>1998</v>
      </c>
      <c r="H923" s="406" t="s">
        <v>1651</v>
      </c>
      <c r="I923" s="406" t="s">
        <v>1999</v>
      </c>
    </row>
    <row r="924" spans="1:9">
      <c r="A924" s="406" t="s">
        <v>467</v>
      </c>
      <c r="B924" s="406" t="s">
        <v>1998</v>
      </c>
      <c r="C924" s="406" t="s">
        <v>1665</v>
      </c>
      <c r="D924" s="406" t="s">
        <v>1999</v>
      </c>
      <c r="F924" s="406" t="s">
        <v>467</v>
      </c>
      <c r="G924" s="406" t="s">
        <v>1998</v>
      </c>
      <c r="H924" s="406" t="s">
        <v>1665</v>
      </c>
      <c r="I924" s="406" t="s">
        <v>1999</v>
      </c>
    </row>
    <row r="925" spans="1:9">
      <c r="A925" s="406" t="s">
        <v>448</v>
      </c>
      <c r="B925" s="406" t="s">
        <v>2667</v>
      </c>
      <c r="C925" s="406" t="s">
        <v>1668</v>
      </c>
      <c r="D925" s="406" t="s">
        <v>2668</v>
      </c>
      <c r="F925" s="406" t="s">
        <v>448</v>
      </c>
      <c r="G925" s="406" t="s">
        <v>2667</v>
      </c>
      <c r="H925" s="406" t="s">
        <v>1668</v>
      </c>
      <c r="I925" s="406" t="s">
        <v>2668</v>
      </c>
    </row>
    <row r="926" spans="1:9">
      <c r="A926" s="406" t="s">
        <v>463</v>
      </c>
      <c r="B926" s="406" t="s">
        <v>2493</v>
      </c>
      <c r="C926" s="406" t="s">
        <v>1724</v>
      </c>
      <c r="D926" s="406" t="s">
        <v>2494</v>
      </c>
      <c r="F926" s="406" t="s">
        <v>463</v>
      </c>
      <c r="G926" s="406" t="s">
        <v>2493</v>
      </c>
      <c r="H926" s="406" t="s">
        <v>1724</v>
      </c>
      <c r="I926" s="406" t="s">
        <v>2494</v>
      </c>
    </row>
    <row r="927" spans="1:9">
      <c r="A927" s="406" t="s">
        <v>463</v>
      </c>
      <c r="B927" s="406" t="s">
        <v>2493</v>
      </c>
      <c r="C927" s="406" t="s">
        <v>1674</v>
      </c>
      <c r="D927" s="406" t="s">
        <v>2669</v>
      </c>
      <c r="F927" s="406" t="s">
        <v>463</v>
      </c>
      <c r="G927" s="406" t="s">
        <v>2493</v>
      </c>
      <c r="H927" s="406" t="s">
        <v>1674</v>
      </c>
      <c r="I927" s="406" t="s">
        <v>2669</v>
      </c>
    </row>
    <row r="928" spans="1:9">
      <c r="A928" s="406" t="s">
        <v>452</v>
      </c>
      <c r="B928" s="406" t="s">
        <v>2592</v>
      </c>
      <c r="C928" s="406" t="s">
        <v>1702</v>
      </c>
      <c r="D928" s="406" t="s">
        <v>2670</v>
      </c>
      <c r="F928" s="406" t="s">
        <v>452</v>
      </c>
      <c r="G928" s="406" t="s">
        <v>2592</v>
      </c>
      <c r="H928" s="406" t="s">
        <v>1702</v>
      </c>
      <c r="I928" s="406" t="s">
        <v>2670</v>
      </c>
    </row>
    <row r="929" spans="1:9">
      <c r="A929" s="406" t="s">
        <v>456</v>
      </c>
      <c r="B929" s="406" t="s">
        <v>1838</v>
      </c>
      <c r="C929" s="406" t="s">
        <v>1887</v>
      </c>
      <c r="D929" s="406" t="s">
        <v>1692</v>
      </c>
      <c r="F929" s="406" t="s">
        <v>456</v>
      </c>
      <c r="G929" s="406" t="s">
        <v>1838</v>
      </c>
      <c r="H929" s="406" t="s">
        <v>1887</v>
      </c>
      <c r="I929" s="406" t="s">
        <v>1692</v>
      </c>
    </row>
    <row r="930" spans="1:9">
      <c r="A930" s="406" t="s">
        <v>1893</v>
      </c>
      <c r="B930" s="406" t="s">
        <v>1894</v>
      </c>
      <c r="C930" s="406" t="s">
        <v>1702</v>
      </c>
      <c r="D930" s="406" t="s">
        <v>2671</v>
      </c>
      <c r="F930" s="406" t="s">
        <v>1893</v>
      </c>
      <c r="G930" s="406" t="s">
        <v>1894</v>
      </c>
      <c r="H930" s="406" t="s">
        <v>1702</v>
      </c>
      <c r="I930" s="406" t="s">
        <v>2671</v>
      </c>
    </row>
    <row r="931" spans="1:9">
      <c r="A931" s="406" t="s">
        <v>1893</v>
      </c>
      <c r="B931" s="406" t="s">
        <v>1894</v>
      </c>
      <c r="C931" s="406" t="s">
        <v>1767</v>
      </c>
      <c r="D931" s="406" t="s">
        <v>2189</v>
      </c>
      <c r="F931" s="406" t="s">
        <v>1893</v>
      </c>
      <c r="G931" s="406" t="s">
        <v>1894</v>
      </c>
      <c r="H931" s="406" t="s">
        <v>1767</v>
      </c>
      <c r="I931" s="406" t="s">
        <v>2189</v>
      </c>
    </row>
    <row r="932" spans="1:9">
      <c r="A932" s="406" t="s">
        <v>1893</v>
      </c>
      <c r="B932" s="406" t="s">
        <v>1894</v>
      </c>
      <c r="C932" s="406" t="s">
        <v>1710</v>
      </c>
      <c r="D932" s="406" t="s">
        <v>2376</v>
      </c>
      <c r="F932" s="406" t="s">
        <v>1893</v>
      </c>
      <c r="G932" s="406" t="s">
        <v>1894</v>
      </c>
      <c r="H932" s="406" t="s">
        <v>1710</v>
      </c>
      <c r="I932" s="406" t="s">
        <v>2376</v>
      </c>
    </row>
    <row r="933" spans="1:9">
      <c r="A933" s="406" t="s">
        <v>1893</v>
      </c>
      <c r="B933" s="406" t="s">
        <v>1894</v>
      </c>
      <c r="C933" s="406" t="s">
        <v>1705</v>
      </c>
      <c r="D933" s="406" t="s">
        <v>1897</v>
      </c>
      <c r="F933" s="406" t="s">
        <v>1893</v>
      </c>
      <c r="G933" s="406" t="s">
        <v>1894</v>
      </c>
      <c r="H933" s="406" t="s">
        <v>1705</v>
      </c>
      <c r="I933" s="406" t="s">
        <v>1897</v>
      </c>
    </row>
    <row r="934" spans="1:9">
      <c r="A934" s="406" t="s">
        <v>463</v>
      </c>
      <c r="B934" s="406" t="s">
        <v>2017</v>
      </c>
      <c r="C934" s="406" t="s">
        <v>1805</v>
      </c>
      <c r="D934" s="406" t="s">
        <v>2018</v>
      </c>
      <c r="F934" s="406" t="s">
        <v>463</v>
      </c>
      <c r="G934" s="406" t="s">
        <v>2017</v>
      </c>
      <c r="H934" s="406" t="s">
        <v>1805</v>
      </c>
      <c r="I934" s="406" t="s">
        <v>2018</v>
      </c>
    </row>
    <row r="935" spans="1:9">
      <c r="A935" s="406" t="s">
        <v>1863</v>
      </c>
      <c r="B935" s="406" t="s">
        <v>2057</v>
      </c>
      <c r="C935" s="406" t="s">
        <v>1763</v>
      </c>
      <c r="D935" s="406" t="s">
        <v>2058</v>
      </c>
      <c r="F935" s="406" t="s">
        <v>1863</v>
      </c>
      <c r="G935" s="406" t="s">
        <v>2057</v>
      </c>
      <c r="H935" s="406" t="s">
        <v>1763</v>
      </c>
      <c r="I935" s="406" t="s">
        <v>2058</v>
      </c>
    </row>
    <row r="936" spans="1:9">
      <c r="A936" s="406" t="s">
        <v>1863</v>
      </c>
      <c r="B936" s="406" t="s">
        <v>2057</v>
      </c>
      <c r="C936" s="406" t="s">
        <v>1772</v>
      </c>
      <c r="D936" s="406" t="s">
        <v>2672</v>
      </c>
      <c r="F936" s="406" t="s">
        <v>1863</v>
      </c>
      <c r="G936" s="406" t="s">
        <v>2057</v>
      </c>
      <c r="H936" s="406" t="s">
        <v>1772</v>
      </c>
      <c r="I936" s="406" t="s">
        <v>2672</v>
      </c>
    </row>
    <row r="937" spans="1:9">
      <c r="A937" s="406" t="s">
        <v>456</v>
      </c>
      <c r="B937" s="406" t="s">
        <v>1838</v>
      </c>
      <c r="C937" s="406" t="s">
        <v>2010</v>
      </c>
      <c r="D937" s="406" t="s">
        <v>1884</v>
      </c>
      <c r="F937" s="406" t="s">
        <v>456</v>
      </c>
      <c r="G937" s="406" t="s">
        <v>1838</v>
      </c>
      <c r="H937" s="406" t="s">
        <v>2010</v>
      </c>
      <c r="I937" s="406" t="s">
        <v>1884</v>
      </c>
    </row>
    <row r="938" spans="1:9">
      <c r="A938" s="406" t="s">
        <v>1993</v>
      </c>
      <c r="B938" s="406" t="s">
        <v>2244</v>
      </c>
      <c r="C938" s="406" t="s">
        <v>1763</v>
      </c>
      <c r="D938" s="406" t="s">
        <v>2316</v>
      </c>
      <c r="F938" s="406" t="s">
        <v>1993</v>
      </c>
      <c r="G938" s="406" t="s">
        <v>2244</v>
      </c>
      <c r="H938" s="406" t="s">
        <v>1763</v>
      </c>
      <c r="I938" s="406" t="s">
        <v>2316</v>
      </c>
    </row>
    <row r="939" spans="1:9">
      <c r="A939" s="406" t="s">
        <v>1993</v>
      </c>
      <c r="B939" s="406" t="s">
        <v>2244</v>
      </c>
      <c r="C939" s="406" t="s">
        <v>2120</v>
      </c>
      <c r="D939" s="406" t="s">
        <v>2673</v>
      </c>
      <c r="F939" s="406" t="s">
        <v>1993</v>
      </c>
      <c r="G939" s="406" t="s">
        <v>2244</v>
      </c>
      <c r="H939" s="406" t="s">
        <v>2120</v>
      </c>
      <c r="I939" s="406" t="s">
        <v>2673</v>
      </c>
    </row>
    <row r="940" spans="1:9">
      <c r="A940" s="406" t="s">
        <v>1993</v>
      </c>
      <c r="B940" s="406" t="s">
        <v>2244</v>
      </c>
      <c r="C940" s="406" t="s">
        <v>1796</v>
      </c>
      <c r="D940" s="406" t="s">
        <v>2674</v>
      </c>
      <c r="F940" s="406" t="s">
        <v>1993</v>
      </c>
      <c r="G940" s="406" t="s">
        <v>2244</v>
      </c>
      <c r="H940" s="406" t="s">
        <v>1796</v>
      </c>
      <c r="I940" s="406" t="s">
        <v>2674</v>
      </c>
    </row>
    <row r="941" spans="1:9">
      <c r="A941" s="406" t="s">
        <v>1993</v>
      </c>
      <c r="B941" s="406" t="s">
        <v>2244</v>
      </c>
      <c r="C941" s="406" t="s">
        <v>1724</v>
      </c>
      <c r="D941" s="406" t="s">
        <v>2675</v>
      </c>
      <c r="F941" s="406" t="s">
        <v>1993</v>
      </c>
      <c r="G941" s="406" t="s">
        <v>2244</v>
      </c>
      <c r="H941" s="406" t="s">
        <v>1724</v>
      </c>
      <c r="I941" s="406" t="s">
        <v>2675</v>
      </c>
    </row>
    <row r="942" spans="1:9">
      <c r="A942" s="406" t="s">
        <v>448</v>
      </c>
      <c r="B942" s="406" t="s">
        <v>2586</v>
      </c>
      <c r="C942" s="406" t="s">
        <v>2010</v>
      </c>
      <c r="D942" s="406" t="s">
        <v>2676</v>
      </c>
      <c r="F942" s="406" t="s">
        <v>448</v>
      </c>
      <c r="G942" s="406" t="s">
        <v>2586</v>
      </c>
      <c r="H942" s="406" t="s">
        <v>2010</v>
      </c>
      <c r="I942" s="406" t="s">
        <v>2676</v>
      </c>
    </row>
    <row r="943" spans="1:9">
      <c r="A943" s="406" t="s">
        <v>448</v>
      </c>
      <c r="B943" s="406" t="s">
        <v>2417</v>
      </c>
      <c r="C943" s="406" t="s">
        <v>1748</v>
      </c>
      <c r="D943" s="406" t="s">
        <v>2418</v>
      </c>
      <c r="F943" s="406" t="s">
        <v>448</v>
      </c>
      <c r="G943" s="406" t="s">
        <v>2417</v>
      </c>
      <c r="H943" s="406" t="s">
        <v>1748</v>
      </c>
      <c r="I943" s="406" t="s">
        <v>2418</v>
      </c>
    </row>
    <row r="944" spans="1:9">
      <c r="A944" s="406" t="s">
        <v>467</v>
      </c>
      <c r="B944" s="406" t="s">
        <v>1809</v>
      </c>
      <c r="C944" s="406" t="s">
        <v>1702</v>
      </c>
      <c r="D944" s="406" t="s">
        <v>1810</v>
      </c>
      <c r="F944" s="406" t="s">
        <v>467</v>
      </c>
      <c r="G944" s="406" t="s">
        <v>1809</v>
      </c>
      <c r="H944" s="406" t="s">
        <v>1702</v>
      </c>
      <c r="I944" s="406" t="s">
        <v>1810</v>
      </c>
    </row>
    <row r="945" spans="1:9">
      <c r="A945" s="406" t="s">
        <v>460</v>
      </c>
      <c r="B945" s="406" t="s">
        <v>1809</v>
      </c>
      <c r="C945" s="406" t="s">
        <v>1657</v>
      </c>
      <c r="D945" s="406" t="s">
        <v>2097</v>
      </c>
      <c r="F945" s="406" t="s">
        <v>460</v>
      </c>
      <c r="G945" s="406" t="s">
        <v>1809</v>
      </c>
      <c r="H945" s="406" t="s">
        <v>1657</v>
      </c>
      <c r="I945" s="406" t="s">
        <v>2097</v>
      </c>
    </row>
    <row r="946" spans="1:9">
      <c r="A946" s="406" t="s">
        <v>460</v>
      </c>
      <c r="B946" s="406" t="s">
        <v>1809</v>
      </c>
      <c r="C946" s="406" t="s">
        <v>1724</v>
      </c>
      <c r="D946" s="406" t="s">
        <v>2097</v>
      </c>
      <c r="F946" s="406" t="s">
        <v>460</v>
      </c>
      <c r="G946" s="406" t="s">
        <v>1809</v>
      </c>
      <c r="H946" s="406" t="s">
        <v>1724</v>
      </c>
      <c r="I946" s="406" t="s">
        <v>2097</v>
      </c>
    </row>
    <row r="947" spans="1:9">
      <c r="A947" s="406" t="s">
        <v>460</v>
      </c>
      <c r="B947" s="406" t="s">
        <v>2677</v>
      </c>
      <c r="C947" s="406" t="s">
        <v>1896</v>
      </c>
      <c r="D947" s="406" t="s">
        <v>2678</v>
      </c>
      <c r="F947" s="406" t="s">
        <v>460</v>
      </c>
      <c r="G947" s="406" t="s">
        <v>2677</v>
      </c>
      <c r="H947" s="406" t="s">
        <v>1896</v>
      </c>
      <c r="I947" s="406" t="s">
        <v>2678</v>
      </c>
    </row>
    <row r="948" spans="1:9">
      <c r="A948" s="406" t="s">
        <v>460</v>
      </c>
      <c r="B948" s="406" t="s">
        <v>2677</v>
      </c>
      <c r="C948" s="406" t="s">
        <v>1687</v>
      </c>
      <c r="D948" s="406" t="s">
        <v>2678</v>
      </c>
      <c r="F948" s="406" t="s">
        <v>460</v>
      </c>
      <c r="G948" s="406" t="s">
        <v>2677</v>
      </c>
      <c r="H948" s="406" t="s">
        <v>1687</v>
      </c>
      <c r="I948" s="406" t="s">
        <v>2678</v>
      </c>
    </row>
    <row r="949" spans="1:9">
      <c r="A949" s="406" t="s">
        <v>448</v>
      </c>
      <c r="B949" s="406" t="s">
        <v>2679</v>
      </c>
      <c r="C949" s="406" t="s">
        <v>1763</v>
      </c>
      <c r="D949" s="406" t="s">
        <v>2680</v>
      </c>
      <c r="F949" s="406" t="s">
        <v>448</v>
      </c>
      <c r="G949" s="406" t="s">
        <v>2679</v>
      </c>
      <c r="H949" s="406" t="s">
        <v>1763</v>
      </c>
      <c r="I949" s="406" t="s">
        <v>2680</v>
      </c>
    </row>
    <row r="950" spans="1:9">
      <c r="A950" s="406" t="s">
        <v>448</v>
      </c>
      <c r="B950" s="406" t="s">
        <v>2679</v>
      </c>
      <c r="C950" s="406" t="s">
        <v>1729</v>
      </c>
      <c r="D950" s="406" t="s">
        <v>2680</v>
      </c>
      <c r="F950" s="406" t="s">
        <v>448</v>
      </c>
      <c r="G950" s="406" t="s">
        <v>2679</v>
      </c>
      <c r="H950" s="406" t="s">
        <v>1729</v>
      </c>
      <c r="I950" s="406" t="s">
        <v>2680</v>
      </c>
    </row>
    <row r="951" spans="1:9">
      <c r="A951" s="406" t="s">
        <v>467</v>
      </c>
      <c r="B951" s="406" t="s">
        <v>2558</v>
      </c>
      <c r="C951" s="406" t="s">
        <v>1671</v>
      </c>
      <c r="D951" s="406" t="s">
        <v>2681</v>
      </c>
      <c r="F951" s="406" t="s">
        <v>467</v>
      </c>
      <c r="G951" s="406" t="s">
        <v>2558</v>
      </c>
      <c r="H951" s="406" t="s">
        <v>1671</v>
      </c>
      <c r="I951" s="406" t="s">
        <v>2681</v>
      </c>
    </row>
    <row r="952" spans="1:9">
      <c r="A952" s="406" t="s">
        <v>467</v>
      </c>
      <c r="B952" s="406" t="s">
        <v>2558</v>
      </c>
      <c r="C952" s="406" t="s">
        <v>1763</v>
      </c>
      <c r="D952" s="406" t="s">
        <v>2681</v>
      </c>
      <c r="F952" s="406" t="s">
        <v>467</v>
      </c>
      <c r="G952" s="406" t="s">
        <v>2558</v>
      </c>
      <c r="H952" s="406" t="s">
        <v>1763</v>
      </c>
      <c r="I952" s="406" t="s">
        <v>2681</v>
      </c>
    </row>
    <row r="953" spans="1:9">
      <c r="A953" s="406" t="s">
        <v>1546</v>
      </c>
      <c r="B953" s="406" t="s">
        <v>1656</v>
      </c>
      <c r="C953" s="406" t="s">
        <v>1745</v>
      </c>
      <c r="D953" s="406" t="s">
        <v>1939</v>
      </c>
      <c r="F953" s="406" t="s">
        <v>1546</v>
      </c>
      <c r="G953" s="406" t="s">
        <v>1656</v>
      </c>
      <c r="H953" s="406" t="s">
        <v>1745</v>
      </c>
      <c r="I953" s="406" t="s">
        <v>1939</v>
      </c>
    </row>
    <row r="954" spans="1:9">
      <c r="A954" s="406" t="s">
        <v>1546</v>
      </c>
      <c r="B954" s="406" t="s">
        <v>1656</v>
      </c>
      <c r="C954" s="406" t="s">
        <v>2019</v>
      </c>
      <c r="D954" s="406" t="s">
        <v>1939</v>
      </c>
      <c r="F954" s="406" t="s">
        <v>1546</v>
      </c>
      <c r="G954" s="406" t="s">
        <v>1656</v>
      </c>
      <c r="H954" s="406" t="s">
        <v>2019</v>
      </c>
      <c r="I954" s="406" t="s">
        <v>1939</v>
      </c>
    </row>
    <row r="955" spans="1:9">
      <c r="A955" s="406" t="s">
        <v>460</v>
      </c>
      <c r="B955" s="406" t="s">
        <v>2682</v>
      </c>
      <c r="C955" s="406" t="s">
        <v>1729</v>
      </c>
      <c r="D955" s="406" t="s">
        <v>2395</v>
      </c>
      <c r="F955" s="406" t="s">
        <v>460</v>
      </c>
      <c r="G955" s="406" t="s">
        <v>2682</v>
      </c>
      <c r="H955" s="406" t="s">
        <v>1729</v>
      </c>
      <c r="I955" s="406" t="s">
        <v>2395</v>
      </c>
    </row>
    <row r="956" spans="1:9">
      <c r="A956" s="406" t="s">
        <v>460</v>
      </c>
      <c r="B956" s="406" t="s">
        <v>1749</v>
      </c>
      <c r="C956" s="406" t="s">
        <v>1668</v>
      </c>
      <c r="D956" s="406" t="s">
        <v>1751</v>
      </c>
      <c r="F956" s="406" t="s">
        <v>460</v>
      </c>
      <c r="G956" s="406" t="s">
        <v>1749</v>
      </c>
      <c r="H956" s="406" t="s">
        <v>1668</v>
      </c>
      <c r="I956" s="406" t="s">
        <v>1751</v>
      </c>
    </row>
    <row r="957" spans="1:9">
      <c r="A957" s="406" t="s">
        <v>460</v>
      </c>
      <c r="B957" s="406" t="s">
        <v>1749</v>
      </c>
      <c r="C957" s="406" t="s">
        <v>1657</v>
      </c>
      <c r="D957" s="406" t="s">
        <v>2297</v>
      </c>
      <c r="F957" s="406" t="s">
        <v>460</v>
      </c>
      <c r="G957" s="406" t="s">
        <v>1749</v>
      </c>
      <c r="H957" s="406" t="s">
        <v>1657</v>
      </c>
      <c r="I957" s="406" t="s">
        <v>2297</v>
      </c>
    </row>
    <row r="958" spans="1:9">
      <c r="A958" s="406" t="s">
        <v>460</v>
      </c>
      <c r="B958" s="406" t="s">
        <v>1749</v>
      </c>
      <c r="C958" s="406" t="s">
        <v>1805</v>
      </c>
      <c r="D958" s="406" t="s">
        <v>2683</v>
      </c>
      <c r="F958" s="406" t="s">
        <v>460</v>
      </c>
      <c r="G958" s="406" t="s">
        <v>1749</v>
      </c>
      <c r="H958" s="406" t="s">
        <v>1805</v>
      </c>
      <c r="I958" s="406" t="s">
        <v>2683</v>
      </c>
    </row>
    <row r="959" spans="1:9">
      <c r="A959" s="406" t="s">
        <v>460</v>
      </c>
      <c r="B959" s="406" t="s">
        <v>1749</v>
      </c>
      <c r="C959" s="406" t="s">
        <v>1710</v>
      </c>
      <c r="D959" s="406" t="s">
        <v>2683</v>
      </c>
      <c r="F959" s="406" t="s">
        <v>460</v>
      </c>
      <c r="G959" s="406" t="s">
        <v>1749</v>
      </c>
      <c r="H959" s="406" t="s">
        <v>1710</v>
      </c>
      <c r="I959" s="406" t="s">
        <v>2683</v>
      </c>
    </row>
    <row r="960" spans="1:9">
      <c r="A960" s="406" t="s">
        <v>460</v>
      </c>
      <c r="B960" s="406" t="s">
        <v>1749</v>
      </c>
      <c r="C960" s="406" t="s">
        <v>1745</v>
      </c>
      <c r="D960" s="406" t="s">
        <v>2684</v>
      </c>
      <c r="F960" s="406" t="s">
        <v>460</v>
      </c>
      <c r="G960" s="406" t="s">
        <v>1749</v>
      </c>
      <c r="H960" s="406" t="s">
        <v>1745</v>
      </c>
      <c r="I960" s="406" t="s">
        <v>2684</v>
      </c>
    </row>
    <row r="961" spans="1:9">
      <c r="A961" s="406" t="s">
        <v>460</v>
      </c>
      <c r="B961" s="406" t="s">
        <v>2685</v>
      </c>
      <c r="C961" s="406" t="s">
        <v>1668</v>
      </c>
      <c r="D961" s="406" t="s">
        <v>2313</v>
      </c>
      <c r="F961" s="406" t="s">
        <v>460</v>
      </c>
      <c r="G961" s="406" t="s">
        <v>2685</v>
      </c>
      <c r="H961" s="406" t="s">
        <v>1668</v>
      </c>
      <c r="I961" s="406" t="s">
        <v>2313</v>
      </c>
    </row>
    <row r="962" spans="1:9">
      <c r="A962" s="406" t="s">
        <v>467</v>
      </c>
      <c r="B962" s="406" t="s">
        <v>2320</v>
      </c>
      <c r="C962" s="406" t="s">
        <v>1750</v>
      </c>
      <c r="D962" s="406" t="s">
        <v>2481</v>
      </c>
      <c r="F962" s="406" t="s">
        <v>467</v>
      </c>
      <c r="G962" s="406" t="s">
        <v>2320</v>
      </c>
      <c r="H962" s="406" t="s">
        <v>1750</v>
      </c>
      <c r="I962" s="406" t="s">
        <v>2481</v>
      </c>
    </row>
    <row r="963" spans="1:9">
      <c r="A963" s="406" t="s">
        <v>460</v>
      </c>
      <c r="B963" s="406" t="s">
        <v>2686</v>
      </c>
      <c r="C963" s="406" t="s">
        <v>1713</v>
      </c>
      <c r="D963" s="406" t="s">
        <v>2687</v>
      </c>
      <c r="F963" s="406" t="s">
        <v>460</v>
      </c>
      <c r="G963" s="406" t="s">
        <v>2686</v>
      </c>
      <c r="H963" s="406" t="s">
        <v>1713</v>
      </c>
      <c r="I963" s="406" t="s">
        <v>2687</v>
      </c>
    </row>
    <row r="964" spans="1:9">
      <c r="A964" s="406" t="s">
        <v>456</v>
      </c>
      <c r="B964" s="406" t="s">
        <v>2158</v>
      </c>
      <c r="C964" s="406" t="s">
        <v>394</v>
      </c>
      <c r="D964" s="406" t="s">
        <v>2435</v>
      </c>
      <c r="F964" s="406" t="s">
        <v>456</v>
      </c>
      <c r="G964" s="406" t="s">
        <v>2158</v>
      </c>
      <c r="H964" s="406" t="s">
        <v>394</v>
      </c>
      <c r="I964" s="406" t="s">
        <v>2435</v>
      </c>
    </row>
    <row r="965" spans="1:9">
      <c r="A965" s="406" t="s">
        <v>456</v>
      </c>
      <c r="B965" s="406" t="s">
        <v>2158</v>
      </c>
      <c r="C965" s="406" t="s">
        <v>2688</v>
      </c>
      <c r="D965" s="406" t="s">
        <v>2160</v>
      </c>
      <c r="F965" s="406" t="s">
        <v>456</v>
      </c>
      <c r="G965" s="406" t="s">
        <v>2158</v>
      </c>
      <c r="H965" s="406" t="s">
        <v>2688</v>
      </c>
      <c r="I965" s="406" t="s">
        <v>2160</v>
      </c>
    </row>
    <row r="966" spans="1:9">
      <c r="A966" s="406" t="s">
        <v>456</v>
      </c>
      <c r="B966" s="406" t="s">
        <v>2158</v>
      </c>
      <c r="C966" s="406" t="s">
        <v>1978</v>
      </c>
      <c r="D966" s="406" t="s">
        <v>2160</v>
      </c>
      <c r="F966" s="406" t="s">
        <v>456</v>
      </c>
      <c r="G966" s="406" t="s">
        <v>2158</v>
      </c>
      <c r="H966" s="406" t="s">
        <v>1978</v>
      </c>
      <c r="I966" s="406" t="s">
        <v>2160</v>
      </c>
    </row>
    <row r="967" spans="1:9">
      <c r="A967" s="406" t="s">
        <v>1784</v>
      </c>
      <c r="B967" s="406" t="s">
        <v>2628</v>
      </c>
      <c r="C967" s="406" t="s">
        <v>1668</v>
      </c>
      <c r="D967" s="406" t="s">
        <v>2629</v>
      </c>
      <c r="F967" s="406" t="s">
        <v>1784</v>
      </c>
      <c r="G967" s="406" t="s">
        <v>2628</v>
      </c>
      <c r="H967" s="406" t="s">
        <v>1668</v>
      </c>
      <c r="I967" s="406" t="s">
        <v>2629</v>
      </c>
    </row>
    <row r="968" spans="1:9">
      <c r="A968" s="406" t="s">
        <v>452</v>
      </c>
      <c r="B968" s="406" t="s">
        <v>2071</v>
      </c>
      <c r="C968" s="406" t="s">
        <v>2120</v>
      </c>
      <c r="D968" s="406" t="s">
        <v>2642</v>
      </c>
      <c r="F968" s="406" t="s">
        <v>452</v>
      </c>
      <c r="G968" s="406" t="s">
        <v>2071</v>
      </c>
      <c r="H968" s="406" t="s">
        <v>2120</v>
      </c>
      <c r="I968" s="406" t="s">
        <v>2642</v>
      </c>
    </row>
    <row r="969" spans="1:9">
      <c r="A969" s="406" t="s">
        <v>2582</v>
      </c>
      <c r="B969" s="406" t="s">
        <v>2689</v>
      </c>
      <c r="C969" s="406" t="s">
        <v>1657</v>
      </c>
      <c r="D969" s="406" t="s">
        <v>2690</v>
      </c>
      <c r="F969" s="406" t="s">
        <v>2582</v>
      </c>
      <c r="G969" s="406" t="s">
        <v>2689</v>
      </c>
      <c r="H969" s="406" t="s">
        <v>1657</v>
      </c>
      <c r="I969" s="406" t="s">
        <v>2690</v>
      </c>
    </row>
    <row r="970" spans="1:9">
      <c r="A970" s="406" t="s">
        <v>448</v>
      </c>
      <c r="B970" s="406" t="s">
        <v>1733</v>
      </c>
      <c r="C970" s="406" t="s">
        <v>1674</v>
      </c>
      <c r="D970" s="406" t="s">
        <v>2691</v>
      </c>
      <c r="F970" s="406" t="s">
        <v>448</v>
      </c>
      <c r="G970" s="406" t="s">
        <v>1733</v>
      </c>
      <c r="H970" s="406" t="s">
        <v>1674</v>
      </c>
      <c r="I970" s="406" t="s">
        <v>2691</v>
      </c>
    </row>
    <row r="971" spans="1:9">
      <c r="A971" s="406" t="s">
        <v>448</v>
      </c>
      <c r="B971" s="406" t="s">
        <v>2208</v>
      </c>
      <c r="C971" s="406" t="s">
        <v>1689</v>
      </c>
      <c r="D971" s="406" t="s">
        <v>2692</v>
      </c>
      <c r="F971" s="406" t="s">
        <v>448</v>
      </c>
      <c r="G971" s="406" t="s">
        <v>2208</v>
      </c>
      <c r="H971" s="406" t="s">
        <v>1689</v>
      </c>
      <c r="I971" s="406" t="s">
        <v>2692</v>
      </c>
    </row>
    <row r="972" spans="1:9">
      <c r="A972" s="406" t="s">
        <v>460</v>
      </c>
      <c r="B972" s="406" t="s">
        <v>1967</v>
      </c>
      <c r="C972" s="406" t="s">
        <v>1750</v>
      </c>
      <c r="D972" s="406" t="s">
        <v>1968</v>
      </c>
      <c r="F972" s="406" t="s">
        <v>460</v>
      </c>
      <c r="G972" s="406" t="s">
        <v>1967</v>
      </c>
      <c r="H972" s="406" t="s">
        <v>1750</v>
      </c>
      <c r="I972" s="406" t="s">
        <v>1968</v>
      </c>
    </row>
    <row r="973" spans="1:9">
      <c r="A973" s="406" t="s">
        <v>467</v>
      </c>
      <c r="B973" s="406" t="s">
        <v>2576</v>
      </c>
      <c r="C973" s="406" t="s">
        <v>1674</v>
      </c>
      <c r="D973" s="406" t="s">
        <v>2577</v>
      </c>
      <c r="F973" s="406" t="s">
        <v>467</v>
      </c>
      <c r="G973" s="406" t="s">
        <v>2576</v>
      </c>
      <c r="H973" s="406" t="s">
        <v>1674</v>
      </c>
      <c r="I973" s="406" t="s">
        <v>2577</v>
      </c>
    </row>
    <row r="974" spans="1:9">
      <c r="A974" s="406" t="s">
        <v>467</v>
      </c>
      <c r="B974" s="406" t="s">
        <v>2576</v>
      </c>
      <c r="C974" s="406" t="s">
        <v>1724</v>
      </c>
      <c r="D974" s="406" t="s">
        <v>2693</v>
      </c>
      <c r="F974" s="406" t="s">
        <v>467</v>
      </c>
      <c r="G974" s="406" t="s">
        <v>2576</v>
      </c>
      <c r="H974" s="406" t="s">
        <v>1724</v>
      </c>
      <c r="I974" s="406" t="s">
        <v>2693</v>
      </c>
    </row>
    <row r="975" spans="1:9">
      <c r="A975" s="406" t="s">
        <v>467</v>
      </c>
      <c r="B975" s="406" t="s">
        <v>2576</v>
      </c>
      <c r="C975" s="406" t="s">
        <v>1737</v>
      </c>
      <c r="D975" s="406" t="s">
        <v>2693</v>
      </c>
      <c r="F975" s="406" t="s">
        <v>467</v>
      </c>
      <c r="G975" s="406" t="s">
        <v>2576</v>
      </c>
      <c r="H975" s="406" t="s">
        <v>1737</v>
      </c>
      <c r="I975" s="406" t="s">
        <v>2693</v>
      </c>
    </row>
    <row r="976" spans="1:9">
      <c r="A976" s="406" t="s">
        <v>460</v>
      </c>
      <c r="B976" s="406" t="s">
        <v>1747</v>
      </c>
      <c r="C976" s="406" t="s">
        <v>1702</v>
      </c>
      <c r="D976" s="406" t="s">
        <v>2694</v>
      </c>
      <c r="F976" s="406" t="s">
        <v>460</v>
      </c>
      <c r="G976" s="406" t="s">
        <v>1747</v>
      </c>
      <c r="H976" s="406" t="s">
        <v>1702</v>
      </c>
      <c r="I976" s="406" t="s">
        <v>2694</v>
      </c>
    </row>
    <row r="977" spans="1:9">
      <c r="A977" s="406" t="s">
        <v>460</v>
      </c>
      <c r="B977" s="406" t="s">
        <v>2115</v>
      </c>
      <c r="C977" s="406" t="s">
        <v>1748</v>
      </c>
      <c r="D977" s="406" t="s">
        <v>2313</v>
      </c>
      <c r="F977" s="406" t="s">
        <v>460</v>
      </c>
      <c r="G977" s="406" t="s">
        <v>2115</v>
      </c>
      <c r="H977" s="406" t="s">
        <v>1748</v>
      </c>
      <c r="I977" s="406" t="s">
        <v>2313</v>
      </c>
    </row>
    <row r="978" spans="1:9">
      <c r="A978" s="406" t="s">
        <v>460</v>
      </c>
      <c r="B978" s="406" t="s">
        <v>1979</v>
      </c>
      <c r="C978" s="406" t="s">
        <v>1819</v>
      </c>
      <c r="D978" s="406" t="s">
        <v>2695</v>
      </c>
      <c r="F978" s="406" t="s">
        <v>460</v>
      </c>
      <c r="G978" s="406" t="s">
        <v>1979</v>
      </c>
      <c r="H978" s="406" t="s">
        <v>1819</v>
      </c>
      <c r="I978" s="406" t="s">
        <v>2695</v>
      </c>
    </row>
    <row r="979" spans="1:9">
      <c r="A979" s="406" t="s">
        <v>460</v>
      </c>
      <c r="B979" s="406" t="s">
        <v>1979</v>
      </c>
      <c r="C979" s="406" t="s">
        <v>1805</v>
      </c>
      <c r="D979" s="406" t="s">
        <v>2079</v>
      </c>
      <c r="F979" s="406" t="s">
        <v>460</v>
      </c>
      <c r="G979" s="406" t="s">
        <v>1979</v>
      </c>
      <c r="H979" s="406" t="s">
        <v>1805</v>
      </c>
      <c r="I979" s="406" t="s">
        <v>2079</v>
      </c>
    </row>
    <row r="980" spans="1:9">
      <c r="A980" s="406" t="s">
        <v>460</v>
      </c>
      <c r="B980" s="406" t="s">
        <v>1979</v>
      </c>
      <c r="C980" s="406" t="s">
        <v>1713</v>
      </c>
      <c r="D980" s="406" t="s">
        <v>2109</v>
      </c>
      <c r="F980" s="406" t="s">
        <v>460</v>
      </c>
      <c r="G980" s="406" t="s">
        <v>1979</v>
      </c>
      <c r="H980" s="406" t="s">
        <v>1713</v>
      </c>
      <c r="I980" s="406" t="s">
        <v>2109</v>
      </c>
    </row>
    <row r="981" spans="1:9">
      <c r="A981" s="406" t="s">
        <v>460</v>
      </c>
      <c r="B981" s="406" t="s">
        <v>1979</v>
      </c>
      <c r="C981" s="406" t="s">
        <v>1668</v>
      </c>
      <c r="D981" s="406" t="s">
        <v>1991</v>
      </c>
      <c r="F981" s="406" t="s">
        <v>460</v>
      </c>
      <c r="G981" s="406" t="s">
        <v>1979</v>
      </c>
      <c r="H981" s="406" t="s">
        <v>1668</v>
      </c>
      <c r="I981" s="406" t="s">
        <v>1991</v>
      </c>
    </row>
    <row r="982" spans="1:9">
      <c r="A982" s="406" t="s">
        <v>1893</v>
      </c>
      <c r="B982" s="406" t="s">
        <v>2067</v>
      </c>
      <c r="C982" s="406" t="s">
        <v>1668</v>
      </c>
      <c r="D982" s="406" t="s">
        <v>2696</v>
      </c>
      <c r="F982" s="406" t="s">
        <v>1893</v>
      </c>
      <c r="G982" s="406" t="s">
        <v>2067</v>
      </c>
      <c r="H982" s="406" t="s">
        <v>1668</v>
      </c>
      <c r="I982" s="406" t="s">
        <v>2696</v>
      </c>
    </row>
    <row r="983" spans="1:9">
      <c r="A983" s="406" t="s">
        <v>1893</v>
      </c>
      <c r="B983" s="406" t="s">
        <v>2067</v>
      </c>
      <c r="C983" s="406" t="s">
        <v>1750</v>
      </c>
      <c r="D983" s="406" t="s">
        <v>2696</v>
      </c>
      <c r="F983" s="406" t="s">
        <v>1893</v>
      </c>
      <c r="G983" s="406" t="s">
        <v>2067</v>
      </c>
      <c r="H983" s="406" t="s">
        <v>1750</v>
      </c>
      <c r="I983" s="406" t="s">
        <v>2696</v>
      </c>
    </row>
    <row r="984" spans="1:9">
      <c r="A984" s="406" t="s">
        <v>1893</v>
      </c>
      <c r="B984" s="406" t="s">
        <v>2067</v>
      </c>
      <c r="C984" s="406" t="s">
        <v>1674</v>
      </c>
      <c r="D984" s="406" t="s">
        <v>2696</v>
      </c>
      <c r="F984" s="406" t="s">
        <v>1893</v>
      </c>
      <c r="G984" s="406" t="s">
        <v>2067</v>
      </c>
      <c r="H984" s="406" t="s">
        <v>1674</v>
      </c>
      <c r="I984" s="406" t="s">
        <v>2696</v>
      </c>
    </row>
    <row r="985" spans="1:9">
      <c r="A985" s="406" t="s">
        <v>1893</v>
      </c>
      <c r="B985" s="406" t="s">
        <v>2067</v>
      </c>
      <c r="C985" s="406" t="s">
        <v>1702</v>
      </c>
      <c r="D985" s="406" t="s">
        <v>2068</v>
      </c>
      <c r="F985" s="406" t="s">
        <v>1893</v>
      </c>
      <c r="G985" s="406" t="s">
        <v>2067</v>
      </c>
      <c r="H985" s="406" t="s">
        <v>1702</v>
      </c>
      <c r="I985" s="406" t="s">
        <v>2068</v>
      </c>
    </row>
    <row r="986" spans="1:9">
      <c r="A986" s="406" t="s">
        <v>1863</v>
      </c>
      <c r="B986" s="406" t="s">
        <v>2059</v>
      </c>
      <c r="C986" s="406" t="s">
        <v>2697</v>
      </c>
      <c r="D986" s="406" t="s">
        <v>2698</v>
      </c>
      <c r="F986" s="406" t="s">
        <v>1863</v>
      </c>
      <c r="G986" s="406" t="s">
        <v>2059</v>
      </c>
      <c r="H986" s="406" t="s">
        <v>2697</v>
      </c>
      <c r="I986" s="406" t="s">
        <v>2698</v>
      </c>
    </row>
    <row r="987" spans="1:9">
      <c r="A987" s="406" t="s">
        <v>448</v>
      </c>
      <c r="B987" s="406" t="s">
        <v>2699</v>
      </c>
      <c r="C987" s="406" t="s">
        <v>1665</v>
      </c>
      <c r="D987" s="406" t="s">
        <v>2700</v>
      </c>
      <c r="F987" s="406" t="s">
        <v>448</v>
      </c>
      <c r="G987" s="406" t="s">
        <v>2699</v>
      </c>
      <c r="H987" s="406" t="s">
        <v>1665</v>
      </c>
      <c r="I987" s="406" t="s">
        <v>2700</v>
      </c>
    </row>
    <row r="988" spans="1:9">
      <c r="A988" s="406" t="s">
        <v>448</v>
      </c>
      <c r="B988" s="406" t="s">
        <v>1709</v>
      </c>
      <c r="C988" s="406" t="s">
        <v>1668</v>
      </c>
      <c r="D988" s="406" t="s">
        <v>2701</v>
      </c>
      <c r="F988" s="406" t="s">
        <v>448</v>
      </c>
      <c r="G988" s="406" t="s">
        <v>1709</v>
      </c>
      <c r="H988" s="406" t="s">
        <v>1668</v>
      </c>
      <c r="I988" s="406" t="s">
        <v>2701</v>
      </c>
    </row>
    <row r="989" spans="1:9">
      <c r="A989" s="406" t="s">
        <v>448</v>
      </c>
      <c r="B989" s="406" t="s">
        <v>1709</v>
      </c>
      <c r="C989" s="406" t="s">
        <v>1657</v>
      </c>
      <c r="D989" s="406" t="s">
        <v>2702</v>
      </c>
      <c r="F989" s="406" t="s">
        <v>448</v>
      </c>
      <c r="G989" s="406" t="s">
        <v>1709</v>
      </c>
      <c r="H989" s="406" t="s">
        <v>1657</v>
      </c>
      <c r="I989" s="406" t="s">
        <v>2702</v>
      </c>
    </row>
    <row r="990" spans="1:9">
      <c r="A990" s="406" t="s">
        <v>448</v>
      </c>
      <c r="B990" s="406" t="s">
        <v>1709</v>
      </c>
      <c r="C990" s="406" t="s">
        <v>1727</v>
      </c>
      <c r="D990" s="406" t="s">
        <v>2703</v>
      </c>
      <c r="F990" s="406" t="s">
        <v>448</v>
      </c>
      <c r="G990" s="406" t="s">
        <v>1709</v>
      </c>
      <c r="H990" s="406" t="s">
        <v>1727</v>
      </c>
      <c r="I990" s="406" t="s">
        <v>2703</v>
      </c>
    </row>
    <row r="991" spans="1:9">
      <c r="A991" s="406" t="s">
        <v>452</v>
      </c>
      <c r="B991" s="406" t="s">
        <v>2704</v>
      </c>
      <c r="C991" s="406" t="s">
        <v>1750</v>
      </c>
      <c r="D991" s="406" t="s">
        <v>2705</v>
      </c>
      <c r="F991" s="406" t="s">
        <v>452</v>
      </c>
      <c r="G991" s="406" t="s">
        <v>2704</v>
      </c>
      <c r="H991" s="406" t="s">
        <v>1750</v>
      </c>
      <c r="I991" s="406" t="s">
        <v>2705</v>
      </c>
    </row>
    <row r="992" spans="1:9">
      <c r="A992" s="406" t="s">
        <v>448</v>
      </c>
      <c r="B992" s="406" t="s">
        <v>1670</v>
      </c>
      <c r="C992" s="406" t="s">
        <v>1654</v>
      </c>
      <c r="D992" s="406" t="s">
        <v>1672</v>
      </c>
      <c r="F992" s="406" t="s">
        <v>448</v>
      </c>
      <c r="G992" s="406" t="s">
        <v>1670</v>
      </c>
      <c r="H992" s="406" t="s">
        <v>1654</v>
      </c>
      <c r="I992" s="406" t="s">
        <v>1672</v>
      </c>
    </row>
    <row r="993" spans="1:9">
      <c r="A993" s="406" t="s">
        <v>448</v>
      </c>
      <c r="B993" s="406" t="s">
        <v>1670</v>
      </c>
      <c r="C993" s="406" t="s">
        <v>1865</v>
      </c>
      <c r="D993" s="406" t="s">
        <v>1885</v>
      </c>
      <c r="F993" s="406" t="s">
        <v>448</v>
      </c>
      <c r="G993" s="406" t="s">
        <v>1670</v>
      </c>
      <c r="H993" s="406" t="s">
        <v>1865</v>
      </c>
      <c r="I993" s="406" t="s">
        <v>1885</v>
      </c>
    </row>
    <row r="994" spans="1:9">
      <c r="A994" s="406" t="s">
        <v>1863</v>
      </c>
      <c r="B994" s="406" t="s">
        <v>1864</v>
      </c>
      <c r="C994" s="406" t="s">
        <v>1796</v>
      </c>
      <c r="D994" s="406" t="s">
        <v>2055</v>
      </c>
      <c r="F994" s="406" t="s">
        <v>1863</v>
      </c>
      <c r="G994" s="406" t="s">
        <v>1864</v>
      </c>
      <c r="H994" s="406" t="s">
        <v>1796</v>
      </c>
      <c r="I994" s="406" t="s">
        <v>2055</v>
      </c>
    </row>
    <row r="995" spans="1:9">
      <c r="A995" s="406" t="s">
        <v>1863</v>
      </c>
      <c r="B995" s="406" t="s">
        <v>1864</v>
      </c>
      <c r="C995" s="406" t="s">
        <v>2173</v>
      </c>
      <c r="D995" s="406" t="s">
        <v>2239</v>
      </c>
      <c r="F995" s="406" t="s">
        <v>1863</v>
      </c>
      <c r="G995" s="406" t="s">
        <v>1864</v>
      </c>
      <c r="H995" s="406" t="s">
        <v>2173</v>
      </c>
      <c r="I995" s="406" t="s">
        <v>2239</v>
      </c>
    </row>
    <row r="996" spans="1:9">
      <c r="A996" s="406" t="s">
        <v>1863</v>
      </c>
      <c r="B996" s="406" t="s">
        <v>1864</v>
      </c>
      <c r="C996" s="406" t="s">
        <v>1884</v>
      </c>
      <c r="D996" s="406" t="s">
        <v>1866</v>
      </c>
      <c r="F996" s="406" t="s">
        <v>1863</v>
      </c>
      <c r="G996" s="406" t="s">
        <v>1864</v>
      </c>
      <c r="H996" s="406" t="s">
        <v>1884</v>
      </c>
      <c r="I996" s="406" t="s">
        <v>1866</v>
      </c>
    </row>
    <row r="997" spans="1:9">
      <c r="A997" s="406" t="s">
        <v>1863</v>
      </c>
      <c r="B997" s="406" t="s">
        <v>1864</v>
      </c>
      <c r="C997" s="406" t="s">
        <v>1718</v>
      </c>
      <c r="D997" s="406" t="s">
        <v>1866</v>
      </c>
      <c r="F997" s="406" t="s">
        <v>1863</v>
      </c>
      <c r="G997" s="406" t="s">
        <v>1864</v>
      </c>
      <c r="H997" s="406" t="s">
        <v>1718</v>
      </c>
      <c r="I997" s="406" t="s">
        <v>1866</v>
      </c>
    </row>
    <row r="998" spans="1:9">
      <c r="A998" s="406" t="s">
        <v>1893</v>
      </c>
      <c r="B998" s="406" t="s">
        <v>1909</v>
      </c>
      <c r="C998" s="406" t="s">
        <v>1727</v>
      </c>
      <c r="D998" s="406" t="s">
        <v>1910</v>
      </c>
      <c r="F998" s="406" t="s">
        <v>1893</v>
      </c>
      <c r="G998" s="406" t="s">
        <v>1909</v>
      </c>
      <c r="H998" s="406" t="s">
        <v>1727</v>
      </c>
      <c r="I998" s="406" t="s">
        <v>1910</v>
      </c>
    </row>
    <row r="999" spans="1:9">
      <c r="A999" s="406" t="s">
        <v>448</v>
      </c>
      <c r="B999" s="406" t="s">
        <v>1731</v>
      </c>
      <c r="C999" s="406" t="s">
        <v>1654</v>
      </c>
      <c r="D999" s="406" t="s">
        <v>1732</v>
      </c>
      <c r="F999" s="406" t="s">
        <v>448</v>
      </c>
      <c r="G999" s="406" t="s">
        <v>1731</v>
      </c>
      <c r="H999" s="406" t="s">
        <v>1654</v>
      </c>
      <c r="I999" s="406" t="s">
        <v>1732</v>
      </c>
    </row>
    <row r="1000" spans="1:9">
      <c r="A1000" s="406" t="s">
        <v>448</v>
      </c>
      <c r="B1000" s="406" t="s">
        <v>1731</v>
      </c>
      <c r="C1000" s="406" t="s">
        <v>1729</v>
      </c>
      <c r="D1000" s="406" t="s">
        <v>1732</v>
      </c>
      <c r="F1000" s="406" t="s">
        <v>448</v>
      </c>
      <c r="G1000" s="406" t="s">
        <v>1731</v>
      </c>
      <c r="H1000" s="406" t="s">
        <v>1729</v>
      </c>
      <c r="I1000" s="406" t="s">
        <v>1732</v>
      </c>
    </row>
    <row r="1001" spans="1:9">
      <c r="A1001" s="406" t="s">
        <v>460</v>
      </c>
      <c r="B1001" s="406" t="s">
        <v>1741</v>
      </c>
      <c r="C1001" s="406" t="s">
        <v>1727</v>
      </c>
      <c r="D1001" s="406" t="s">
        <v>1860</v>
      </c>
      <c r="F1001" s="406" t="s">
        <v>460</v>
      </c>
      <c r="G1001" s="406" t="s">
        <v>1741</v>
      </c>
      <c r="H1001" s="406" t="s">
        <v>1727</v>
      </c>
      <c r="I1001" s="406" t="s">
        <v>1860</v>
      </c>
    </row>
    <row r="1002" spans="1:9">
      <c r="A1002" s="406" t="s">
        <v>456</v>
      </c>
      <c r="B1002" s="406" t="s">
        <v>2490</v>
      </c>
      <c r="C1002" s="406" t="s">
        <v>2072</v>
      </c>
      <c r="D1002" s="406" t="s">
        <v>2535</v>
      </c>
      <c r="F1002" s="406" t="s">
        <v>456</v>
      </c>
      <c r="G1002" s="406" t="s">
        <v>2490</v>
      </c>
      <c r="H1002" s="406" t="s">
        <v>2072</v>
      </c>
      <c r="I1002" s="406" t="s">
        <v>2535</v>
      </c>
    </row>
    <row r="1003" spans="1:9">
      <c r="A1003" s="406" t="s">
        <v>456</v>
      </c>
      <c r="B1003" s="406" t="s">
        <v>2490</v>
      </c>
      <c r="C1003" s="406" t="s">
        <v>2413</v>
      </c>
      <c r="D1003" s="406" t="s">
        <v>2535</v>
      </c>
      <c r="F1003" s="406" t="s">
        <v>456</v>
      </c>
      <c r="G1003" s="406" t="s">
        <v>2490</v>
      </c>
      <c r="H1003" s="406" t="s">
        <v>2413</v>
      </c>
      <c r="I1003" s="406" t="s">
        <v>2535</v>
      </c>
    </row>
    <row r="1004" spans="1:9">
      <c r="A1004" s="406" t="s">
        <v>1863</v>
      </c>
      <c r="B1004" s="406" t="s">
        <v>2634</v>
      </c>
      <c r="C1004" s="406" t="s">
        <v>2141</v>
      </c>
      <c r="D1004" s="406" t="s">
        <v>2635</v>
      </c>
      <c r="F1004" s="406" t="s">
        <v>1863</v>
      </c>
      <c r="G1004" s="406" t="s">
        <v>2634</v>
      </c>
      <c r="H1004" s="406" t="s">
        <v>2141</v>
      </c>
      <c r="I1004" s="406" t="s">
        <v>2635</v>
      </c>
    </row>
    <row r="1005" spans="1:9">
      <c r="A1005" s="406" t="s">
        <v>460</v>
      </c>
      <c r="B1005" s="406" t="s">
        <v>1986</v>
      </c>
      <c r="C1005" s="406" t="s">
        <v>1750</v>
      </c>
      <c r="D1005" s="406" t="s">
        <v>2706</v>
      </c>
      <c r="F1005" s="406" t="s">
        <v>460</v>
      </c>
      <c r="G1005" s="406" t="s">
        <v>1986</v>
      </c>
      <c r="H1005" s="406" t="s">
        <v>1750</v>
      </c>
      <c r="I1005" s="406" t="s">
        <v>2706</v>
      </c>
    </row>
    <row r="1006" spans="1:9">
      <c r="A1006" s="406" t="s">
        <v>2632</v>
      </c>
      <c r="B1006" s="406" t="s">
        <v>2632</v>
      </c>
      <c r="C1006" s="406"/>
      <c r="D1006" s="406" t="s">
        <v>2707</v>
      </c>
      <c r="F1006" s="406" t="s">
        <v>2632</v>
      </c>
      <c r="G1006" s="406" t="s">
        <v>2632</v>
      </c>
      <c r="H1006" s="406"/>
      <c r="I1006" s="406" t="s">
        <v>2707</v>
      </c>
    </row>
    <row r="1007" spans="1:9">
      <c r="A1007" s="406" t="s">
        <v>1863</v>
      </c>
      <c r="B1007" s="406" t="s">
        <v>1958</v>
      </c>
      <c r="C1007" s="406" t="s">
        <v>1668</v>
      </c>
      <c r="D1007" s="406" t="s">
        <v>2708</v>
      </c>
      <c r="F1007" s="406" t="s">
        <v>1863</v>
      </c>
      <c r="G1007" s="406" t="s">
        <v>1958</v>
      </c>
      <c r="H1007" s="406" t="s">
        <v>1668</v>
      </c>
      <c r="I1007" s="406" t="s">
        <v>2708</v>
      </c>
    </row>
    <row r="1008" spans="1:9">
      <c r="A1008" s="406" t="s">
        <v>1546</v>
      </c>
      <c r="B1008" s="406" t="s">
        <v>1934</v>
      </c>
      <c r="C1008" s="406" t="s">
        <v>1702</v>
      </c>
      <c r="D1008" s="406" t="s">
        <v>2081</v>
      </c>
      <c r="F1008" s="406" t="s">
        <v>1546</v>
      </c>
      <c r="G1008" s="406" t="s">
        <v>1934</v>
      </c>
      <c r="H1008" s="406" t="s">
        <v>1702</v>
      </c>
      <c r="I1008" s="406" t="s">
        <v>2081</v>
      </c>
    </row>
    <row r="1009" spans="1:9">
      <c r="A1009" s="406" t="s">
        <v>1546</v>
      </c>
      <c r="B1009" s="406" t="s">
        <v>1934</v>
      </c>
      <c r="C1009" s="406" t="s">
        <v>1734</v>
      </c>
      <c r="D1009" s="406" t="s">
        <v>2376</v>
      </c>
      <c r="F1009" s="406" t="s">
        <v>1546</v>
      </c>
      <c r="G1009" s="406" t="s">
        <v>1934</v>
      </c>
      <c r="H1009" s="406" t="s">
        <v>1734</v>
      </c>
      <c r="I1009" s="406" t="s">
        <v>2376</v>
      </c>
    </row>
    <row r="1010" spans="1:9">
      <c r="A1010" s="406" t="s">
        <v>1546</v>
      </c>
      <c r="B1010" s="406" t="s">
        <v>1934</v>
      </c>
      <c r="C1010" s="406" t="s">
        <v>1657</v>
      </c>
      <c r="D1010" s="406" t="s">
        <v>2376</v>
      </c>
      <c r="F1010" s="406" t="s">
        <v>1546</v>
      </c>
      <c r="G1010" s="406" t="s">
        <v>1934</v>
      </c>
      <c r="H1010" s="406" t="s">
        <v>1657</v>
      </c>
      <c r="I1010" s="406" t="s">
        <v>2376</v>
      </c>
    </row>
    <row r="1011" spans="1:9">
      <c r="A1011" s="406" t="s">
        <v>1546</v>
      </c>
      <c r="B1011" s="406" t="s">
        <v>1934</v>
      </c>
      <c r="C1011" s="406" t="s">
        <v>1713</v>
      </c>
      <c r="D1011" s="406" t="s">
        <v>2376</v>
      </c>
      <c r="F1011" s="406" t="s">
        <v>1546</v>
      </c>
      <c r="G1011" s="406" t="s">
        <v>1934</v>
      </c>
      <c r="H1011" s="406" t="s">
        <v>1713</v>
      </c>
      <c r="I1011" s="406" t="s">
        <v>2376</v>
      </c>
    </row>
    <row r="1012" spans="1:9">
      <c r="A1012" s="406" t="s">
        <v>1546</v>
      </c>
      <c r="B1012" s="406" t="s">
        <v>1934</v>
      </c>
      <c r="C1012" s="406" t="s">
        <v>1724</v>
      </c>
      <c r="D1012" s="406" t="s">
        <v>1936</v>
      </c>
      <c r="F1012" s="406" t="s">
        <v>1546</v>
      </c>
      <c r="G1012" s="406" t="s">
        <v>1934</v>
      </c>
      <c r="H1012" s="406" t="s">
        <v>1724</v>
      </c>
      <c r="I1012" s="406" t="s">
        <v>1936</v>
      </c>
    </row>
    <row r="1013" spans="1:9">
      <c r="A1013" s="406" t="s">
        <v>1546</v>
      </c>
      <c r="B1013" s="406" t="s">
        <v>1934</v>
      </c>
      <c r="C1013" s="406" t="s">
        <v>1805</v>
      </c>
      <c r="D1013" s="406" t="s">
        <v>1936</v>
      </c>
      <c r="F1013" s="406" t="s">
        <v>1546</v>
      </c>
      <c r="G1013" s="406" t="s">
        <v>1934</v>
      </c>
      <c r="H1013" s="406" t="s">
        <v>1805</v>
      </c>
      <c r="I1013" s="406" t="s">
        <v>1936</v>
      </c>
    </row>
    <row r="1014" spans="1:9">
      <c r="A1014" s="406" t="s">
        <v>1546</v>
      </c>
      <c r="B1014" s="406" t="s">
        <v>1934</v>
      </c>
      <c r="C1014" s="406" t="s">
        <v>1729</v>
      </c>
      <c r="D1014" s="406" t="s">
        <v>1936</v>
      </c>
      <c r="F1014" s="406" t="s">
        <v>1546</v>
      </c>
      <c r="G1014" s="406" t="s">
        <v>1934</v>
      </c>
      <c r="H1014" s="406" t="s">
        <v>1729</v>
      </c>
      <c r="I1014" s="406" t="s">
        <v>1936</v>
      </c>
    </row>
    <row r="1015" spans="1:9">
      <c r="A1015" s="406" t="s">
        <v>1546</v>
      </c>
      <c r="B1015" s="406" t="s">
        <v>1937</v>
      </c>
      <c r="C1015" s="406" t="s">
        <v>1702</v>
      </c>
      <c r="D1015" s="406" t="s">
        <v>1938</v>
      </c>
      <c r="F1015" s="406" t="s">
        <v>1546</v>
      </c>
      <c r="G1015" s="406" t="s">
        <v>1937</v>
      </c>
      <c r="H1015" s="406" t="s">
        <v>1702</v>
      </c>
      <c r="I1015" s="406" t="s">
        <v>1938</v>
      </c>
    </row>
    <row r="1016" spans="1:9">
      <c r="A1016" s="406" t="s">
        <v>1546</v>
      </c>
      <c r="B1016" s="406" t="s">
        <v>1937</v>
      </c>
      <c r="C1016" s="406" t="s">
        <v>1734</v>
      </c>
      <c r="D1016" s="406" t="s">
        <v>2292</v>
      </c>
      <c r="F1016" s="406" t="s">
        <v>1546</v>
      </c>
      <c r="G1016" s="406" t="s">
        <v>1937</v>
      </c>
      <c r="H1016" s="406" t="s">
        <v>1734</v>
      </c>
      <c r="I1016" s="406" t="s">
        <v>2292</v>
      </c>
    </row>
    <row r="1017" spans="1:9">
      <c r="A1017" s="406" t="s">
        <v>1546</v>
      </c>
      <c r="B1017" s="406" t="s">
        <v>1937</v>
      </c>
      <c r="C1017" s="406" t="s">
        <v>1654</v>
      </c>
      <c r="D1017" s="406" t="s">
        <v>2508</v>
      </c>
      <c r="F1017" s="406" t="s">
        <v>1546</v>
      </c>
      <c r="G1017" s="406" t="s">
        <v>1937</v>
      </c>
      <c r="H1017" s="406" t="s">
        <v>1654</v>
      </c>
      <c r="I1017" s="406" t="s">
        <v>2508</v>
      </c>
    </row>
    <row r="1018" spans="1:9">
      <c r="A1018" s="406" t="s">
        <v>1546</v>
      </c>
      <c r="B1018" s="406" t="s">
        <v>1937</v>
      </c>
      <c r="C1018" s="406" t="s">
        <v>1724</v>
      </c>
      <c r="D1018" s="406" t="s">
        <v>2508</v>
      </c>
      <c r="F1018" s="406" t="s">
        <v>1546</v>
      </c>
      <c r="G1018" s="406" t="s">
        <v>1937</v>
      </c>
      <c r="H1018" s="406" t="s">
        <v>1724</v>
      </c>
      <c r="I1018" s="406" t="s">
        <v>2508</v>
      </c>
    </row>
    <row r="1019" spans="1:9">
      <c r="A1019" s="406" t="s">
        <v>1546</v>
      </c>
      <c r="B1019" s="406" t="s">
        <v>1937</v>
      </c>
      <c r="C1019" s="406" t="s">
        <v>1763</v>
      </c>
      <c r="D1019" s="406" t="s">
        <v>2467</v>
      </c>
      <c r="F1019" s="406" t="s">
        <v>1546</v>
      </c>
      <c r="G1019" s="406" t="s">
        <v>1937</v>
      </c>
      <c r="H1019" s="406" t="s">
        <v>1763</v>
      </c>
      <c r="I1019" s="406" t="s">
        <v>2467</v>
      </c>
    </row>
    <row r="1020" spans="1:9">
      <c r="A1020" s="406" t="s">
        <v>448</v>
      </c>
      <c r="B1020" s="406" t="s">
        <v>2709</v>
      </c>
      <c r="C1020" s="406" t="s">
        <v>1671</v>
      </c>
      <c r="D1020" s="406" t="s">
        <v>2710</v>
      </c>
      <c r="F1020" s="406" t="s">
        <v>448</v>
      </c>
      <c r="G1020" s="406" t="s">
        <v>2709</v>
      </c>
      <c r="H1020" s="406" t="s">
        <v>1671</v>
      </c>
      <c r="I1020" s="406" t="s">
        <v>2710</v>
      </c>
    </row>
    <row r="1021" spans="1:9">
      <c r="A1021" s="406" t="s">
        <v>448</v>
      </c>
      <c r="B1021" s="406" t="s">
        <v>2709</v>
      </c>
      <c r="C1021" s="406" t="s">
        <v>1729</v>
      </c>
      <c r="D1021" s="406" t="s">
        <v>2710</v>
      </c>
      <c r="F1021" s="406" t="s">
        <v>448</v>
      </c>
      <c r="G1021" s="406" t="s">
        <v>2709</v>
      </c>
      <c r="H1021" s="406" t="s">
        <v>1729</v>
      </c>
      <c r="I1021" s="406" t="s">
        <v>2710</v>
      </c>
    </row>
    <row r="1022" spans="1:9">
      <c r="A1022" s="406" t="s">
        <v>448</v>
      </c>
      <c r="B1022" s="406" t="s">
        <v>2709</v>
      </c>
      <c r="C1022" s="406" t="s">
        <v>1767</v>
      </c>
      <c r="D1022" s="406" t="s">
        <v>2710</v>
      </c>
      <c r="F1022" s="406" t="s">
        <v>448</v>
      </c>
      <c r="G1022" s="406" t="s">
        <v>2709</v>
      </c>
      <c r="H1022" s="406" t="s">
        <v>1767</v>
      </c>
      <c r="I1022" s="406" t="s">
        <v>2710</v>
      </c>
    </row>
    <row r="1023" spans="1:9">
      <c r="A1023" s="406" t="s">
        <v>2365</v>
      </c>
      <c r="B1023" s="406" t="s">
        <v>2366</v>
      </c>
      <c r="C1023" s="406" t="s">
        <v>1896</v>
      </c>
      <c r="D1023" s="406" t="s">
        <v>2711</v>
      </c>
      <c r="F1023" s="406" t="s">
        <v>2365</v>
      </c>
      <c r="G1023" s="406" t="s">
        <v>2366</v>
      </c>
      <c r="H1023" s="406" t="s">
        <v>1896</v>
      </c>
      <c r="I1023" s="406" t="s">
        <v>2711</v>
      </c>
    </row>
    <row r="1024" spans="1:9">
      <c r="A1024" s="406" t="s">
        <v>448</v>
      </c>
      <c r="B1024" s="406" t="s">
        <v>2341</v>
      </c>
      <c r="C1024" s="406" t="s">
        <v>1734</v>
      </c>
      <c r="D1024" s="406" t="s">
        <v>2051</v>
      </c>
      <c r="F1024" s="406" t="s">
        <v>448</v>
      </c>
      <c r="G1024" s="406" t="s">
        <v>2341</v>
      </c>
      <c r="H1024" s="406" t="s">
        <v>1734</v>
      </c>
      <c r="I1024" s="406" t="s">
        <v>2051</v>
      </c>
    </row>
    <row r="1025" spans="1:9">
      <c r="A1025" s="406" t="s">
        <v>448</v>
      </c>
      <c r="B1025" s="406" t="s">
        <v>2341</v>
      </c>
      <c r="C1025" s="406" t="s">
        <v>1713</v>
      </c>
      <c r="D1025" s="406" t="s">
        <v>2051</v>
      </c>
      <c r="F1025" s="406" t="s">
        <v>448</v>
      </c>
      <c r="G1025" s="406" t="s">
        <v>2341</v>
      </c>
      <c r="H1025" s="406" t="s">
        <v>1713</v>
      </c>
      <c r="I1025" s="406" t="s">
        <v>2051</v>
      </c>
    </row>
    <row r="1026" spans="1:9">
      <c r="A1026" s="406" t="s">
        <v>448</v>
      </c>
      <c r="B1026" s="406" t="s">
        <v>2341</v>
      </c>
      <c r="C1026" s="406" t="s">
        <v>1657</v>
      </c>
      <c r="D1026" s="406" t="s">
        <v>2342</v>
      </c>
      <c r="F1026" s="406" t="s">
        <v>448</v>
      </c>
      <c r="G1026" s="406" t="s">
        <v>2341</v>
      </c>
      <c r="H1026" s="406" t="s">
        <v>1657</v>
      </c>
      <c r="I1026" s="406" t="s">
        <v>2342</v>
      </c>
    </row>
    <row r="1027" spans="1:9">
      <c r="A1027" s="406" t="s">
        <v>448</v>
      </c>
      <c r="B1027" s="406" t="s">
        <v>1739</v>
      </c>
      <c r="C1027" s="406" t="s">
        <v>1671</v>
      </c>
      <c r="D1027" s="406" t="s">
        <v>2712</v>
      </c>
      <c r="F1027" s="406" t="s">
        <v>448</v>
      </c>
      <c r="G1027" s="406" t="s">
        <v>1739</v>
      </c>
      <c r="H1027" s="406" t="s">
        <v>1671</v>
      </c>
      <c r="I1027" s="406" t="s">
        <v>2712</v>
      </c>
    </row>
    <row r="1028" spans="1:9">
      <c r="A1028" s="406" t="s">
        <v>448</v>
      </c>
      <c r="B1028" s="406" t="s">
        <v>1739</v>
      </c>
      <c r="C1028" s="406" t="s">
        <v>1734</v>
      </c>
      <c r="D1028" s="406" t="s">
        <v>1740</v>
      </c>
      <c r="F1028" s="406" t="s">
        <v>448</v>
      </c>
      <c r="G1028" s="406" t="s">
        <v>1739</v>
      </c>
      <c r="H1028" s="406" t="s">
        <v>1734</v>
      </c>
      <c r="I1028" s="406" t="s">
        <v>1740</v>
      </c>
    </row>
    <row r="1029" spans="1:9">
      <c r="A1029" s="406" t="s">
        <v>448</v>
      </c>
      <c r="B1029" s="406" t="s">
        <v>1739</v>
      </c>
      <c r="C1029" s="406" t="s">
        <v>1657</v>
      </c>
      <c r="D1029" s="406" t="s">
        <v>1740</v>
      </c>
      <c r="F1029" s="406" t="s">
        <v>448</v>
      </c>
      <c r="G1029" s="406" t="s">
        <v>1739</v>
      </c>
      <c r="H1029" s="406" t="s">
        <v>1657</v>
      </c>
      <c r="I1029" s="406" t="s">
        <v>1740</v>
      </c>
    </row>
    <row r="1030" spans="1:9">
      <c r="A1030" s="406" t="s">
        <v>448</v>
      </c>
      <c r="B1030" s="406" t="s">
        <v>2713</v>
      </c>
      <c r="C1030" s="406" t="s">
        <v>1724</v>
      </c>
      <c r="D1030" s="406" t="s">
        <v>2714</v>
      </c>
      <c r="F1030" s="406" t="s">
        <v>448</v>
      </c>
      <c r="G1030" s="406" t="s">
        <v>2713</v>
      </c>
      <c r="H1030" s="406" t="s">
        <v>1724</v>
      </c>
      <c r="I1030" s="406" t="s">
        <v>2714</v>
      </c>
    </row>
    <row r="1031" spans="1:9">
      <c r="A1031" s="406" t="s">
        <v>783</v>
      </c>
      <c r="B1031" s="406" t="s">
        <v>2255</v>
      </c>
      <c r="C1031" s="406" t="s">
        <v>1654</v>
      </c>
      <c r="D1031" s="406" t="s">
        <v>2715</v>
      </c>
      <c r="F1031" s="406" t="s">
        <v>783</v>
      </c>
      <c r="G1031" s="406" t="s">
        <v>2255</v>
      </c>
      <c r="H1031" s="406" t="s">
        <v>1654</v>
      </c>
      <c r="I1031" s="406" t="s">
        <v>2715</v>
      </c>
    </row>
    <row r="1032" spans="1:9">
      <c r="A1032" s="406" t="s">
        <v>448</v>
      </c>
      <c r="B1032" s="406" t="s">
        <v>2716</v>
      </c>
      <c r="C1032" s="406" t="s">
        <v>1713</v>
      </c>
      <c r="D1032" s="406" t="s">
        <v>2717</v>
      </c>
      <c r="F1032" s="406" t="s">
        <v>448</v>
      </c>
      <c r="G1032" s="406" t="s">
        <v>2716</v>
      </c>
      <c r="H1032" s="406" t="s">
        <v>1713</v>
      </c>
      <c r="I1032" s="406" t="s">
        <v>2717</v>
      </c>
    </row>
    <row r="1033" spans="1:9">
      <c r="A1033" s="406" t="s">
        <v>448</v>
      </c>
      <c r="B1033" s="406" t="s">
        <v>2716</v>
      </c>
      <c r="C1033" s="406" t="s">
        <v>1734</v>
      </c>
      <c r="D1033" s="406" t="s">
        <v>2718</v>
      </c>
      <c r="F1033" s="406" t="s">
        <v>448</v>
      </c>
      <c r="G1033" s="406" t="s">
        <v>2716</v>
      </c>
      <c r="H1033" s="406" t="s">
        <v>1734</v>
      </c>
      <c r="I1033" s="406" t="s">
        <v>2718</v>
      </c>
    </row>
    <row r="1034" spans="1:9">
      <c r="A1034" s="406" t="s">
        <v>448</v>
      </c>
      <c r="B1034" s="406" t="s">
        <v>2716</v>
      </c>
      <c r="C1034" s="406" t="s">
        <v>1695</v>
      </c>
      <c r="D1034" s="406" t="s">
        <v>2718</v>
      </c>
      <c r="F1034" s="406" t="s">
        <v>448</v>
      </c>
      <c r="G1034" s="406" t="s">
        <v>2716</v>
      </c>
      <c r="H1034" s="406" t="s">
        <v>1695</v>
      </c>
      <c r="I1034" s="406" t="s">
        <v>2718</v>
      </c>
    </row>
    <row r="1035" spans="1:9">
      <c r="A1035" s="406" t="s">
        <v>1824</v>
      </c>
      <c r="B1035" s="406" t="s">
        <v>1756</v>
      </c>
      <c r="C1035" s="406" t="s">
        <v>2019</v>
      </c>
      <c r="D1035" s="406" t="s">
        <v>1955</v>
      </c>
      <c r="F1035" s="406" t="s">
        <v>1824</v>
      </c>
      <c r="G1035" s="406" t="s">
        <v>1756</v>
      </c>
      <c r="H1035" s="406" t="s">
        <v>2019</v>
      </c>
      <c r="I1035" s="406" t="s">
        <v>1955</v>
      </c>
    </row>
    <row r="1036" spans="1:9">
      <c r="A1036" s="406" t="s">
        <v>1843</v>
      </c>
      <c r="B1036" s="406" t="s">
        <v>1846</v>
      </c>
      <c r="C1036" s="406" t="s">
        <v>1727</v>
      </c>
      <c r="D1036" s="406" t="s">
        <v>1847</v>
      </c>
      <c r="F1036" s="406" t="s">
        <v>1843</v>
      </c>
      <c r="G1036" s="406" t="s">
        <v>1846</v>
      </c>
      <c r="H1036" s="406" t="s">
        <v>1727</v>
      </c>
      <c r="I1036" s="406" t="s">
        <v>1847</v>
      </c>
    </row>
    <row r="1037" spans="1:9">
      <c r="A1037" s="406" t="s">
        <v>1843</v>
      </c>
      <c r="B1037" s="406" t="s">
        <v>1846</v>
      </c>
      <c r="C1037" s="406" t="s">
        <v>1737</v>
      </c>
      <c r="D1037" s="406" t="s">
        <v>1847</v>
      </c>
      <c r="F1037" s="406" t="s">
        <v>1843</v>
      </c>
      <c r="G1037" s="406" t="s">
        <v>1846</v>
      </c>
      <c r="H1037" s="406" t="s">
        <v>1737</v>
      </c>
      <c r="I1037" s="406" t="s">
        <v>1847</v>
      </c>
    </row>
    <row r="1038" spans="1:9">
      <c r="A1038" s="406" t="s">
        <v>1843</v>
      </c>
      <c r="B1038" s="406" t="s">
        <v>1846</v>
      </c>
      <c r="C1038" s="406" t="s">
        <v>1745</v>
      </c>
      <c r="D1038" s="406" t="s">
        <v>1847</v>
      </c>
      <c r="F1038" s="406" t="s">
        <v>1843</v>
      </c>
      <c r="G1038" s="406" t="s">
        <v>1846</v>
      </c>
      <c r="H1038" s="406" t="s">
        <v>1745</v>
      </c>
      <c r="I1038" s="406" t="s">
        <v>1847</v>
      </c>
    </row>
    <row r="1039" spans="1:9">
      <c r="A1039" s="406" t="s">
        <v>1843</v>
      </c>
      <c r="B1039" s="406" t="s">
        <v>1846</v>
      </c>
      <c r="C1039" s="406" t="s">
        <v>1750</v>
      </c>
      <c r="D1039" s="406" t="s">
        <v>1847</v>
      </c>
      <c r="F1039" s="406" t="s">
        <v>1843</v>
      </c>
      <c r="G1039" s="406" t="s">
        <v>1846</v>
      </c>
      <c r="H1039" s="406" t="s">
        <v>1750</v>
      </c>
      <c r="I1039" s="406" t="s">
        <v>1847</v>
      </c>
    </row>
    <row r="1040" spans="1:9">
      <c r="A1040" s="406" t="s">
        <v>1858</v>
      </c>
      <c r="B1040" s="406" t="s">
        <v>1859</v>
      </c>
      <c r="C1040" s="406" t="s">
        <v>1665</v>
      </c>
      <c r="D1040" s="406" t="s">
        <v>1742</v>
      </c>
      <c r="F1040" s="406" t="s">
        <v>1858</v>
      </c>
      <c r="G1040" s="406" t="s">
        <v>1859</v>
      </c>
      <c r="H1040" s="406" t="s">
        <v>1665</v>
      </c>
      <c r="I1040" s="406" t="s">
        <v>1742</v>
      </c>
    </row>
    <row r="1041" spans="1:9">
      <c r="A1041" s="406" t="s">
        <v>1858</v>
      </c>
      <c r="B1041" s="406" t="s">
        <v>1859</v>
      </c>
      <c r="C1041" s="406" t="s">
        <v>1695</v>
      </c>
      <c r="D1041" s="406" t="s">
        <v>1742</v>
      </c>
      <c r="F1041" s="406" t="s">
        <v>1858</v>
      </c>
      <c r="G1041" s="406" t="s">
        <v>1859</v>
      </c>
      <c r="H1041" s="406" t="s">
        <v>1695</v>
      </c>
      <c r="I1041" s="406" t="s">
        <v>1742</v>
      </c>
    </row>
    <row r="1042" spans="1:9">
      <c r="A1042" s="406" t="s">
        <v>1858</v>
      </c>
      <c r="B1042" s="406" t="s">
        <v>1859</v>
      </c>
      <c r="C1042" s="406" t="s">
        <v>1654</v>
      </c>
      <c r="D1042" s="406" t="s">
        <v>1860</v>
      </c>
      <c r="F1042" s="406" t="s">
        <v>1858</v>
      </c>
      <c r="G1042" s="406" t="s">
        <v>1859</v>
      </c>
      <c r="H1042" s="406" t="s">
        <v>1654</v>
      </c>
      <c r="I1042" s="406" t="s">
        <v>1860</v>
      </c>
    </row>
    <row r="1043" spans="1:9">
      <c r="A1043" s="406" t="s">
        <v>1858</v>
      </c>
      <c r="B1043" s="406" t="s">
        <v>1859</v>
      </c>
      <c r="C1043" s="406" t="s">
        <v>1763</v>
      </c>
      <c r="D1043" s="406" t="s">
        <v>1860</v>
      </c>
      <c r="F1043" s="406" t="s">
        <v>1858</v>
      </c>
      <c r="G1043" s="406" t="s">
        <v>1859</v>
      </c>
      <c r="H1043" s="406" t="s">
        <v>1763</v>
      </c>
      <c r="I1043" s="406" t="s">
        <v>1860</v>
      </c>
    </row>
    <row r="1044" spans="1:9">
      <c r="A1044" s="406" t="s">
        <v>1858</v>
      </c>
      <c r="B1044" s="406" t="s">
        <v>1859</v>
      </c>
      <c r="C1044" s="406" t="s">
        <v>1767</v>
      </c>
      <c r="D1044" s="406" t="s">
        <v>2719</v>
      </c>
      <c r="F1044" s="406" t="s">
        <v>1858</v>
      </c>
      <c r="G1044" s="406" t="s">
        <v>1859</v>
      </c>
      <c r="H1044" s="406" t="s">
        <v>1767</v>
      </c>
      <c r="I1044" s="406" t="s">
        <v>2719</v>
      </c>
    </row>
    <row r="1045" spans="1:9">
      <c r="A1045" s="406" t="s">
        <v>1858</v>
      </c>
      <c r="B1045" s="406" t="s">
        <v>1859</v>
      </c>
      <c r="C1045" s="406" t="s">
        <v>1674</v>
      </c>
      <c r="D1045" s="406" t="s">
        <v>2720</v>
      </c>
      <c r="F1045" s="406" t="s">
        <v>1858</v>
      </c>
      <c r="G1045" s="406" t="s">
        <v>1859</v>
      </c>
      <c r="H1045" s="406" t="s">
        <v>1674</v>
      </c>
      <c r="I1045" s="406" t="s">
        <v>2720</v>
      </c>
    </row>
    <row r="1046" spans="1:9">
      <c r="A1046" s="406" t="s">
        <v>1858</v>
      </c>
      <c r="B1046" s="406" t="s">
        <v>1859</v>
      </c>
      <c r="C1046" s="406" t="s">
        <v>1737</v>
      </c>
      <c r="D1046" s="406" t="s">
        <v>2383</v>
      </c>
      <c r="F1046" s="406" t="s">
        <v>1858</v>
      </c>
      <c r="G1046" s="406" t="s">
        <v>1859</v>
      </c>
      <c r="H1046" s="406" t="s">
        <v>1737</v>
      </c>
      <c r="I1046" s="406" t="s">
        <v>2383</v>
      </c>
    </row>
    <row r="1047" spans="1:9">
      <c r="A1047" s="406" t="s">
        <v>1858</v>
      </c>
      <c r="B1047" s="406" t="s">
        <v>1859</v>
      </c>
      <c r="C1047" s="406" t="s">
        <v>2088</v>
      </c>
      <c r="D1047" s="406" t="s">
        <v>1862</v>
      </c>
      <c r="F1047" s="406" t="s">
        <v>1858</v>
      </c>
      <c r="G1047" s="406" t="s">
        <v>1859</v>
      </c>
      <c r="H1047" s="406" t="s">
        <v>2088</v>
      </c>
      <c r="I1047" s="406" t="s">
        <v>1862</v>
      </c>
    </row>
    <row r="1048" spans="1:9">
      <c r="A1048" s="406" t="s">
        <v>448</v>
      </c>
      <c r="B1048" s="406" t="s">
        <v>2126</v>
      </c>
      <c r="C1048" s="406" t="s">
        <v>1750</v>
      </c>
      <c r="D1048" s="406" t="s">
        <v>2127</v>
      </c>
      <c r="F1048" s="406" t="s">
        <v>448</v>
      </c>
      <c r="G1048" s="406" t="s">
        <v>2126</v>
      </c>
      <c r="H1048" s="406" t="s">
        <v>1750</v>
      </c>
      <c r="I1048" s="406" t="s">
        <v>2127</v>
      </c>
    </row>
    <row r="1049" spans="1:9">
      <c r="A1049" s="406" t="s">
        <v>448</v>
      </c>
      <c r="B1049" s="406" t="s">
        <v>2126</v>
      </c>
      <c r="C1049" s="406" t="s">
        <v>1674</v>
      </c>
      <c r="D1049" s="406" t="s">
        <v>2127</v>
      </c>
      <c r="F1049" s="406" t="s">
        <v>448</v>
      </c>
      <c r="G1049" s="406" t="s">
        <v>2126</v>
      </c>
      <c r="H1049" s="406" t="s">
        <v>1674</v>
      </c>
      <c r="I1049" s="406" t="s">
        <v>2127</v>
      </c>
    </row>
    <row r="1050" spans="1:9">
      <c r="A1050" s="406" t="s">
        <v>448</v>
      </c>
      <c r="B1050" s="406" t="s">
        <v>2126</v>
      </c>
      <c r="C1050" s="406" t="s">
        <v>1713</v>
      </c>
      <c r="D1050" s="406" t="s">
        <v>2127</v>
      </c>
      <c r="F1050" s="406" t="s">
        <v>448</v>
      </c>
      <c r="G1050" s="406" t="s">
        <v>2126</v>
      </c>
      <c r="H1050" s="406" t="s">
        <v>1713</v>
      </c>
      <c r="I1050" s="406" t="s">
        <v>2127</v>
      </c>
    </row>
    <row r="1051" spans="1:9">
      <c r="A1051" s="406" t="s">
        <v>448</v>
      </c>
      <c r="B1051" s="406" t="s">
        <v>2550</v>
      </c>
      <c r="C1051" s="406" t="s">
        <v>1695</v>
      </c>
      <c r="D1051" s="406" t="s">
        <v>2551</v>
      </c>
      <c r="F1051" s="406" t="s">
        <v>448</v>
      </c>
      <c r="G1051" s="406" t="s">
        <v>2550</v>
      </c>
      <c r="H1051" s="406" t="s">
        <v>1695</v>
      </c>
      <c r="I1051" s="406" t="s">
        <v>2551</v>
      </c>
    </row>
    <row r="1052" spans="1:9">
      <c r="A1052" s="406" t="s">
        <v>452</v>
      </c>
      <c r="B1052" s="406" t="s">
        <v>2721</v>
      </c>
      <c r="C1052" s="406" t="s">
        <v>1695</v>
      </c>
      <c r="D1052" s="406" t="s">
        <v>2722</v>
      </c>
      <c r="F1052" s="406" t="s">
        <v>452</v>
      </c>
      <c r="G1052" s="406" t="s">
        <v>2721</v>
      </c>
      <c r="H1052" s="406" t="s">
        <v>1695</v>
      </c>
      <c r="I1052" s="406" t="s">
        <v>2722</v>
      </c>
    </row>
    <row r="1053" spans="1:9">
      <c r="A1053" s="406" t="s">
        <v>452</v>
      </c>
      <c r="B1053" s="406" t="s">
        <v>2721</v>
      </c>
      <c r="C1053" s="406" t="s">
        <v>2072</v>
      </c>
      <c r="D1053" s="406" t="s">
        <v>2723</v>
      </c>
      <c r="F1053" s="406" t="s">
        <v>452</v>
      </c>
      <c r="G1053" s="406" t="s">
        <v>2721</v>
      </c>
      <c r="H1053" s="406" t="s">
        <v>2072</v>
      </c>
      <c r="I1053" s="406" t="s">
        <v>2723</v>
      </c>
    </row>
    <row r="1054" spans="1:9">
      <c r="A1054" s="406" t="s">
        <v>452</v>
      </c>
      <c r="B1054" s="406" t="s">
        <v>2721</v>
      </c>
      <c r="C1054" s="406" t="s">
        <v>1737</v>
      </c>
      <c r="D1054" s="406" t="s">
        <v>2724</v>
      </c>
      <c r="F1054" s="406" t="s">
        <v>452</v>
      </c>
      <c r="G1054" s="406" t="s">
        <v>2721</v>
      </c>
      <c r="H1054" s="406" t="s">
        <v>1737</v>
      </c>
      <c r="I1054" s="406" t="s">
        <v>2724</v>
      </c>
    </row>
    <row r="1055" spans="1:9">
      <c r="A1055" s="406" t="s">
        <v>460</v>
      </c>
      <c r="B1055" s="406" t="s">
        <v>1771</v>
      </c>
      <c r="C1055" s="406" t="s">
        <v>1896</v>
      </c>
      <c r="D1055" s="406" t="s">
        <v>2725</v>
      </c>
      <c r="F1055" s="406" t="s">
        <v>460</v>
      </c>
      <c r="G1055" s="406" t="s">
        <v>1771</v>
      </c>
      <c r="H1055" s="406" t="s">
        <v>1896</v>
      </c>
      <c r="I1055" s="406" t="s">
        <v>2725</v>
      </c>
    </row>
    <row r="1056" spans="1:9">
      <c r="A1056" s="406" t="s">
        <v>452</v>
      </c>
      <c r="B1056" s="406" t="s">
        <v>2196</v>
      </c>
      <c r="C1056" s="406" t="s">
        <v>1954</v>
      </c>
      <c r="D1056" s="406" t="s">
        <v>2726</v>
      </c>
      <c r="F1056" s="406" t="s">
        <v>452</v>
      </c>
      <c r="G1056" s="406" t="s">
        <v>2196</v>
      </c>
      <c r="H1056" s="406" t="s">
        <v>1954</v>
      </c>
      <c r="I1056" s="406" t="s">
        <v>2726</v>
      </c>
    </row>
    <row r="1057" spans="1:9">
      <c r="A1057" s="406" t="s">
        <v>460</v>
      </c>
      <c r="B1057" s="406" t="s">
        <v>1766</v>
      </c>
      <c r="C1057" s="406" t="s">
        <v>1665</v>
      </c>
      <c r="D1057" s="406" t="s">
        <v>2239</v>
      </c>
      <c r="F1057" s="406" t="s">
        <v>460</v>
      </c>
      <c r="G1057" s="406" t="s">
        <v>1766</v>
      </c>
      <c r="H1057" s="406" t="s">
        <v>1665</v>
      </c>
      <c r="I1057" s="406" t="s">
        <v>2239</v>
      </c>
    </row>
    <row r="1058" spans="1:9">
      <c r="A1058" s="406" t="s">
        <v>460</v>
      </c>
      <c r="B1058" s="406" t="s">
        <v>1766</v>
      </c>
      <c r="C1058" s="406" t="s">
        <v>1763</v>
      </c>
      <c r="D1058" s="406" t="s">
        <v>2122</v>
      </c>
      <c r="F1058" s="406" t="s">
        <v>460</v>
      </c>
      <c r="G1058" s="406" t="s">
        <v>1766</v>
      </c>
      <c r="H1058" s="406" t="s">
        <v>1763</v>
      </c>
      <c r="I1058" s="406" t="s">
        <v>2122</v>
      </c>
    </row>
    <row r="1059" spans="1:9">
      <c r="A1059" s="406" t="s">
        <v>460</v>
      </c>
      <c r="B1059" s="406" t="s">
        <v>1766</v>
      </c>
      <c r="C1059" s="406" t="s">
        <v>1805</v>
      </c>
      <c r="D1059" s="406" t="s">
        <v>1866</v>
      </c>
      <c r="F1059" s="406" t="s">
        <v>460</v>
      </c>
      <c r="G1059" s="406" t="s">
        <v>1766</v>
      </c>
      <c r="H1059" s="406" t="s">
        <v>1805</v>
      </c>
      <c r="I1059" s="406" t="s">
        <v>1866</v>
      </c>
    </row>
    <row r="1060" spans="1:9">
      <c r="A1060" s="406" t="s">
        <v>460</v>
      </c>
      <c r="B1060" s="406" t="s">
        <v>1766</v>
      </c>
      <c r="C1060" s="406" t="s">
        <v>1677</v>
      </c>
      <c r="D1060" s="406" t="s">
        <v>1768</v>
      </c>
      <c r="F1060" s="406" t="s">
        <v>460</v>
      </c>
      <c r="G1060" s="406" t="s">
        <v>1766</v>
      </c>
      <c r="H1060" s="406" t="s">
        <v>1677</v>
      </c>
      <c r="I1060" s="406" t="s">
        <v>1768</v>
      </c>
    </row>
    <row r="1061" spans="1:9">
      <c r="A1061" s="406" t="s">
        <v>448</v>
      </c>
      <c r="B1061" s="406" t="s">
        <v>1697</v>
      </c>
      <c r="C1061" s="406" t="s">
        <v>1729</v>
      </c>
      <c r="D1061" s="406" t="s">
        <v>2727</v>
      </c>
      <c r="F1061" s="406" t="s">
        <v>448</v>
      </c>
      <c r="G1061" s="406" t="s">
        <v>1697</v>
      </c>
      <c r="H1061" s="406" t="s">
        <v>1729</v>
      </c>
      <c r="I1061" s="406" t="s">
        <v>2727</v>
      </c>
    </row>
    <row r="1062" spans="1:9">
      <c r="A1062" s="406" t="s">
        <v>456</v>
      </c>
      <c r="B1062" s="406" t="s">
        <v>2728</v>
      </c>
      <c r="C1062" s="406" t="s">
        <v>1651</v>
      </c>
      <c r="D1062" s="406" t="s">
        <v>2729</v>
      </c>
      <c r="F1062" s="406" t="s">
        <v>456</v>
      </c>
      <c r="G1062" s="406" t="s">
        <v>2728</v>
      </c>
      <c r="H1062" s="406" t="s">
        <v>1651</v>
      </c>
      <c r="I1062" s="406" t="s">
        <v>2729</v>
      </c>
    </row>
    <row r="1063" spans="1:9">
      <c r="A1063" s="406" t="s">
        <v>456</v>
      </c>
      <c r="B1063" s="406" t="s">
        <v>2728</v>
      </c>
      <c r="C1063" s="406" t="s">
        <v>1763</v>
      </c>
      <c r="D1063" s="406" t="s">
        <v>2730</v>
      </c>
      <c r="F1063" s="406" t="s">
        <v>456</v>
      </c>
      <c r="G1063" s="406" t="s">
        <v>2728</v>
      </c>
      <c r="H1063" s="406" t="s">
        <v>1763</v>
      </c>
      <c r="I1063" s="406" t="s">
        <v>2730</v>
      </c>
    </row>
    <row r="1064" spans="1:9">
      <c r="A1064" s="406" t="s">
        <v>452</v>
      </c>
      <c r="B1064" s="406" t="s">
        <v>1766</v>
      </c>
      <c r="C1064" s="406" t="s">
        <v>1660</v>
      </c>
      <c r="D1064" s="406" t="s">
        <v>2731</v>
      </c>
      <c r="F1064" s="406" t="s">
        <v>452</v>
      </c>
      <c r="G1064" s="406" t="s">
        <v>1766</v>
      </c>
      <c r="H1064" s="406" t="s">
        <v>1660</v>
      </c>
      <c r="I1064" s="406" t="s">
        <v>2731</v>
      </c>
    </row>
    <row r="1065" spans="1:9">
      <c r="A1065" s="406" t="s">
        <v>467</v>
      </c>
      <c r="B1065" s="406" t="s">
        <v>2150</v>
      </c>
      <c r="C1065" s="406" t="s">
        <v>1695</v>
      </c>
      <c r="D1065" s="406" t="s">
        <v>2482</v>
      </c>
      <c r="F1065" s="406" t="s">
        <v>467</v>
      </c>
      <c r="G1065" s="406" t="s">
        <v>2150</v>
      </c>
      <c r="H1065" s="406" t="s">
        <v>1695</v>
      </c>
      <c r="I1065" s="406" t="s">
        <v>2482</v>
      </c>
    </row>
    <row r="1066" spans="1:9">
      <c r="A1066" s="406" t="s">
        <v>467</v>
      </c>
      <c r="B1066" s="406" t="s">
        <v>2150</v>
      </c>
      <c r="C1066" s="406" t="s">
        <v>2019</v>
      </c>
      <c r="D1066" s="406" t="s">
        <v>2732</v>
      </c>
      <c r="F1066" s="406" t="s">
        <v>467</v>
      </c>
      <c r="G1066" s="406" t="s">
        <v>2150</v>
      </c>
      <c r="H1066" s="406" t="s">
        <v>2019</v>
      </c>
      <c r="I1066" s="406" t="s">
        <v>2732</v>
      </c>
    </row>
    <row r="1067" spans="1:9">
      <c r="A1067" s="406" t="s">
        <v>460</v>
      </c>
      <c r="B1067" s="406" t="s">
        <v>2733</v>
      </c>
      <c r="C1067" s="406" t="s">
        <v>1819</v>
      </c>
      <c r="D1067" s="406" t="s">
        <v>2053</v>
      </c>
      <c r="F1067" s="406" t="s">
        <v>460</v>
      </c>
      <c r="G1067" s="406" t="s">
        <v>2733</v>
      </c>
      <c r="H1067" s="406" t="s">
        <v>1819</v>
      </c>
      <c r="I1067" s="406" t="s">
        <v>2053</v>
      </c>
    </row>
    <row r="1068" spans="1:9">
      <c r="A1068" s="406" t="s">
        <v>448</v>
      </c>
      <c r="B1068" s="406" t="s">
        <v>1704</v>
      </c>
      <c r="C1068" s="406" t="s">
        <v>1677</v>
      </c>
      <c r="D1068" s="406" t="s">
        <v>2202</v>
      </c>
      <c r="F1068" s="406" t="s">
        <v>448</v>
      </c>
      <c r="G1068" s="406" t="s">
        <v>1704</v>
      </c>
      <c r="H1068" s="406" t="s">
        <v>1677</v>
      </c>
      <c r="I1068" s="406" t="s">
        <v>2202</v>
      </c>
    </row>
    <row r="1069" spans="1:9">
      <c r="A1069" s="406" t="s">
        <v>460</v>
      </c>
      <c r="B1069" s="406" t="s">
        <v>2734</v>
      </c>
      <c r="C1069" s="406" t="s">
        <v>1819</v>
      </c>
      <c r="D1069" s="406" t="s">
        <v>2735</v>
      </c>
      <c r="F1069" s="406" t="s">
        <v>460</v>
      </c>
      <c r="G1069" s="406" t="s">
        <v>2734</v>
      </c>
      <c r="H1069" s="406" t="s">
        <v>1819</v>
      </c>
      <c r="I1069" s="406" t="s">
        <v>2735</v>
      </c>
    </row>
    <row r="1070" spans="1:9">
      <c r="A1070" s="406" t="s">
        <v>467</v>
      </c>
      <c r="B1070" s="406" t="s">
        <v>1818</v>
      </c>
      <c r="C1070" s="406" t="s">
        <v>1654</v>
      </c>
      <c r="D1070" s="406" t="s">
        <v>1820</v>
      </c>
      <c r="F1070" s="406" t="s">
        <v>467</v>
      </c>
      <c r="G1070" s="406" t="s">
        <v>1818</v>
      </c>
      <c r="H1070" s="406" t="s">
        <v>1654</v>
      </c>
      <c r="I1070" s="406" t="s">
        <v>1820</v>
      </c>
    </row>
    <row r="1071" spans="1:9">
      <c r="A1071" s="406" t="s">
        <v>448</v>
      </c>
      <c r="B1071" s="406" t="s">
        <v>2736</v>
      </c>
      <c r="C1071" s="406" t="s">
        <v>1763</v>
      </c>
      <c r="D1071" s="406" t="s">
        <v>1806</v>
      </c>
      <c r="F1071" s="406" t="s">
        <v>448</v>
      </c>
      <c r="G1071" s="406" t="s">
        <v>2736</v>
      </c>
      <c r="H1071" s="406" t="s">
        <v>1763</v>
      </c>
      <c r="I1071" s="406" t="s">
        <v>1806</v>
      </c>
    </row>
    <row r="1072" spans="1:9">
      <c r="A1072" s="406" t="s">
        <v>467</v>
      </c>
      <c r="B1072" s="406" t="s">
        <v>1821</v>
      </c>
      <c r="C1072" s="406" t="s">
        <v>1748</v>
      </c>
      <c r="D1072" s="406" t="s">
        <v>1822</v>
      </c>
      <c r="F1072" s="406" t="s">
        <v>467</v>
      </c>
      <c r="G1072" s="406" t="s">
        <v>1821</v>
      </c>
      <c r="H1072" s="406" t="s">
        <v>1748</v>
      </c>
      <c r="I1072" s="406" t="s">
        <v>1822</v>
      </c>
    </row>
    <row r="1073" spans="1:9">
      <c r="A1073" s="406" t="s">
        <v>467</v>
      </c>
      <c r="B1073" s="406" t="s">
        <v>1821</v>
      </c>
      <c r="C1073" s="406" t="s">
        <v>1654</v>
      </c>
      <c r="D1073" s="406" t="s">
        <v>2330</v>
      </c>
      <c r="F1073" s="406" t="s">
        <v>467</v>
      </c>
      <c r="G1073" s="406" t="s">
        <v>1821</v>
      </c>
      <c r="H1073" s="406" t="s">
        <v>1654</v>
      </c>
      <c r="I1073" s="406" t="s">
        <v>2330</v>
      </c>
    </row>
    <row r="1074" spans="1:9">
      <c r="A1074" s="406" t="s">
        <v>467</v>
      </c>
      <c r="B1074" s="406" t="s">
        <v>1813</v>
      </c>
      <c r="C1074" s="406" t="s">
        <v>1767</v>
      </c>
      <c r="D1074" s="406" t="s">
        <v>1814</v>
      </c>
      <c r="F1074" s="406" t="s">
        <v>467</v>
      </c>
      <c r="G1074" s="406" t="s">
        <v>1813</v>
      </c>
      <c r="H1074" s="406" t="s">
        <v>1767</v>
      </c>
      <c r="I1074" s="406" t="s">
        <v>1814</v>
      </c>
    </row>
    <row r="1075" spans="1:9">
      <c r="A1075" s="406" t="s">
        <v>467</v>
      </c>
      <c r="B1075" s="406" t="s">
        <v>1813</v>
      </c>
      <c r="C1075" s="406" t="s">
        <v>1677</v>
      </c>
      <c r="D1075" s="406" t="s">
        <v>1814</v>
      </c>
      <c r="F1075" s="406" t="s">
        <v>467</v>
      </c>
      <c r="G1075" s="406" t="s">
        <v>1813</v>
      </c>
      <c r="H1075" s="406" t="s">
        <v>1677</v>
      </c>
      <c r="I1075" s="406" t="s">
        <v>1814</v>
      </c>
    </row>
    <row r="1076" spans="1:9">
      <c r="A1076" s="406" t="s">
        <v>467</v>
      </c>
      <c r="B1076" s="406" t="s">
        <v>1813</v>
      </c>
      <c r="C1076" s="406" t="s">
        <v>1887</v>
      </c>
      <c r="D1076" s="406" t="s">
        <v>2001</v>
      </c>
      <c r="F1076" s="406" t="s">
        <v>467</v>
      </c>
      <c r="G1076" s="406" t="s">
        <v>1813</v>
      </c>
      <c r="H1076" s="406" t="s">
        <v>1887</v>
      </c>
      <c r="I1076" s="406" t="s">
        <v>2001</v>
      </c>
    </row>
    <row r="1077" spans="1:9">
      <c r="A1077" s="406" t="s">
        <v>467</v>
      </c>
      <c r="B1077" s="406" t="s">
        <v>1813</v>
      </c>
      <c r="C1077" s="406" t="s">
        <v>1692</v>
      </c>
      <c r="D1077" s="406" t="s">
        <v>2533</v>
      </c>
      <c r="F1077" s="406" t="s">
        <v>467</v>
      </c>
      <c r="G1077" s="406" t="s">
        <v>1813</v>
      </c>
      <c r="H1077" s="406" t="s">
        <v>1692</v>
      </c>
      <c r="I1077" s="406" t="s">
        <v>2533</v>
      </c>
    </row>
    <row r="1078" spans="1:9">
      <c r="A1078" s="406" t="s">
        <v>448</v>
      </c>
      <c r="B1078" s="406" t="s">
        <v>2050</v>
      </c>
      <c r="C1078" s="406" t="s">
        <v>1674</v>
      </c>
      <c r="D1078" s="406" t="s">
        <v>2051</v>
      </c>
      <c r="F1078" s="406" t="s">
        <v>448</v>
      </c>
      <c r="G1078" s="406" t="s">
        <v>2050</v>
      </c>
      <c r="H1078" s="406" t="s">
        <v>1674</v>
      </c>
      <c r="I1078" s="406" t="s">
        <v>2051</v>
      </c>
    </row>
    <row r="1079" spans="1:9">
      <c r="A1079" s="406" t="s">
        <v>448</v>
      </c>
      <c r="B1079" s="406" t="s">
        <v>2210</v>
      </c>
      <c r="C1079" s="406" t="s">
        <v>1713</v>
      </c>
      <c r="D1079" s="406" t="s">
        <v>2211</v>
      </c>
      <c r="F1079" s="406" t="s">
        <v>448</v>
      </c>
      <c r="G1079" s="406" t="s">
        <v>2210</v>
      </c>
      <c r="H1079" s="406" t="s">
        <v>1713</v>
      </c>
      <c r="I1079" s="406" t="s">
        <v>2211</v>
      </c>
    </row>
    <row r="1080" spans="1:9">
      <c r="A1080" s="406" t="s">
        <v>1863</v>
      </c>
      <c r="B1080" s="406" t="s">
        <v>1869</v>
      </c>
      <c r="C1080" s="406" t="s">
        <v>1660</v>
      </c>
      <c r="D1080" s="406" t="s">
        <v>1984</v>
      </c>
      <c r="F1080" s="406" t="s">
        <v>1863</v>
      </c>
      <c r="G1080" s="406" t="s">
        <v>1869</v>
      </c>
      <c r="H1080" s="406" t="s">
        <v>1660</v>
      </c>
      <c r="I1080" s="406" t="s">
        <v>1984</v>
      </c>
    </row>
    <row r="1081" spans="1:9">
      <c r="A1081" s="406" t="s">
        <v>1863</v>
      </c>
      <c r="B1081" s="406" t="s">
        <v>1869</v>
      </c>
      <c r="C1081" s="406" t="s">
        <v>2606</v>
      </c>
      <c r="D1081" s="406" t="s">
        <v>2737</v>
      </c>
      <c r="F1081" s="406" t="s">
        <v>1863</v>
      </c>
      <c r="G1081" s="406" t="s">
        <v>1869</v>
      </c>
      <c r="H1081" s="406" t="s">
        <v>2606</v>
      </c>
      <c r="I1081" s="406" t="s">
        <v>2737</v>
      </c>
    </row>
    <row r="1082" spans="1:9">
      <c r="A1082" s="406" t="s">
        <v>1863</v>
      </c>
      <c r="B1082" s="406" t="s">
        <v>1869</v>
      </c>
      <c r="C1082" s="406" t="s">
        <v>1959</v>
      </c>
      <c r="D1082" s="406" t="s">
        <v>2737</v>
      </c>
      <c r="F1082" s="406" t="s">
        <v>1863</v>
      </c>
      <c r="G1082" s="406" t="s">
        <v>1869</v>
      </c>
      <c r="H1082" s="406" t="s">
        <v>1959</v>
      </c>
      <c r="I1082" s="406" t="s">
        <v>2737</v>
      </c>
    </row>
    <row r="1083" spans="1:9">
      <c r="A1083" s="406" t="s">
        <v>448</v>
      </c>
      <c r="B1083" s="406" t="s">
        <v>2352</v>
      </c>
      <c r="C1083" s="406" t="s">
        <v>1713</v>
      </c>
      <c r="D1083" s="406" t="s">
        <v>2353</v>
      </c>
      <c r="F1083" s="406" t="s">
        <v>448</v>
      </c>
      <c r="G1083" s="406" t="s">
        <v>2352</v>
      </c>
      <c r="H1083" s="406" t="s">
        <v>1713</v>
      </c>
      <c r="I1083" s="406" t="s">
        <v>2353</v>
      </c>
    </row>
    <row r="1084" spans="1:9">
      <c r="A1084" s="406" t="s">
        <v>2365</v>
      </c>
      <c r="B1084" s="406" t="s">
        <v>2738</v>
      </c>
      <c r="C1084" s="406" t="s">
        <v>1819</v>
      </c>
      <c r="D1084" s="406" t="s">
        <v>1740</v>
      </c>
      <c r="F1084" s="406" t="s">
        <v>2365</v>
      </c>
      <c r="G1084" s="406" t="s">
        <v>2738</v>
      </c>
      <c r="H1084" s="406" t="s">
        <v>1819</v>
      </c>
      <c r="I1084" s="406" t="s">
        <v>1740</v>
      </c>
    </row>
    <row r="1085" spans="1:9">
      <c r="A1085" s="406" t="s">
        <v>448</v>
      </c>
      <c r="B1085" s="406" t="s">
        <v>2739</v>
      </c>
      <c r="C1085" s="406" t="s">
        <v>1665</v>
      </c>
      <c r="D1085" s="406" t="s">
        <v>2740</v>
      </c>
      <c r="F1085" s="406" t="s">
        <v>448</v>
      </c>
      <c r="G1085" s="406" t="s">
        <v>2739</v>
      </c>
      <c r="H1085" s="406" t="s">
        <v>1665</v>
      </c>
      <c r="I1085" s="406" t="s">
        <v>2740</v>
      </c>
    </row>
    <row r="1086" spans="1:9">
      <c r="A1086" s="406" t="s">
        <v>1546</v>
      </c>
      <c r="B1086" s="406" t="s">
        <v>1659</v>
      </c>
      <c r="C1086" s="406" t="s">
        <v>1668</v>
      </c>
      <c r="D1086" s="406" t="s">
        <v>2741</v>
      </c>
      <c r="F1086" s="406" t="s">
        <v>1546</v>
      </c>
      <c r="G1086" s="406" t="s">
        <v>1659</v>
      </c>
      <c r="H1086" s="406" t="s">
        <v>1668</v>
      </c>
      <c r="I1086" s="406" t="s">
        <v>2741</v>
      </c>
    </row>
    <row r="1087" spans="1:9">
      <c r="A1087" s="406" t="s">
        <v>1546</v>
      </c>
      <c r="B1087" s="406" t="s">
        <v>1659</v>
      </c>
      <c r="C1087" s="406" t="s">
        <v>1734</v>
      </c>
      <c r="D1087" s="406" t="s">
        <v>2378</v>
      </c>
      <c r="F1087" s="406" t="s">
        <v>1546</v>
      </c>
      <c r="G1087" s="406" t="s">
        <v>1659</v>
      </c>
      <c r="H1087" s="406" t="s">
        <v>1734</v>
      </c>
      <c r="I1087" s="406" t="s">
        <v>2378</v>
      </c>
    </row>
    <row r="1088" spans="1:9">
      <c r="A1088" s="406" t="s">
        <v>1546</v>
      </c>
      <c r="B1088" s="406" t="s">
        <v>1659</v>
      </c>
      <c r="C1088" s="406" t="s">
        <v>1713</v>
      </c>
      <c r="D1088" s="406" t="s">
        <v>2378</v>
      </c>
      <c r="F1088" s="406" t="s">
        <v>1546</v>
      </c>
      <c r="G1088" s="406" t="s">
        <v>1659</v>
      </c>
      <c r="H1088" s="406" t="s">
        <v>1713</v>
      </c>
      <c r="I1088" s="406" t="s">
        <v>2378</v>
      </c>
    </row>
    <row r="1089" spans="1:9">
      <c r="A1089" s="406" t="s">
        <v>1546</v>
      </c>
      <c r="B1089" s="406" t="s">
        <v>1659</v>
      </c>
      <c r="C1089" s="406" t="s">
        <v>1657</v>
      </c>
      <c r="D1089" s="406" t="s">
        <v>1940</v>
      </c>
      <c r="F1089" s="406" t="s">
        <v>1546</v>
      </c>
      <c r="G1089" s="406" t="s">
        <v>1659</v>
      </c>
      <c r="H1089" s="406" t="s">
        <v>1657</v>
      </c>
      <c r="I1089" s="406" t="s">
        <v>1940</v>
      </c>
    </row>
    <row r="1090" spans="1:9">
      <c r="A1090" s="406" t="s">
        <v>1546</v>
      </c>
      <c r="B1090" s="406" t="s">
        <v>1659</v>
      </c>
      <c r="C1090" s="406" t="s">
        <v>1729</v>
      </c>
      <c r="D1090" s="406" t="s">
        <v>1940</v>
      </c>
      <c r="F1090" s="406" t="s">
        <v>1546</v>
      </c>
      <c r="G1090" s="406" t="s">
        <v>1659</v>
      </c>
      <c r="H1090" s="406" t="s">
        <v>1729</v>
      </c>
      <c r="I1090" s="406" t="s">
        <v>1940</v>
      </c>
    </row>
    <row r="1091" spans="1:9">
      <c r="A1091" s="406" t="s">
        <v>1546</v>
      </c>
      <c r="B1091" s="406" t="s">
        <v>1659</v>
      </c>
      <c r="C1091" s="406" t="s">
        <v>1710</v>
      </c>
      <c r="D1091" s="406" t="s">
        <v>2687</v>
      </c>
      <c r="F1091" s="406" t="s">
        <v>1546</v>
      </c>
      <c r="G1091" s="406" t="s">
        <v>1659</v>
      </c>
      <c r="H1091" s="406" t="s">
        <v>1710</v>
      </c>
      <c r="I1091" s="406" t="s">
        <v>2687</v>
      </c>
    </row>
    <row r="1092" spans="1:9">
      <c r="A1092" s="406" t="s">
        <v>1546</v>
      </c>
      <c r="B1092" s="406" t="s">
        <v>1659</v>
      </c>
      <c r="C1092" s="406" t="s">
        <v>1796</v>
      </c>
      <c r="D1092" s="406" t="s">
        <v>2742</v>
      </c>
      <c r="F1092" s="406" t="s">
        <v>1546</v>
      </c>
      <c r="G1092" s="406" t="s">
        <v>1659</v>
      </c>
      <c r="H1092" s="406" t="s">
        <v>1796</v>
      </c>
      <c r="I1092" s="406" t="s">
        <v>2742</v>
      </c>
    </row>
    <row r="1093" spans="1:9">
      <c r="A1093" s="406" t="s">
        <v>1546</v>
      </c>
      <c r="B1093" s="406" t="s">
        <v>1659</v>
      </c>
      <c r="C1093" s="406" t="s">
        <v>1772</v>
      </c>
      <c r="D1093" s="406" t="s">
        <v>1661</v>
      </c>
      <c r="F1093" s="406" t="s">
        <v>1546</v>
      </c>
      <c r="G1093" s="406" t="s">
        <v>1659</v>
      </c>
      <c r="H1093" s="406" t="s">
        <v>1772</v>
      </c>
      <c r="I1093" s="406" t="s">
        <v>1661</v>
      </c>
    </row>
    <row r="1094" spans="1:9">
      <c r="A1094" s="406" t="s">
        <v>1546</v>
      </c>
      <c r="B1094" s="406" t="s">
        <v>1659</v>
      </c>
      <c r="C1094" s="406" t="s">
        <v>2177</v>
      </c>
      <c r="D1094" s="406" t="s">
        <v>1661</v>
      </c>
      <c r="F1094" s="406" t="s">
        <v>1546</v>
      </c>
      <c r="G1094" s="406" t="s">
        <v>1659</v>
      </c>
      <c r="H1094" s="406" t="s">
        <v>2177</v>
      </c>
      <c r="I1094" s="406" t="s">
        <v>1661</v>
      </c>
    </row>
    <row r="1095" spans="1:9">
      <c r="A1095" s="406" t="s">
        <v>1546</v>
      </c>
      <c r="B1095" s="406" t="s">
        <v>1659</v>
      </c>
      <c r="C1095" s="406" t="s">
        <v>1896</v>
      </c>
      <c r="D1095" s="406" t="s">
        <v>1661</v>
      </c>
      <c r="F1095" s="406" t="s">
        <v>1546</v>
      </c>
      <c r="G1095" s="406" t="s">
        <v>1659</v>
      </c>
      <c r="H1095" s="406" t="s">
        <v>1896</v>
      </c>
      <c r="I1095" s="406" t="s">
        <v>1661</v>
      </c>
    </row>
    <row r="1096" spans="1:9">
      <c r="A1096" s="406" t="s">
        <v>1546</v>
      </c>
      <c r="B1096" s="406" t="s">
        <v>1659</v>
      </c>
      <c r="C1096" s="406" t="s">
        <v>1687</v>
      </c>
      <c r="D1096" s="406" t="s">
        <v>1661</v>
      </c>
      <c r="F1096" s="406" t="s">
        <v>1546</v>
      </c>
      <c r="G1096" s="406" t="s">
        <v>1659</v>
      </c>
      <c r="H1096" s="406" t="s">
        <v>1687</v>
      </c>
      <c r="I1096" s="406" t="s">
        <v>1661</v>
      </c>
    </row>
    <row r="1097" spans="1:9">
      <c r="A1097" s="406" t="s">
        <v>1546</v>
      </c>
      <c r="B1097" s="406" t="s">
        <v>1659</v>
      </c>
      <c r="C1097" s="406" t="s">
        <v>2413</v>
      </c>
      <c r="D1097" s="406" t="s">
        <v>1941</v>
      </c>
      <c r="F1097" s="406" t="s">
        <v>1546</v>
      </c>
      <c r="G1097" s="406" t="s">
        <v>1659</v>
      </c>
      <c r="H1097" s="406" t="s">
        <v>2413</v>
      </c>
      <c r="I1097" s="406" t="s">
        <v>1941</v>
      </c>
    </row>
    <row r="1098" spans="1:9">
      <c r="A1098" s="406" t="s">
        <v>1546</v>
      </c>
      <c r="B1098" s="406" t="s">
        <v>1659</v>
      </c>
      <c r="C1098" s="406" t="s">
        <v>1705</v>
      </c>
      <c r="D1098" s="406" t="s">
        <v>2199</v>
      </c>
      <c r="F1098" s="406" t="s">
        <v>1546</v>
      </c>
      <c r="G1098" s="406" t="s">
        <v>1659</v>
      </c>
      <c r="H1098" s="406" t="s">
        <v>1705</v>
      </c>
      <c r="I1098" s="406" t="s">
        <v>2199</v>
      </c>
    </row>
    <row r="1099" spans="1:9">
      <c r="A1099" s="406" t="s">
        <v>1546</v>
      </c>
      <c r="B1099" s="406" t="s">
        <v>1659</v>
      </c>
      <c r="C1099" s="406" t="s">
        <v>1689</v>
      </c>
      <c r="D1099" s="406" t="s">
        <v>2199</v>
      </c>
      <c r="F1099" s="406" t="s">
        <v>1546</v>
      </c>
      <c r="G1099" s="406" t="s">
        <v>1659</v>
      </c>
      <c r="H1099" s="406" t="s">
        <v>1689</v>
      </c>
      <c r="I1099" s="406" t="s">
        <v>2199</v>
      </c>
    </row>
    <row r="1100" spans="1:9">
      <c r="A1100" s="406" t="s">
        <v>1546</v>
      </c>
      <c r="B1100" s="406" t="s">
        <v>1659</v>
      </c>
      <c r="C1100" s="406" t="s">
        <v>2606</v>
      </c>
      <c r="D1100" s="406" t="s">
        <v>2199</v>
      </c>
      <c r="F1100" s="406" t="s">
        <v>1546</v>
      </c>
      <c r="G1100" s="406" t="s">
        <v>1659</v>
      </c>
      <c r="H1100" s="406" t="s">
        <v>2606</v>
      </c>
      <c r="I1100" s="406" t="s">
        <v>2199</v>
      </c>
    </row>
    <row r="1101" spans="1:9">
      <c r="A1101" s="406" t="s">
        <v>452</v>
      </c>
      <c r="B1101" s="406" t="s">
        <v>1659</v>
      </c>
      <c r="C1101" s="406" t="s">
        <v>1799</v>
      </c>
      <c r="D1101" s="406" t="s">
        <v>2504</v>
      </c>
      <c r="F1101" s="406" t="s">
        <v>452</v>
      </c>
      <c r="G1101" s="406" t="s">
        <v>1659</v>
      </c>
      <c r="H1101" s="406" t="s">
        <v>1799</v>
      </c>
      <c r="I1101" s="406" t="s">
        <v>2504</v>
      </c>
    </row>
    <row r="1102" spans="1:9">
      <c r="A1102" s="406" t="s">
        <v>452</v>
      </c>
      <c r="B1102" s="406" t="s">
        <v>1659</v>
      </c>
      <c r="C1102" s="406" t="s">
        <v>2064</v>
      </c>
      <c r="D1102" s="406" t="s">
        <v>2195</v>
      </c>
      <c r="F1102" s="406" t="s">
        <v>452</v>
      </c>
      <c r="G1102" s="406" t="s">
        <v>1659</v>
      </c>
      <c r="H1102" s="406" t="s">
        <v>2064</v>
      </c>
      <c r="I1102" s="406" t="s">
        <v>2195</v>
      </c>
    </row>
    <row r="1103" spans="1:9">
      <c r="A1103" s="406" t="s">
        <v>467</v>
      </c>
      <c r="B1103" s="406" t="s">
        <v>1659</v>
      </c>
      <c r="C1103" s="406" t="s">
        <v>1727</v>
      </c>
      <c r="D1103" s="406" t="s">
        <v>1823</v>
      </c>
      <c r="F1103" s="406" t="s">
        <v>467</v>
      </c>
      <c r="G1103" s="406" t="s">
        <v>1659</v>
      </c>
      <c r="H1103" s="406" t="s">
        <v>1727</v>
      </c>
      <c r="I1103" s="406" t="s">
        <v>1823</v>
      </c>
    </row>
    <row r="1104" spans="1:9">
      <c r="A1104" s="406" t="s">
        <v>467</v>
      </c>
      <c r="B1104" s="406" t="s">
        <v>1659</v>
      </c>
      <c r="C1104" s="406" t="s">
        <v>1763</v>
      </c>
      <c r="D1104" s="406" t="s">
        <v>1823</v>
      </c>
      <c r="F1104" s="406" t="s">
        <v>467</v>
      </c>
      <c r="G1104" s="406" t="s">
        <v>1659</v>
      </c>
      <c r="H1104" s="406" t="s">
        <v>1763</v>
      </c>
      <c r="I1104" s="406" t="s">
        <v>1823</v>
      </c>
    </row>
    <row r="1105" spans="1:9">
      <c r="A1105" s="406" t="s">
        <v>1546</v>
      </c>
      <c r="B1105" s="406" t="s">
        <v>1944</v>
      </c>
      <c r="C1105" s="406" t="s">
        <v>1668</v>
      </c>
      <c r="D1105" s="406" t="s">
        <v>2089</v>
      </c>
      <c r="F1105" s="406" t="s">
        <v>1546</v>
      </c>
      <c r="G1105" s="406" t="s">
        <v>1944</v>
      </c>
      <c r="H1105" s="406" t="s">
        <v>1668</v>
      </c>
      <c r="I1105" s="406" t="s">
        <v>2089</v>
      </c>
    </row>
    <row r="1106" spans="1:9">
      <c r="A1106" s="406" t="s">
        <v>460</v>
      </c>
      <c r="B1106" s="406" t="s">
        <v>2554</v>
      </c>
      <c r="C1106" s="406" t="s">
        <v>2066</v>
      </c>
      <c r="D1106" s="406" t="s">
        <v>2743</v>
      </c>
      <c r="F1106" s="406" t="s">
        <v>460</v>
      </c>
      <c r="G1106" s="406" t="s">
        <v>2554</v>
      </c>
      <c r="H1106" s="406" t="s">
        <v>2066</v>
      </c>
      <c r="I1106" s="406" t="s">
        <v>2743</v>
      </c>
    </row>
    <row r="1107" spans="1:9">
      <c r="A1107" s="406" t="s">
        <v>783</v>
      </c>
      <c r="B1107" s="406" t="s">
        <v>2744</v>
      </c>
      <c r="C1107" s="406" t="s">
        <v>1750</v>
      </c>
      <c r="D1107" s="406" t="s">
        <v>2745</v>
      </c>
      <c r="F1107" s="406" t="s">
        <v>783</v>
      </c>
      <c r="G1107" s="406" t="s">
        <v>2744</v>
      </c>
      <c r="H1107" s="406" t="s">
        <v>1750</v>
      </c>
      <c r="I1107" s="406" t="s">
        <v>2745</v>
      </c>
    </row>
    <row r="1108" spans="1:9">
      <c r="A1108" s="406" t="s">
        <v>460</v>
      </c>
      <c r="B1108" s="406" t="s">
        <v>2554</v>
      </c>
      <c r="C1108" s="406" t="s">
        <v>2131</v>
      </c>
      <c r="D1108" s="406" t="s">
        <v>2746</v>
      </c>
      <c r="F1108" s="406" t="s">
        <v>460</v>
      </c>
      <c r="G1108" s="406" t="s">
        <v>2554</v>
      </c>
      <c r="H1108" s="406" t="s">
        <v>2131</v>
      </c>
      <c r="I1108" s="406" t="s">
        <v>2746</v>
      </c>
    </row>
    <row r="1109" spans="1:9">
      <c r="A1109" s="406" t="s">
        <v>452</v>
      </c>
      <c r="B1109" s="406" t="s">
        <v>2747</v>
      </c>
      <c r="C1109" s="406" t="s">
        <v>1668</v>
      </c>
      <c r="D1109" s="406" t="s">
        <v>2748</v>
      </c>
      <c r="F1109" s="406" t="s">
        <v>452</v>
      </c>
      <c r="G1109" s="406" t="s">
        <v>2747</v>
      </c>
      <c r="H1109" s="406" t="s">
        <v>1668</v>
      </c>
      <c r="I1109" s="406" t="s">
        <v>2748</v>
      </c>
    </row>
    <row r="1110" spans="1:9">
      <c r="A1110" s="406" t="s">
        <v>452</v>
      </c>
      <c r="B1110" s="406" t="s">
        <v>2590</v>
      </c>
      <c r="C1110" s="406" t="s">
        <v>1657</v>
      </c>
      <c r="D1110" s="406" t="s">
        <v>2749</v>
      </c>
      <c r="F1110" s="406" t="s">
        <v>452</v>
      </c>
      <c r="G1110" s="406" t="s">
        <v>2590</v>
      </c>
      <c r="H1110" s="406" t="s">
        <v>1657</v>
      </c>
      <c r="I1110" s="406" t="s">
        <v>2749</v>
      </c>
    </row>
    <row r="1111" spans="1:9">
      <c r="A1111" s="406" t="s">
        <v>452</v>
      </c>
      <c r="B1111" s="406" t="s">
        <v>2590</v>
      </c>
      <c r="C1111" s="406" t="s">
        <v>1729</v>
      </c>
      <c r="D1111" s="406" t="s">
        <v>2750</v>
      </c>
      <c r="F1111" s="406" t="s">
        <v>452</v>
      </c>
      <c r="G1111" s="406" t="s">
        <v>2590</v>
      </c>
      <c r="H1111" s="406" t="s">
        <v>1729</v>
      </c>
      <c r="I1111" s="406" t="s">
        <v>2750</v>
      </c>
    </row>
    <row r="1112" spans="1:9">
      <c r="A1112" s="406" t="s">
        <v>452</v>
      </c>
      <c r="B1112" s="406" t="s">
        <v>2590</v>
      </c>
      <c r="C1112" s="406" t="s">
        <v>1767</v>
      </c>
      <c r="D1112" s="406" t="s">
        <v>2751</v>
      </c>
      <c r="F1112" s="406" t="s">
        <v>452</v>
      </c>
      <c r="G1112" s="406" t="s">
        <v>2590</v>
      </c>
      <c r="H1112" s="406" t="s">
        <v>1767</v>
      </c>
      <c r="I1112" s="406" t="s">
        <v>2751</v>
      </c>
    </row>
    <row r="1113" spans="1:9">
      <c r="A1113" s="406" t="s">
        <v>467</v>
      </c>
      <c r="B1113" s="406" t="s">
        <v>1982</v>
      </c>
      <c r="C1113" s="406" t="s">
        <v>1651</v>
      </c>
      <c r="D1113" s="406" t="s">
        <v>2484</v>
      </c>
      <c r="F1113" s="406" t="s">
        <v>467</v>
      </c>
      <c r="G1113" s="406" t="s">
        <v>1982</v>
      </c>
      <c r="H1113" s="406" t="s">
        <v>1651</v>
      </c>
      <c r="I1113" s="406" t="s">
        <v>2484</v>
      </c>
    </row>
    <row r="1114" spans="1:9">
      <c r="A1114" s="406" t="s">
        <v>467</v>
      </c>
      <c r="B1114" s="406" t="s">
        <v>1982</v>
      </c>
      <c r="C1114" s="406" t="s">
        <v>1654</v>
      </c>
      <c r="D1114" s="406" t="s">
        <v>2250</v>
      </c>
      <c r="F1114" s="406" t="s">
        <v>467</v>
      </c>
      <c r="G1114" s="406" t="s">
        <v>1982</v>
      </c>
      <c r="H1114" s="406" t="s">
        <v>1654</v>
      </c>
      <c r="I1114" s="406" t="s">
        <v>2250</v>
      </c>
    </row>
    <row r="1115" spans="1:9">
      <c r="A1115" s="406" t="s">
        <v>452</v>
      </c>
      <c r="B1115" s="406" t="s">
        <v>2590</v>
      </c>
      <c r="C1115" s="406" t="s">
        <v>1772</v>
      </c>
      <c r="D1115" s="406" t="s">
        <v>2752</v>
      </c>
      <c r="F1115" s="406" t="s">
        <v>452</v>
      </c>
      <c r="G1115" s="406" t="s">
        <v>2590</v>
      </c>
      <c r="H1115" s="406" t="s">
        <v>1772</v>
      </c>
      <c r="I1115" s="406" t="s">
        <v>2752</v>
      </c>
    </row>
    <row r="1116" spans="1:9">
      <c r="A1116" s="406" t="s">
        <v>465</v>
      </c>
      <c r="B1116" s="406" t="s">
        <v>1830</v>
      </c>
      <c r="C1116" s="406" t="s">
        <v>2120</v>
      </c>
      <c r="D1116" s="406" t="s">
        <v>2753</v>
      </c>
      <c r="F1116" s="406" t="s">
        <v>465</v>
      </c>
      <c r="G1116" s="406" t="s">
        <v>1830</v>
      </c>
      <c r="H1116" s="406" t="s">
        <v>2120</v>
      </c>
      <c r="I1116" s="406" t="s">
        <v>2753</v>
      </c>
    </row>
    <row r="1117" spans="1:9">
      <c r="A1117" s="406" t="s">
        <v>460</v>
      </c>
      <c r="B1117" s="406" t="s">
        <v>1982</v>
      </c>
      <c r="C1117" s="406" t="s">
        <v>1734</v>
      </c>
      <c r="D1117" s="406" t="s">
        <v>1871</v>
      </c>
      <c r="F1117" s="406" t="s">
        <v>460</v>
      </c>
      <c r="G1117" s="406" t="s">
        <v>1982</v>
      </c>
      <c r="H1117" s="406" t="s">
        <v>1734</v>
      </c>
      <c r="I1117" s="406" t="s">
        <v>1871</v>
      </c>
    </row>
    <row r="1118" spans="1:9">
      <c r="A1118" s="406" t="s">
        <v>460</v>
      </c>
      <c r="B1118" s="406" t="s">
        <v>2123</v>
      </c>
      <c r="C1118" s="406" t="s">
        <v>1651</v>
      </c>
      <c r="D1118" s="406" t="s">
        <v>2124</v>
      </c>
      <c r="F1118" s="406" t="s">
        <v>460</v>
      </c>
      <c r="G1118" s="406" t="s">
        <v>2123</v>
      </c>
      <c r="H1118" s="406" t="s">
        <v>1651</v>
      </c>
      <c r="I1118" s="406" t="s">
        <v>2124</v>
      </c>
    </row>
    <row r="1119" spans="1:9">
      <c r="A1119" s="406" t="s">
        <v>460</v>
      </c>
      <c r="B1119" s="406" t="s">
        <v>2123</v>
      </c>
      <c r="C1119" s="406" t="s">
        <v>1668</v>
      </c>
      <c r="D1119" s="406" t="s">
        <v>2472</v>
      </c>
      <c r="F1119" s="406" t="s">
        <v>460</v>
      </c>
      <c r="G1119" s="406" t="s">
        <v>2123</v>
      </c>
      <c r="H1119" s="406" t="s">
        <v>1668</v>
      </c>
      <c r="I1119" s="406" t="s">
        <v>2472</v>
      </c>
    </row>
    <row r="1120" spans="1:9">
      <c r="A1120" s="406" t="s">
        <v>460</v>
      </c>
      <c r="B1120" s="406" t="s">
        <v>2123</v>
      </c>
      <c r="C1120" s="406" t="s">
        <v>1713</v>
      </c>
      <c r="D1120" s="406" t="s">
        <v>2472</v>
      </c>
      <c r="F1120" s="406" t="s">
        <v>460</v>
      </c>
      <c r="G1120" s="406" t="s">
        <v>2123</v>
      </c>
      <c r="H1120" s="406" t="s">
        <v>1713</v>
      </c>
      <c r="I1120" s="406" t="s">
        <v>2472</v>
      </c>
    </row>
    <row r="1121" spans="1:9">
      <c r="A1121" s="406" t="s">
        <v>460</v>
      </c>
      <c r="B1121" s="406" t="s">
        <v>2123</v>
      </c>
      <c r="C1121" s="406" t="s">
        <v>1724</v>
      </c>
      <c r="D1121" s="406" t="s">
        <v>2518</v>
      </c>
      <c r="F1121" s="406" t="s">
        <v>460</v>
      </c>
      <c r="G1121" s="406" t="s">
        <v>2123</v>
      </c>
      <c r="H1121" s="406" t="s">
        <v>1724</v>
      </c>
      <c r="I1121" s="406" t="s">
        <v>2518</v>
      </c>
    </row>
    <row r="1122" spans="1:9">
      <c r="A1122" s="406" t="s">
        <v>1858</v>
      </c>
      <c r="B1122" s="406" t="s">
        <v>1856</v>
      </c>
      <c r="C1122" s="406" t="s">
        <v>1734</v>
      </c>
      <c r="D1122" s="406" t="s">
        <v>2754</v>
      </c>
      <c r="F1122" s="406" t="s">
        <v>1858</v>
      </c>
      <c r="G1122" s="406" t="s">
        <v>1856</v>
      </c>
      <c r="H1122" s="406" t="s">
        <v>1734</v>
      </c>
      <c r="I1122" s="406" t="s">
        <v>2754</v>
      </c>
    </row>
    <row r="1123" spans="1:9">
      <c r="A1123" s="406" t="s">
        <v>1858</v>
      </c>
      <c r="B1123" s="406" t="s">
        <v>1856</v>
      </c>
      <c r="C1123" s="406" t="s">
        <v>1657</v>
      </c>
      <c r="D1123" s="406" t="s">
        <v>2754</v>
      </c>
      <c r="F1123" s="406" t="s">
        <v>1858</v>
      </c>
      <c r="G1123" s="406" t="s">
        <v>1856</v>
      </c>
      <c r="H1123" s="406" t="s">
        <v>1657</v>
      </c>
      <c r="I1123" s="406" t="s">
        <v>2754</v>
      </c>
    </row>
    <row r="1124" spans="1:9">
      <c r="A1124" s="406" t="s">
        <v>460</v>
      </c>
      <c r="B1124" s="406" t="s">
        <v>1975</v>
      </c>
      <c r="C1124" s="406" t="s">
        <v>1654</v>
      </c>
      <c r="D1124" s="406" t="s">
        <v>2107</v>
      </c>
      <c r="F1124" s="406" t="s">
        <v>460</v>
      </c>
      <c r="G1124" s="406" t="s">
        <v>1975</v>
      </c>
      <c r="H1124" s="406" t="s">
        <v>1654</v>
      </c>
      <c r="I1124" s="406" t="s">
        <v>2107</v>
      </c>
    </row>
    <row r="1125" spans="1:9">
      <c r="A1125" s="406" t="s">
        <v>460</v>
      </c>
      <c r="B1125" s="406" t="s">
        <v>1975</v>
      </c>
      <c r="C1125" s="406" t="s">
        <v>1651</v>
      </c>
      <c r="D1125" s="406" t="s">
        <v>1976</v>
      </c>
      <c r="F1125" s="406" t="s">
        <v>460</v>
      </c>
      <c r="G1125" s="406" t="s">
        <v>1975</v>
      </c>
      <c r="H1125" s="406" t="s">
        <v>1651</v>
      </c>
      <c r="I1125" s="406" t="s">
        <v>1976</v>
      </c>
    </row>
    <row r="1126" spans="1:9">
      <c r="A1126" s="406" t="s">
        <v>448</v>
      </c>
      <c r="B1126" s="406" t="s">
        <v>2567</v>
      </c>
      <c r="C1126" s="406" t="s">
        <v>1651</v>
      </c>
      <c r="D1126" s="406" t="s">
        <v>1925</v>
      </c>
      <c r="F1126" s="406" t="s">
        <v>448</v>
      </c>
      <c r="G1126" s="406" t="s">
        <v>2567</v>
      </c>
      <c r="H1126" s="406" t="s">
        <v>1651</v>
      </c>
      <c r="I1126" s="406" t="s">
        <v>1925</v>
      </c>
    </row>
    <row r="1127" spans="1:9">
      <c r="A1127" s="406" t="s">
        <v>452</v>
      </c>
      <c r="B1127" s="406" t="s">
        <v>2459</v>
      </c>
      <c r="C1127" s="406" t="s">
        <v>1750</v>
      </c>
      <c r="D1127" s="406" t="s">
        <v>2755</v>
      </c>
      <c r="F1127" s="406" t="s">
        <v>452</v>
      </c>
      <c r="G1127" s="406" t="s">
        <v>2459</v>
      </c>
      <c r="H1127" s="406" t="s">
        <v>1750</v>
      </c>
      <c r="I1127" s="406" t="s">
        <v>2755</v>
      </c>
    </row>
    <row r="1128" spans="1:9">
      <c r="A1128" s="406" t="s">
        <v>452</v>
      </c>
      <c r="B1128" s="406" t="s">
        <v>2459</v>
      </c>
      <c r="C1128" s="406" t="s">
        <v>1671</v>
      </c>
      <c r="D1128" s="406" t="s">
        <v>2659</v>
      </c>
      <c r="F1128" s="406" t="s">
        <v>452</v>
      </c>
      <c r="G1128" s="406" t="s">
        <v>2459</v>
      </c>
      <c r="H1128" s="406" t="s">
        <v>1671</v>
      </c>
      <c r="I1128" s="406" t="s">
        <v>2659</v>
      </c>
    </row>
    <row r="1129" spans="1:9">
      <c r="A1129" s="406" t="s">
        <v>452</v>
      </c>
      <c r="B1129" s="406" t="s">
        <v>2460</v>
      </c>
      <c r="C1129" s="406" t="s">
        <v>1651</v>
      </c>
      <c r="D1129" s="406" t="s">
        <v>2756</v>
      </c>
      <c r="F1129" s="406" t="s">
        <v>452</v>
      </c>
      <c r="G1129" s="406" t="s">
        <v>2460</v>
      </c>
      <c r="H1129" s="406" t="s">
        <v>1651</v>
      </c>
      <c r="I1129" s="406" t="s">
        <v>2756</v>
      </c>
    </row>
    <row r="1130" spans="1:9">
      <c r="A1130" s="406" t="s">
        <v>452</v>
      </c>
      <c r="B1130" s="406" t="s">
        <v>2460</v>
      </c>
      <c r="C1130" s="406" t="s">
        <v>1671</v>
      </c>
      <c r="D1130" s="406" t="s">
        <v>2757</v>
      </c>
      <c r="F1130" s="406" t="s">
        <v>452</v>
      </c>
      <c r="G1130" s="406" t="s">
        <v>2460</v>
      </c>
      <c r="H1130" s="406" t="s">
        <v>1671</v>
      </c>
      <c r="I1130" s="406" t="s">
        <v>2757</v>
      </c>
    </row>
    <row r="1131" spans="1:9">
      <c r="A1131" s="406" t="s">
        <v>452</v>
      </c>
      <c r="B1131" s="406" t="s">
        <v>2460</v>
      </c>
      <c r="C1131" s="406" t="s">
        <v>1677</v>
      </c>
      <c r="D1131" s="406" t="s">
        <v>2758</v>
      </c>
      <c r="F1131" s="406" t="s">
        <v>452</v>
      </c>
      <c r="G1131" s="406" t="s">
        <v>2460</v>
      </c>
      <c r="H1131" s="406" t="s">
        <v>1677</v>
      </c>
      <c r="I1131" s="406" t="s">
        <v>2758</v>
      </c>
    </row>
    <row r="1132" spans="1:9">
      <c r="A1132" s="406" t="s">
        <v>448</v>
      </c>
      <c r="B1132" s="406" t="s">
        <v>2759</v>
      </c>
      <c r="C1132" s="406" t="s">
        <v>2177</v>
      </c>
      <c r="D1132" s="406" t="s">
        <v>2760</v>
      </c>
      <c r="F1132" s="406" t="s">
        <v>448</v>
      </c>
      <c r="G1132" s="406" t="s">
        <v>2759</v>
      </c>
      <c r="H1132" s="406" t="s">
        <v>2177</v>
      </c>
      <c r="I1132" s="406" t="s">
        <v>2760</v>
      </c>
    </row>
    <row r="1133" spans="1:9">
      <c r="A1133" s="406" t="s">
        <v>448</v>
      </c>
      <c r="B1133" s="406" t="s">
        <v>2759</v>
      </c>
      <c r="C1133" s="406" t="s">
        <v>1896</v>
      </c>
      <c r="D1133" s="406" t="s">
        <v>2760</v>
      </c>
      <c r="F1133" s="406" t="s">
        <v>448</v>
      </c>
      <c r="G1133" s="406" t="s">
        <v>2759</v>
      </c>
      <c r="H1133" s="406" t="s">
        <v>1896</v>
      </c>
      <c r="I1133" s="406" t="s">
        <v>2760</v>
      </c>
    </row>
    <row r="1134" spans="1:9">
      <c r="A1134" s="406" t="s">
        <v>448</v>
      </c>
      <c r="B1134" s="406" t="s">
        <v>2759</v>
      </c>
      <c r="C1134" s="406" t="s">
        <v>1687</v>
      </c>
      <c r="D1134" s="406" t="s">
        <v>2760</v>
      </c>
      <c r="F1134" s="406" t="s">
        <v>448</v>
      </c>
      <c r="G1134" s="406" t="s">
        <v>2759</v>
      </c>
      <c r="H1134" s="406" t="s">
        <v>1687</v>
      </c>
      <c r="I1134" s="406" t="s">
        <v>2760</v>
      </c>
    </row>
    <row r="1135" spans="1:9">
      <c r="A1135" s="406" t="s">
        <v>448</v>
      </c>
      <c r="B1135" s="406" t="s">
        <v>1650</v>
      </c>
      <c r="C1135" s="406" t="s">
        <v>1748</v>
      </c>
      <c r="D1135" s="406" t="s">
        <v>1652</v>
      </c>
      <c r="F1135" s="406" t="s">
        <v>448</v>
      </c>
      <c r="G1135" s="406" t="s">
        <v>1650</v>
      </c>
      <c r="H1135" s="406" t="s">
        <v>1748</v>
      </c>
      <c r="I1135" s="406" t="s">
        <v>1652</v>
      </c>
    </row>
    <row r="1136" spans="1:9">
      <c r="A1136" s="406" t="s">
        <v>448</v>
      </c>
      <c r="B1136" s="406" t="s">
        <v>1650</v>
      </c>
      <c r="C1136" s="406" t="s">
        <v>1665</v>
      </c>
      <c r="D1136" s="406" t="s">
        <v>1652</v>
      </c>
      <c r="F1136" s="406" t="s">
        <v>448</v>
      </c>
      <c r="G1136" s="406" t="s">
        <v>1650</v>
      </c>
      <c r="H1136" s="406" t="s">
        <v>1665</v>
      </c>
      <c r="I1136" s="406" t="s">
        <v>1652</v>
      </c>
    </row>
    <row r="1137" spans="1:9">
      <c r="A1137" s="406" t="s">
        <v>448</v>
      </c>
      <c r="B1137" s="406" t="s">
        <v>1650</v>
      </c>
      <c r="C1137" s="406" t="s">
        <v>1671</v>
      </c>
      <c r="D1137" s="406" t="s">
        <v>1881</v>
      </c>
      <c r="F1137" s="406" t="s">
        <v>448</v>
      </c>
      <c r="G1137" s="406" t="s">
        <v>1650</v>
      </c>
      <c r="H1137" s="406" t="s">
        <v>1671</v>
      </c>
      <c r="I1137" s="406" t="s">
        <v>1881</v>
      </c>
    </row>
    <row r="1138" spans="1:9">
      <c r="A1138" s="406" t="s">
        <v>448</v>
      </c>
      <c r="B1138" s="406" t="s">
        <v>1743</v>
      </c>
      <c r="C1138" s="406" t="s">
        <v>1674</v>
      </c>
      <c r="D1138" s="406" t="s">
        <v>1744</v>
      </c>
      <c r="F1138" s="406" t="s">
        <v>448</v>
      </c>
      <c r="G1138" s="406" t="s">
        <v>1743</v>
      </c>
      <c r="H1138" s="406" t="s">
        <v>1674</v>
      </c>
      <c r="I1138" s="406" t="s">
        <v>1744</v>
      </c>
    </row>
    <row r="1139" spans="1:9">
      <c r="A1139" s="406" t="s">
        <v>448</v>
      </c>
      <c r="B1139" s="406" t="s">
        <v>1743</v>
      </c>
      <c r="C1139" s="406" t="s">
        <v>1796</v>
      </c>
      <c r="D1139" s="406" t="s">
        <v>1746</v>
      </c>
      <c r="F1139" s="406" t="s">
        <v>448</v>
      </c>
      <c r="G1139" s="406" t="s">
        <v>1743</v>
      </c>
      <c r="H1139" s="406" t="s">
        <v>1796</v>
      </c>
      <c r="I1139" s="406" t="s">
        <v>1746</v>
      </c>
    </row>
    <row r="1140" spans="1:9">
      <c r="A1140" s="406" t="s">
        <v>460</v>
      </c>
      <c r="B1140" s="406" t="s">
        <v>2519</v>
      </c>
      <c r="C1140" s="406" t="s">
        <v>1799</v>
      </c>
      <c r="D1140" s="406" t="s">
        <v>2502</v>
      </c>
      <c r="F1140" s="406" t="s">
        <v>460</v>
      </c>
      <c r="G1140" s="406" t="s">
        <v>2519</v>
      </c>
      <c r="H1140" s="406" t="s">
        <v>1799</v>
      </c>
      <c r="I1140" s="406" t="s">
        <v>2502</v>
      </c>
    </row>
    <row r="1141" spans="1:9">
      <c r="A1141" s="406" t="s">
        <v>460</v>
      </c>
      <c r="B1141" s="406" t="s">
        <v>2519</v>
      </c>
      <c r="C1141" s="406" t="s">
        <v>2265</v>
      </c>
      <c r="D1141" s="406" t="s">
        <v>2502</v>
      </c>
      <c r="F1141" s="406" t="s">
        <v>460</v>
      </c>
      <c r="G1141" s="406" t="s">
        <v>2519</v>
      </c>
      <c r="H1141" s="406" t="s">
        <v>2265</v>
      </c>
      <c r="I1141" s="406" t="s">
        <v>2502</v>
      </c>
    </row>
    <row r="1142" spans="1:9">
      <c r="A1142" s="406" t="s">
        <v>448</v>
      </c>
      <c r="B1142" s="406" t="s">
        <v>2419</v>
      </c>
      <c r="C1142" s="406" t="s">
        <v>2761</v>
      </c>
      <c r="D1142" s="406" t="s">
        <v>2613</v>
      </c>
      <c r="F1142" s="406" t="s">
        <v>448</v>
      </c>
      <c r="G1142" s="406" t="s">
        <v>2419</v>
      </c>
      <c r="H1142" s="406" t="s">
        <v>2761</v>
      </c>
      <c r="I1142" s="406" t="s">
        <v>2613</v>
      </c>
    </row>
    <row r="1143" spans="1:9">
      <c r="A1143" s="406" t="s">
        <v>460</v>
      </c>
      <c r="B1143" s="406" t="s">
        <v>1736</v>
      </c>
      <c r="C1143" s="406" t="s">
        <v>1745</v>
      </c>
      <c r="D1143" s="406" t="s">
        <v>1738</v>
      </c>
      <c r="F1143" s="406" t="s">
        <v>460</v>
      </c>
      <c r="G1143" s="406" t="s">
        <v>1736</v>
      </c>
      <c r="H1143" s="406" t="s">
        <v>1745</v>
      </c>
      <c r="I1143" s="406" t="s">
        <v>1738</v>
      </c>
    </row>
    <row r="1144" spans="1:9">
      <c r="A1144" s="406" t="s">
        <v>448</v>
      </c>
      <c r="B1144" s="406" t="s">
        <v>1681</v>
      </c>
      <c r="C1144" s="406" t="s">
        <v>1750</v>
      </c>
      <c r="D1144" s="406" t="s">
        <v>2762</v>
      </c>
      <c r="F1144" s="406" t="s">
        <v>448</v>
      </c>
      <c r="G1144" s="406" t="s">
        <v>1681</v>
      </c>
      <c r="H1144" s="406" t="s">
        <v>1750</v>
      </c>
      <c r="I1144" s="406" t="s">
        <v>2762</v>
      </c>
    </row>
    <row r="1145" spans="1:9">
      <c r="A1145" s="406" t="s">
        <v>448</v>
      </c>
      <c r="B1145" s="406" t="s">
        <v>2763</v>
      </c>
      <c r="C1145" s="406" t="s">
        <v>2178</v>
      </c>
      <c r="D1145" s="406" t="s">
        <v>2764</v>
      </c>
      <c r="F1145" s="406" t="s">
        <v>448</v>
      </c>
      <c r="G1145" s="406" t="s">
        <v>2763</v>
      </c>
      <c r="H1145" s="406" t="s">
        <v>2178</v>
      </c>
      <c r="I1145" s="406" t="s">
        <v>2764</v>
      </c>
    </row>
    <row r="1146" spans="1:9">
      <c r="A1146" s="406" t="s">
        <v>448</v>
      </c>
      <c r="B1146" s="406" t="s">
        <v>2763</v>
      </c>
      <c r="C1146" s="406" t="s">
        <v>340</v>
      </c>
      <c r="D1146" s="406" t="s">
        <v>2764</v>
      </c>
      <c r="F1146" s="406" t="s">
        <v>448</v>
      </c>
      <c r="G1146" s="406" t="s">
        <v>2763</v>
      </c>
      <c r="H1146" s="406" t="s">
        <v>340</v>
      </c>
      <c r="I1146" s="406" t="s">
        <v>2764</v>
      </c>
    </row>
    <row r="1147" spans="1:9">
      <c r="A1147" s="406" t="s">
        <v>448</v>
      </c>
      <c r="B1147" s="406" t="s">
        <v>2763</v>
      </c>
      <c r="C1147" s="406" t="s">
        <v>2130</v>
      </c>
      <c r="D1147" s="406" t="s">
        <v>2765</v>
      </c>
      <c r="F1147" s="406" t="s">
        <v>448</v>
      </c>
      <c r="G1147" s="406" t="s">
        <v>2763</v>
      </c>
      <c r="H1147" s="406" t="s">
        <v>2130</v>
      </c>
      <c r="I1147" s="406" t="s">
        <v>2765</v>
      </c>
    </row>
    <row r="1148" spans="1:9">
      <c r="A1148" s="406" t="s">
        <v>448</v>
      </c>
      <c r="B1148" s="406" t="s">
        <v>2763</v>
      </c>
      <c r="C1148" s="406" t="s">
        <v>1884</v>
      </c>
      <c r="D1148" s="406" t="s">
        <v>2765</v>
      </c>
      <c r="F1148" s="406" t="s">
        <v>448</v>
      </c>
      <c r="G1148" s="406" t="s">
        <v>2763</v>
      </c>
      <c r="H1148" s="406" t="s">
        <v>1884</v>
      </c>
      <c r="I1148" s="406" t="s">
        <v>2765</v>
      </c>
    </row>
    <row r="1149" spans="1:9">
      <c r="A1149" s="406" t="s">
        <v>448</v>
      </c>
      <c r="B1149" s="406" t="s">
        <v>2763</v>
      </c>
      <c r="C1149" s="406" t="s">
        <v>2141</v>
      </c>
      <c r="D1149" s="406" t="s">
        <v>2765</v>
      </c>
      <c r="F1149" s="406" t="s">
        <v>448</v>
      </c>
      <c r="G1149" s="406" t="s">
        <v>2763</v>
      </c>
      <c r="H1149" s="406" t="s">
        <v>2141</v>
      </c>
      <c r="I1149" s="406" t="s">
        <v>2765</v>
      </c>
    </row>
    <row r="1150" spans="1:9">
      <c r="A1150" s="406" t="s">
        <v>448</v>
      </c>
      <c r="B1150" s="406" t="s">
        <v>2763</v>
      </c>
      <c r="C1150" s="406" t="s">
        <v>1879</v>
      </c>
      <c r="D1150" s="406" t="s">
        <v>2766</v>
      </c>
      <c r="F1150" s="406" t="s">
        <v>448</v>
      </c>
      <c r="G1150" s="406" t="s">
        <v>2763</v>
      </c>
      <c r="H1150" s="406" t="s">
        <v>1879</v>
      </c>
      <c r="I1150" s="406" t="s">
        <v>2766</v>
      </c>
    </row>
    <row r="1151" spans="1:9">
      <c r="A1151" s="406" t="s">
        <v>448</v>
      </c>
      <c r="B1151" s="406" t="s">
        <v>2763</v>
      </c>
      <c r="C1151" s="406" t="s">
        <v>2231</v>
      </c>
      <c r="D1151" s="406" t="s">
        <v>2766</v>
      </c>
      <c r="F1151" s="406" t="s">
        <v>448</v>
      </c>
      <c r="G1151" s="406" t="s">
        <v>2763</v>
      </c>
      <c r="H1151" s="406" t="s">
        <v>2231</v>
      </c>
      <c r="I1151" s="406" t="s">
        <v>2766</v>
      </c>
    </row>
    <row r="1152" spans="1:9">
      <c r="A1152" s="406" t="s">
        <v>448</v>
      </c>
      <c r="B1152" s="406" t="s">
        <v>2763</v>
      </c>
      <c r="C1152" s="406" t="s">
        <v>2177</v>
      </c>
      <c r="D1152" s="406" t="s">
        <v>2767</v>
      </c>
      <c r="F1152" s="406" t="s">
        <v>448</v>
      </c>
      <c r="G1152" s="406" t="s">
        <v>2763</v>
      </c>
      <c r="H1152" s="406" t="s">
        <v>2177</v>
      </c>
      <c r="I1152" s="406" t="s">
        <v>2767</v>
      </c>
    </row>
    <row r="1153" spans="1:9">
      <c r="A1153" s="406" t="s">
        <v>448</v>
      </c>
      <c r="B1153" s="406" t="s">
        <v>2763</v>
      </c>
      <c r="C1153" s="406" t="s">
        <v>1954</v>
      </c>
      <c r="D1153" s="406" t="s">
        <v>2768</v>
      </c>
      <c r="F1153" s="406" t="s">
        <v>448</v>
      </c>
      <c r="G1153" s="406" t="s">
        <v>2763</v>
      </c>
      <c r="H1153" s="406" t="s">
        <v>1954</v>
      </c>
      <c r="I1153" s="406" t="s">
        <v>2768</v>
      </c>
    </row>
    <row r="1154" spans="1:9">
      <c r="A1154" s="406" t="s">
        <v>448</v>
      </c>
      <c r="B1154" s="406" t="s">
        <v>2763</v>
      </c>
      <c r="C1154" s="406" t="s">
        <v>2019</v>
      </c>
      <c r="D1154" s="406" t="s">
        <v>2769</v>
      </c>
      <c r="F1154" s="406" t="s">
        <v>448</v>
      </c>
      <c r="G1154" s="406" t="s">
        <v>2763</v>
      </c>
      <c r="H1154" s="406" t="s">
        <v>2019</v>
      </c>
      <c r="I1154" s="406" t="s">
        <v>2769</v>
      </c>
    </row>
    <row r="1155" spans="1:9">
      <c r="A1155" s="406" t="s">
        <v>448</v>
      </c>
      <c r="B1155" s="406" t="s">
        <v>2763</v>
      </c>
      <c r="C1155" s="406" t="s">
        <v>1767</v>
      </c>
      <c r="D1155" s="406" t="s">
        <v>2770</v>
      </c>
      <c r="F1155" s="406" t="s">
        <v>448</v>
      </c>
      <c r="G1155" s="406" t="s">
        <v>2763</v>
      </c>
      <c r="H1155" s="406" t="s">
        <v>1767</v>
      </c>
      <c r="I1155" s="406" t="s">
        <v>2770</v>
      </c>
    </row>
    <row r="1156" spans="1:9">
      <c r="A1156" s="406" t="s">
        <v>448</v>
      </c>
      <c r="B1156" s="406" t="s">
        <v>2763</v>
      </c>
      <c r="C1156" s="406" t="s">
        <v>1763</v>
      </c>
      <c r="D1156" s="406" t="s">
        <v>2771</v>
      </c>
      <c r="F1156" s="406" t="s">
        <v>448</v>
      </c>
      <c r="G1156" s="406" t="s">
        <v>2763</v>
      </c>
      <c r="H1156" s="406" t="s">
        <v>1763</v>
      </c>
      <c r="I1156" s="406" t="s">
        <v>2771</v>
      </c>
    </row>
    <row r="1157" spans="1:9">
      <c r="A1157" s="406" t="s">
        <v>2582</v>
      </c>
      <c r="B1157" s="406" t="s">
        <v>2772</v>
      </c>
      <c r="C1157" s="406" t="s">
        <v>1748</v>
      </c>
      <c r="D1157" s="406" t="s">
        <v>2773</v>
      </c>
      <c r="F1157" s="406" t="s">
        <v>2582</v>
      </c>
      <c r="G1157" s="406" t="s">
        <v>2772</v>
      </c>
      <c r="H1157" s="406" t="s">
        <v>1748</v>
      </c>
      <c r="I1157" s="406" t="s">
        <v>2773</v>
      </c>
    </row>
    <row r="1158" spans="1:9">
      <c r="A1158" s="406" t="s">
        <v>2582</v>
      </c>
      <c r="B1158" s="406" t="s">
        <v>2772</v>
      </c>
      <c r="C1158" s="406" t="s">
        <v>1654</v>
      </c>
      <c r="D1158" s="406" t="s">
        <v>2774</v>
      </c>
      <c r="F1158" s="406" t="s">
        <v>2582</v>
      </c>
      <c r="G1158" s="406" t="s">
        <v>2772</v>
      </c>
      <c r="H1158" s="406" t="s">
        <v>1654</v>
      </c>
      <c r="I1158" s="406" t="s">
        <v>2774</v>
      </c>
    </row>
    <row r="1159" spans="1:9">
      <c r="A1159" s="406" t="s">
        <v>460</v>
      </c>
      <c r="B1159" s="406" t="s">
        <v>2101</v>
      </c>
      <c r="C1159" s="406" t="s">
        <v>1668</v>
      </c>
      <c r="D1159" s="406" t="s">
        <v>2775</v>
      </c>
      <c r="F1159" s="406" t="s">
        <v>460</v>
      </c>
      <c r="G1159" s="406" t="s">
        <v>2101</v>
      </c>
      <c r="H1159" s="406" t="s">
        <v>1668</v>
      </c>
      <c r="I1159" s="406" t="s">
        <v>2775</v>
      </c>
    </row>
    <row r="1160" spans="1:9">
      <c r="A1160" s="406" t="s">
        <v>2776</v>
      </c>
      <c r="B1160" s="406" t="s">
        <v>2777</v>
      </c>
      <c r="C1160" s="406" t="s">
        <v>2778</v>
      </c>
      <c r="D1160" s="406" t="s">
        <v>2779</v>
      </c>
      <c r="F1160" s="406" t="s">
        <v>2776</v>
      </c>
      <c r="G1160" s="406" t="s">
        <v>2777</v>
      </c>
      <c r="H1160" s="406" t="s">
        <v>2778</v>
      </c>
      <c r="I1160" s="406" t="s">
        <v>2779</v>
      </c>
    </row>
    <row r="1161" spans="1:9">
      <c r="A1161" s="406" t="s">
        <v>2776</v>
      </c>
      <c r="B1161" s="406" t="s">
        <v>2777</v>
      </c>
      <c r="C1161" s="406" t="s">
        <v>2780</v>
      </c>
      <c r="D1161" s="406" t="s">
        <v>2779</v>
      </c>
      <c r="F1161" s="406" t="s">
        <v>2776</v>
      </c>
      <c r="G1161" s="406" t="s">
        <v>2777</v>
      </c>
      <c r="H1161" s="406" t="s">
        <v>2780</v>
      </c>
      <c r="I1161" s="406" t="s">
        <v>2779</v>
      </c>
    </row>
    <row r="1162" spans="1:9">
      <c r="A1162" s="406" t="s">
        <v>2776</v>
      </c>
      <c r="B1162" s="406" t="s">
        <v>2777</v>
      </c>
      <c r="C1162" s="406" t="s">
        <v>2781</v>
      </c>
      <c r="D1162" s="406" t="s">
        <v>2779</v>
      </c>
      <c r="F1162" s="406" t="s">
        <v>2776</v>
      </c>
      <c r="G1162" s="406" t="s">
        <v>2777</v>
      </c>
      <c r="H1162" s="406" t="s">
        <v>2781</v>
      </c>
      <c r="I1162" s="406" t="s">
        <v>2779</v>
      </c>
    </row>
    <row r="1163" spans="1:9">
      <c r="A1163" s="406" t="s">
        <v>2776</v>
      </c>
      <c r="B1163" s="406" t="s">
        <v>2777</v>
      </c>
      <c r="C1163" s="406" t="s">
        <v>2782</v>
      </c>
      <c r="D1163" s="406" t="s">
        <v>2779</v>
      </c>
      <c r="F1163" s="406" t="s">
        <v>2776</v>
      </c>
      <c r="G1163" s="406" t="s">
        <v>2777</v>
      </c>
      <c r="H1163" s="406" t="s">
        <v>2782</v>
      </c>
      <c r="I1163" s="406" t="s">
        <v>2779</v>
      </c>
    </row>
    <row r="1164" spans="1:9">
      <c r="A1164" s="406" t="s">
        <v>2776</v>
      </c>
      <c r="B1164" s="406" t="s">
        <v>2777</v>
      </c>
      <c r="C1164" s="406" t="s">
        <v>2783</v>
      </c>
      <c r="D1164" s="406" t="s">
        <v>2779</v>
      </c>
      <c r="F1164" s="406" t="s">
        <v>2776</v>
      </c>
      <c r="G1164" s="406" t="s">
        <v>2777</v>
      </c>
      <c r="H1164" s="406" t="s">
        <v>2783</v>
      </c>
      <c r="I1164" s="406" t="s">
        <v>2779</v>
      </c>
    </row>
    <row r="1165" spans="1:9">
      <c r="A1165" s="406" t="s">
        <v>2776</v>
      </c>
      <c r="B1165" s="406" t="s">
        <v>2777</v>
      </c>
      <c r="C1165" s="406" t="s">
        <v>2413</v>
      </c>
      <c r="D1165" s="406" t="s">
        <v>1740</v>
      </c>
      <c r="F1165" s="406" t="s">
        <v>2776</v>
      </c>
      <c r="G1165" s="406" t="s">
        <v>2777</v>
      </c>
      <c r="H1165" s="406" t="s">
        <v>2413</v>
      </c>
      <c r="I1165" s="406" t="s">
        <v>1740</v>
      </c>
    </row>
    <row r="1166" spans="1:9">
      <c r="A1166" s="406" t="s">
        <v>2776</v>
      </c>
      <c r="B1166" s="406" t="s">
        <v>2777</v>
      </c>
      <c r="C1166" s="406" t="s">
        <v>1674</v>
      </c>
      <c r="D1166" s="406" t="s">
        <v>2784</v>
      </c>
      <c r="F1166" s="406" t="s">
        <v>2776</v>
      </c>
      <c r="G1166" s="406" t="s">
        <v>2777</v>
      </c>
      <c r="H1166" s="406" t="s">
        <v>1674</v>
      </c>
      <c r="I1166" s="406" t="s">
        <v>2784</v>
      </c>
    </row>
    <row r="1167" spans="1:9">
      <c r="A1167" s="406" t="s">
        <v>2776</v>
      </c>
      <c r="B1167" s="406" t="s">
        <v>2777</v>
      </c>
      <c r="C1167" s="406" t="s">
        <v>2173</v>
      </c>
      <c r="D1167" s="406" t="s">
        <v>2785</v>
      </c>
      <c r="F1167" s="406" t="s">
        <v>2776</v>
      </c>
      <c r="G1167" s="406" t="s">
        <v>2777</v>
      </c>
      <c r="H1167" s="406" t="s">
        <v>2173</v>
      </c>
      <c r="I1167" s="406" t="s">
        <v>2785</v>
      </c>
    </row>
    <row r="1168" spans="1:9">
      <c r="A1168" s="406" t="s">
        <v>2776</v>
      </c>
      <c r="B1168" s="406" t="s">
        <v>2777</v>
      </c>
      <c r="C1168" s="406" t="s">
        <v>2786</v>
      </c>
      <c r="D1168" s="406" t="s">
        <v>2787</v>
      </c>
      <c r="F1168" s="406" t="s">
        <v>2776</v>
      </c>
      <c r="G1168" s="406" t="s">
        <v>2777</v>
      </c>
      <c r="H1168" s="406" t="s">
        <v>2786</v>
      </c>
      <c r="I1168" s="406" t="s">
        <v>2787</v>
      </c>
    </row>
    <row r="1169" spans="1:9">
      <c r="A1169" s="406" t="s">
        <v>472</v>
      </c>
      <c r="B1169" s="406" t="s">
        <v>1932</v>
      </c>
      <c r="C1169" s="406" t="s">
        <v>1805</v>
      </c>
      <c r="D1169" s="406" t="s">
        <v>1933</v>
      </c>
      <c r="F1169" s="406" t="s">
        <v>472</v>
      </c>
      <c r="G1169" s="406" t="s">
        <v>1932</v>
      </c>
      <c r="H1169" s="406" t="s">
        <v>1805</v>
      </c>
      <c r="I1169" s="406" t="s">
        <v>1933</v>
      </c>
    </row>
    <row r="1170" spans="1:9">
      <c r="A1170" s="406" t="s">
        <v>472</v>
      </c>
      <c r="B1170" s="406" t="s">
        <v>1932</v>
      </c>
      <c r="C1170" s="406" t="s">
        <v>1737</v>
      </c>
      <c r="D1170" s="406" t="s">
        <v>2788</v>
      </c>
      <c r="F1170" s="406" t="s">
        <v>472</v>
      </c>
      <c r="G1170" s="406" t="s">
        <v>1932</v>
      </c>
      <c r="H1170" s="406" t="s">
        <v>1737</v>
      </c>
      <c r="I1170" s="406" t="s">
        <v>2788</v>
      </c>
    </row>
    <row r="1171" spans="1:9">
      <c r="A1171" s="406" t="s">
        <v>472</v>
      </c>
      <c r="B1171" s="406" t="s">
        <v>1932</v>
      </c>
      <c r="C1171" s="406" t="s">
        <v>1745</v>
      </c>
      <c r="D1171" s="406" t="s">
        <v>2788</v>
      </c>
      <c r="F1171" s="406" t="s">
        <v>472</v>
      </c>
      <c r="G1171" s="406" t="s">
        <v>1932</v>
      </c>
      <c r="H1171" s="406" t="s">
        <v>1745</v>
      </c>
      <c r="I1171" s="406" t="s">
        <v>2788</v>
      </c>
    </row>
    <row r="1172" spans="1:9">
      <c r="A1172" s="406" t="s">
        <v>472</v>
      </c>
      <c r="B1172" s="406" t="s">
        <v>1932</v>
      </c>
      <c r="C1172" s="406" t="s">
        <v>1796</v>
      </c>
      <c r="D1172" s="406" t="s">
        <v>2788</v>
      </c>
      <c r="F1172" s="406" t="s">
        <v>472</v>
      </c>
      <c r="G1172" s="406" t="s">
        <v>1932</v>
      </c>
      <c r="H1172" s="406" t="s">
        <v>1796</v>
      </c>
      <c r="I1172" s="406" t="s">
        <v>2788</v>
      </c>
    </row>
    <row r="1173" spans="1:9">
      <c r="A1173" s="406" t="s">
        <v>456</v>
      </c>
      <c r="B1173" s="406" t="s">
        <v>2156</v>
      </c>
      <c r="C1173" s="406" t="s">
        <v>1689</v>
      </c>
      <c r="D1173" s="406" t="s">
        <v>2789</v>
      </c>
      <c r="F1173" s="406" t="s">
        <v>456</v>
      </c>
      <c r="G1173" s="406" t="s">
        <v>2156</v>
      </c>
      <c r="H1173" s="406" t="s">
        <v>1689</v>
      </c>
      <c r="I1173" s="406" t="s">
        <v>2789</v>
      </c>
    </row>
    <row r="1174" spans="1:9">
      <c r="A1174" s="406" t="s">
        <v>456</v>
      </c>
      <c r="B1174" s="406" t="s">
        <v>2156</v>
      </c>
      <c r="C1174" s="406" t="s">
        <v>1734</v>
      </c>
      <c r="D1174" s="406" t="s">
        <v>2790</v>
      </c>
      <c r="F1174" s="406" t="s">
        <v>456</v>
      </c>
      <c r="G1174" s="406" t="s">
        <v>2156</v>
      </c>
      <c r="H1174" s="406" t="s">
        <v>1734</v>
      </c>
      <c r="I1174" s="406" t="s">
        <v>2790</v>
      </c>
    </row>
    <row r="1175" spans="1:9">
      <c r="A1175" s="406" t="s">
        <v>467</v>
      </c>
      <c r="B1175" s="406" t="s">
        <v>2791</v>
      </c>
      <c r="C1175" s="406" t="s">
        <v>1724</v>
      </c>
      <c r="D1175" s="406" t="s">
        <v>2792</v>
      </c>
      <c r="F1175" s="406" t="s">
        <v>467</v>
      </c>
      <c r="G1175" s="406" t="s">
        <v>2791</v>
      </c>
      <c r="H1175" s="406" t="s">
        <v>1724</v>
      </c>
      <c r="I1175" s="406" t="s">
        <v>2792</v>
      </c>
    </row>
    <row r="1176" spans="1:9">
      <c r="A1176" s="406" t="s">
        <v>467</v>
      </c>
      <c r="B1176" s="406" t="s">
        <v>2791</v>
      </c>
      <c r="C1176" s="406" t="s">
        <v>1671</v>
      </c>
      <c r="D1176" s="406" t="s">
        <v>2792</v>
      </c>
      <c r="F1176" s="406" t="s">
        <v>467</v>
      </c>
      <c r="G1176" s="406" t="s">
        <v>2791</v>
      </c>
      <c r="H1176" s="406" t="s">
        <v>1671</v>
      </c>
      <c r="I1176" s="406" t="s">
        <v>2792</v>
      </c>
    </row>
    <row r="1177" spans="1:9">
      <c r="A1177" s="406" t="s">
        <v>467</v>
      </c>
      <c r="B1177" s="406" t="s">
        <v>2791</v>
      </c>
      <c r="C1177" s="406" t="s">
        <v>1727</v>
      </c>
      <c r="D1177" s="406" t="s">
        <v>2792</v>
      </c>
      <c r="F1177" s="406" t="s">
        <v>467</v>
      </c>
      <c r="G1177" s="406" t="s">
        <v>2791</v>
      </c>
      <c r="H1177" s="406" t="s">
        <v>1727</v>
      </c>
      <c r="I1177" s="406" t="s">
        <v>2792</v>
      </c>
    </row>
    <row r="1178" spans="1:9">
      <c r="A1178" s="406" t="s">
        <v>2793</v>
      </c>
      <c r="B1178" s="406" t="s">
        <v>2794</v>
      </c>
      <c r="C1178" s="406" t="s">
        <v>2795</v>
      </c>
      <c r="D1178" s="406" t="s">
        <v>2796</v>
      </c>
      <c r="F1178" s="406" t="s">
        <v>2793</v>
      </c>
      <c r="G1178" s="406" t="s">
        <v>2794</v>
      </c>
      <c r="H1178" s="406" t="s">
        <v>2795</v>
      </c>
      <c r="I1178" s="406" t="s">
        <v>2796</v>
      </c>
    </row>
    <row r="1179" spans="1:9">
      <c r="A1179" s="406" t="s">
        <v>467</v>
      </c>
      <c r="B1179" s="406" t="s">
        <v>2322</v>
      </c>
      <c r="C1179" s="406" t="s">
        <v>1805</v>
      </c>
      <c r="D1179" s="406" t="s">
        <v>2323</v>
      </c>
      <c r="F1179" s="406" t="s">
        <v>467</v>
      </c>
      <c r="G1179" s="406" t="s">
        <v>2322</v>
      </c>
      <c r="H1179" s="406" t="s">
        <v>1805</v>
      </c>
      <c r="I1179" s="406" t="s">
        <v>2323</v>
      </c>
    </row>
    <row r="1180" spans="1:9">
      <c r="A1180" s="406" t="s">
        <v>2185</v>
      </c>
      <c r="B1180" s="406" t="s">
        <v>2797</v>
      </c>
      <c r="C1180" s="406" t="s">
        <v>1767</v>
      </c>
      <c r="D1180" s="406" t="s">
        <v>2798</v>
      </c>
      <c r="F1180" s="406" t="s">
        <v>2185</v>
      </c>
      <c r="G1180" s="406" t="s">
        <v>2797</v>
      </c>
      <c r="H1180" s="406" t="s">
        <v>1767</v>
      </c>
      <c r="I1180" s="406" t="s">
        <v>2798</v>
      </c>
    </row>
    <row r="1181" spans="1:9">
      <c r="A1181" s="406" t="s">
        <v>448</v>
      </c>
      <c r="B1181" s="406" t="s">
        <v>2799</v>
      </c>
      <c r="C1181" s="406" t="s">
        <v>1702</v>
      </c>
      <c r="D1181" s="406" t="s">
        <v>2800</v>
      </c>
      <c r="F1181" s="406" t="s">
        <v>448</v>
      </c>
      <c r="G1181" s="406" t="s">
        <v>2799</v>
      </c>
      <c r="H1181" s="406" t="s">
        <v>1702</v>
      </c>
      <c r="I1181" s="406" t="s">
        <v>2800</v>
      </c>
    </row>
    <row r="1182" spans="1:9">
      <c r="A1182" s="406" t="s">
        <v>448</v>
      </c>
      <c r="B1182" s="406" t="s">
        <v>2799</v>
      </c>
      <c r="C1182" s="406" t="s">
        <v>1959</v>
      </c>
      <c r="D1182" s="406" t="s">
        <v>2801</v>
      </c>
      <c r="F1182" s="406" t="s">
        <v>448</v>
      </c>
      <c r="G1182" s="406" t="s">
        <v>2799</v>
      </c>
      <c r="H1182" s="406" t="s">
        <v>1959</v>
      </c>
      <c r="I1182" s="406" t="s">
        <v>2801</v>
      </c>
    </row>
    <row r="1183" spans="1:9">
      <c r="A1183" s="406" t="s">
        <v>448</v>
      </c>
      <c r="B1183" s="406" t="s">
        <v>2799</v>
      </c>
      <c r="C1183" s="406" t="s">
        <v>2019</v>
      </c>
      <c r="D1183" s="406" t="s">
        <v>2802</v>
      </c>
      <c r="F1183" s="406" t="s">
        <v>448</v>
      </c>
      <c r="G1183" s="406" t="s">
        <v>2799</v>
      </c>
      <c r="H1183" s="406" t="s">
        <v>2019</v>
      </c>
      <c r="I1183" s="406" t="s">
        <v>2802</v>
      </c>
    </row>
    <row r="1184" spans="1:9">
      <c r="A1184" s="406" t="s">
        <v>448</v>
      </c>
      <c r="B1184" s="406" t="s">
        <v>2799</v>
      </c>
      <c r="C1184" s="406" t="s">
        <v>1865</v>
      </c>
      <c r="D1184" s="406" t="s">
        <v>2803</v>
      </c>
      <c r="F1184" s="406" t="s">
        <v>448</v>
      </c>
      <c r="G1184" s="406" t="s">
        <v>2799</v>
      </c>
      <c r="H1184" s="406" t="s">
        <v>1865</v>
      </c>
      <c r="I1184" s="406" t="s">
        <v>2803</v>
      </c>
    </row>
    <row r="1185" spans="1:9">
      <c r="A1185" s="406" t="s">
        <v>448</v>
      </c>
      <c r="B1185" s="406" t="s">
        <v>2799</v>
      </c>
      <c r="C1185" s="406" t="s">
        <v>1884</v>
      </c>
      <c r="D1185" s="406" t="s">
        <v>2804</v>
      </c>
      <c r="F1185" s="406" t="s">
        <v>448</v>
      </c>
      <c r="G1185" s="406" t="s">
        <v>2799</v>
      </c>
      <c r="H1185" s="406" t="s">
        <v>1884</v>
      </c>
      <c r="I1185" s="406" t="s">
        <v>2804</v>
      </c>
    </row>
    <row r="1186" spans="1:9">
      <c r="A1186" s="406" t="s">
        <v>448</v>
      </c>
      <c r="B1186" s="406" t="s">
        <v>2799</v>
      </c>
      <c r="C1186" s="406" t="s">
        <v>2021</v>
      </c>
      <c r="D1186" s="406" t="s">
        <v>2804</v>
      </c>
      <c r="F1186" s="406" t="s">
        <v>448</v>
      </c>
      <c r="G1186" s="406" t="s">
        <v>2799</v>
      </c>
      <c r="H1186" s="406" t="s">
        <v>2021</v>
      </c>
      <c r="I1186" s="406" t="s">
        <v>2804</v>
      </c>
    </row>
    <row r="1187" spans="1:9">
      <c r="A1187" s="406" t="s">
        <v>448</v>
      </c>
      <c r="B1187" s="406" t="s">
        <v>2799</v>
      </c>
      <c r="C1187" s="406" t="s">
        <v>1729</v>
      </c>
      <c r="D1187" s="406" t="s">
        <v>2805</v>
      </c>
      <c r="F1187" s="406" t="s">
        <v>448</v>
      </c>
      <c r="G1187" s="406" t="s">
        <v>2799</v>
      </c>
      <c r="H1187" s="406" t="s">
        <v>1729</v>
      </c>
      <c r="I1187" s="406" t="s">
        <v>2805</v>
      </c>
    </row>
    <row r="1188" spans="1:9">
      <c r="A1188" s="406" t="s">
        <v>2793</v>
      </c>
      <c r="B1188" s="406" t="s">
        <v>2806</v>
      </c>
      <c r="C1188" s="406" t="s">
        <v>2807</v>
      </c>
      <c r="D1188" s="406" t="s">
        <v>2808</v>
      </c>
      <c r="F1188" s="406" t="s">
        <v>2793</v>
      </c>
      <c r="G1188" s="406" t="s">
        <v>2806</v>
      </c>
      <c r="H1188" s="406" t="s">
        <v>2807</v>
      </c>
      <c r="I1188" s="406" t="s">
        <v>2808</v>
      </c>
    </row>
    <row r="1189" spans="1:9">
      <c r="A1189" s="406" t="s">
        <v>2793</v>
      </c>
      <c r="B1189" s="406" t="s">
        <v>2806</v>
      </c>
      <c r="C1189" s="406" t="s">
        <v>2809</v>
      </c>
      <c r="D1189" s="406" t="s">
        <v>2808</v>
      </c>
      <c r="F1189" s="406" t="s">
        <v>2793</v>
      </c>
      <c r="G1189" s="406" t="s">
        <v>2806</v>
      </c>
      <c r="H1189" s="406" t="s">
        <v>2809</v>
      </c>
      <c r="I1189" s="406" t="s">
        <v>2808</v>
      </c>
    </row>
    <row r="1190" spans="1:9">
      <c r="A1190" s="406" t="s">
        <v>2793</v>
      </c>
      <c r="B1190" s="406" t="s">
        <v>2810</v>
      </c>
      <c r="C1190" s="406" t="s">
        <v>2811</v>
      </c>
      <c r="D1190" s="406" t="s">
        <v>2701</v>
      </c>
      <c r="F1190" s="406" t="s">
        <v>2793</v>
      </c>
      <c r="G1190" s="406" t="s">
        <v>2810</v>
      </c>
      <c r="H1190" s="406" t="s">
        <v>2811</v>
      </c>
      <c r="I1190" s="406" t="s">
        <v>2701</v>
      </c>
    </row>
    <row r="1191" spans="1:9">
      <c r="A1191" s="406" t="s">
        <v>783</v>
      </c>
      <c r="B1191" s="406" t="s">
        <v>2812</v>
      </c>
      <c r="C1191" s="406" t="s">
        <v>2795</v>
      </c>
      <c r="D1191" s="406" t="s">
        <v>2813</v>
      </c>
      <c r="F1191" s="406" t="s">
        <v>783</v>
      </c>
      <c r="G1191" s="406" t="s">
        <v>2812</v>
      </c>
      <c r="H1191" s="406" t="s">
        <v>2795</v>
      </c>
      <c r="I1191" s="406" t="s">
        <v>2813</v>
      </c>
    </row>
    <row r="1192" spans="1:9">
      <c r="A1192" s="406" t="s">
        <v>2793</v>
      </c>
      <c r="B1192" s="406" t="s">
        <v>2806</v>
      </c>
      <c r="C1192" s="406" t="s">
        <v>2814</v>
      </c>
      <c r="D1192" s="406" t="s">
        <v>2808</v>
      </c>
      <c r="F1192" s="406" t="s">
        <v>2793</v>
      </c>
      <c r="G1192" s="406" t="s">
        <v>2806</v>
      </c>
      <c r="H1192" s="406" t="s">
        <v>2814</v>
      </c>
      <c r="I1192" s="406" t="s">
        <v>2808</v>
      </c>
    </row>
    <row r="1193" spans="1:9">
      <c r="A1193" s="406" t="s">
        <v>2793</v>
      </c>
      <c r="B1193" s="406" t="s">
        <v>2806</v>
      </c>
      <c r="C1193" s="406" t="s">
        <v>2815</v>
      </c>
      <c r="D1193" s="406" t="s">
        <v>2808</v>
      </c>
      <c r="F1193" s="406" t="s">
        <v>2793</v>
      </c>
      <c r="G1193" s="406" t="s">
        <v>2806</v>
      </c>
      <c r="H1193" s="406" t="s">
        <v>2815</v>
      </c>
      <c r="I1193" s="406" t="s">
        <v>2808</v>
      </c>
    </row>
    <row r="1194" spans="1:9">
      <c r="A1194" s="406" t="s">
        <v>2793</v>
      </c>
      <c r="B1194" s="406" t="s">
        <v>2806</v>
      </c>
      <c r="C1194" s="406" t="s">
        <v>2816</v>
      </c>
      <c r="D1194" s="406" t="s">
        <v>2808</v>
      </c>
      <c r="F1194" s="406" t="s">
        <v>2793</v>
      </c>
      <c r="G1194" s="406" t="s">
        <v>2806</v>
      </c>
      <c r="H1194" s="406" t="s">
        <v>2816</v>
      </c>
      <c r="I1194" s="406" t="s">
        <v>2808</v>
      </c>
    </row>
    <row r="1195" spans="1:9">
      <c r="A1195" s="406" t="s">
        <v>2793</v>
      </c>
      <c r="B1195" s="406" t="s">
        <v>2806</v>
      </c>
      <c r="C1195" s="406" t="s">
        <v>2817</v>
      </c>
      <c r="D1195" s="406" t="s">
        <v>2808</v>
      </c>
      <c r="F1195" s="406" t="s">
        <v>2793</v>
      </c>
      <c r="G1195" s="406" t="s">
        <v>2806</v>
      </c>
      <c r="H1195" s="406" t="s">
        <v>2817</v>
      </c>
      <c r="I1195" s="406" t="s">
        <v>2808</v>
      </c>
    </row>
    <row r="1196" spans="1:9">
      <c r="A1196" s="406" t="s">
        <v>2793</v>
      </c>
      <c r="B1196" s="406" t="s">
        <v>2806</v>
      </c>
      <c r="C1196" s="406" t="s">
        <v>2818</v>
      </c>
      <c r="D1196" s="406" t="s">
        <v>2808</v>
      </c>
      <c r="F1196" s="406" t="s">
        <v>2793</v>
      </c>
      <c r="G1196" s="406" t="s">
        <v>2806</v>
      </c>
      <c r="H1196" s="406" t="s">
        <v>2818</v>
      </c>
      <c r="I1196" s="406" t="s">
        <v>2808</v>
      </c>
    </row>
    <row r="1197" spans="1:9">
      <c r="A1197" s="406" t="s">
        <v>2793</v>
      </c>
      <c r="B1197" s="406" t="s">
        <v>2806</v>
      </c>
      <c r="C1197" s="406" t="s">
        <v>2819</v>
      </c>
      <c r="D1197" s="406" t="s">
        <v>2808</v>
      </c>
      <c r="F1197" s="406" t="s">
        <v>2793</v>
      </c>
      <c r="G1197" s="406" t="s">
        <v>2806</v>
      </c>
      <c r="H1197" s="406" t="s">
        <v>2819</v>
      </c>
      <c r="I1197" s="406" t="s">
        <v>2808</v>
      </c>
    </row>
    <row r="1198" spans="1:9">
      <c r="A1198" s="406" t="s">
        <v>2793</v>
      </c>
      <c r="B1198" s="406" t="s">
        <v>2806</v>
      </c>
      <c r="C1198" s="406" t="s">
        <v>2820</v>
      </c>
      <c r="D1198" s="406" t="s">
        <v>2808</v>
      </c>
      <c r="F1198" s="406" t="s">
        <v>2793</v>
      </c>
      <c r="G1198" s="406" t="s">
        <v>2806</v>
      </c>
      <c r="H1198" s="406" t="s">
        <v>2820</v>
      </c>
      <c r="I1198" s="406" t="s">
        <v>2808</v>
      </c>
    </row>
    <row r="1199" spans="1:9">
      <c r="A1199" s="406" t="s">
        <v>2793</v>
      </c>
      <c r="B1199" s="406" t="s">
        <v>2806</v>
      </c>
      <c r="C1199" s="406" t="s">
        <v>2821</v>
      </c>
      <c r="D1199" s="406" t="s">
        <v>2808</v>
      </c>
      <c r="F1199" s="406" t="s">
        <v>2793</v>
      </c>
      <c r="G1199" s="406" t="s">
        <v>2806</v>
      </c>
      <c r="H1199" s="406" t="s">
        <v>2821</v>
      </c>
      <c r="I1199" s="406" t="s">
        <v>2808</v>
      </c>
    </row>
    <row r="1200" spans="1:9">
      <c r="A1200" s="406" t="s">
        <v>2793</v>
      </c>
      <c r="B1200" s="406" t="s">
        <v>2806</v>
      </c>
      <c r="C1200" s="406" t="s">
        <v>2822</v>
      </c>
      <c r="D1200" s="406" t="s">
        <v>2808</v>
      </c>
      <c r="F1200" s="406" t="s">
        <v>2793</v>
      </c>
      <c r="G1200" s="406" t="s">
        <v>2806</v>
      </c>
      <c r="H1200" s="406" t="s">
        <v>2822</v>
      </c>
      <c r="I1200" s="406" t="s">
        <v>2808</v>
      </c>
    </row>
    <row r="1201" spans="1:9">
      <c r="A1201" s="406" t="s">
        <v>2793</v>
      </c>
      <c r="B1201" s="406" t="s">
        <v>2806</v>
      </c>
      <c r="C1201" s="406" t="s">
        <v>2823</v>
      </c>
      <c r="D1201" s="406" t="s">
        <v>2808</v>
      </c>
      <c r="F1201" s="406" t="s">
        <v>2793</v>
      </c>
      <c r="G1201" s="406" t="s">
        <v>2806</v>
      </c>
      <c r="H1201" s="406" t="s">
        <v>2823</v>
      </c>
      <c r="I1201" s="406" t="s">
        <v>2808</v>
      </c>
    </row>
    <row r="1202" spans="1:9">
      <c r="A1202" s="406" t="s">
        <v>2793</v>
      </c>
      <c r="B1202" s="406" t="s">
        <v>2806</v>
      </c>
      <c r="C1202" s="406" t="s">
        <v>2824</v>
      </c>
      <c r="D1202" s="406" t="s">
        <v>2808</v>
      </c>
      <c r="F1202" s="406" t="s">
        <v>2793</v>
      </c>
      <c r="G1202" s="406" t="s">
        <v>2806</v>
      </c>
      <c r="H1202" s="406" t="s">
        <v>2824</v>
      </c>
      <c r="I1202" s="406" t="s">
        <v>2808</v>
      </c>
    </row>
    <row r="1203" spans="1:9">
      <c r="A1203" s="406" t="s">
        <v>2793</v>
      </c>
      <c r="B1203" s="406" t="s">
        <v>2806</v>
      </c>
      <c r="C1203" s="406" t="s">
        <v>2825</v>
      </c>
      <c r="D1203" s="406" t="s">
        <v>2808</v>
      </c>
      <c r="F1203" s="406" t="s">
        <v>2793</v>
      </c>
      <c r="G1203" s="406" t="s">
        <v>2806</v>
      </c>
      <c r="H1203" s="406" t="s">
        <v>2825</v>
      </c>
      <c r="I1203" s="406" t="s">
        <v>2808</v>
      </c>
    </row>
    <row r="1204" spans="1:9">
      <c r="A1204" s="406" t="s">
        <v>2793</v>
      </c>
      <c r="B1204" s="406" t="s">
        <v>2806</v>
      </c>
      <c r="C1204" s="406" t="s">
        <v>2826</v>
      </c>
      <c r="D1204" s="406" t="s">
        <v>2808</v>
      </c>
      <c r="F1204" s="406" t="s">
        <v>2793</v>
      </c>
      <c r="G1204" s="406" t="s">
        <v>2806</v>
      </c>
      <c r="H1204" s="406" t="s">
        <v>2826</v>
      </c>
      <c r="I1204" s="406" t="s">
        <v>2808</v>
      </c>
    </row>
    <row r="1205" spans="1:9">
      <c r="A1205" s="406" t="s">
        <v>2793</v>
      </c>
      <c r="B1205" s="406" t="s">
        <v>2806</v>
      </c>
      <c r="C1205" s="406" t="s">
        <v>2827</v>
      </c>
      <c r="D1205" s="406" t="s">
        <v>2808</v>
      </c>
      <c r="F1205" s="406" t="s">
        <v>2793</v>
      </c>
      <c r="G1205" s="406" t="s">
        <v>2806</v>
      </c>
      <c r="H1205" s="406" t="s">
        <v>2827</v>
      </c>
      <c r="I1205" s="406" t="s">
        <v>2808</v>
      </c>
    </row>
    <row r="1206" spans="1:9">
      <c r="A1206" s="406" t="s">
        <v>2793</v>
      </c>
      <c r="B1206" s="406" t="s">
        <v>2806</v>
      </c>
      <c r="C1206" s="406" t="s">
        <v>2828</v>
      </c>
      <c r="D1206" s="406" t="s">
        <v>2808</v>
      </c>
      <c r="F1206" s="406" t="s">
        <v>2793</v>
      </c>
      <c r="G1206" s="406" t="s">
        <v>2806</v>
      </c>
      <c r="H1206" s="406" t="s">
        <v>2828</v>
      </c>
      <c r="I1206" s="406" t="s">
        <v>2808</v>
      </c>
    </row>
    <row r="1207" spans="1:9">
      <c r="A1207" s="406" t="s">
        <v>2793</v>
      </c>
      <c r="B1207" s="406" t="s">
        <v>2806</v>
      </c>
      <c r="C1207" s="406" t="s">
        <v>2829</v>
      </c>
      <c r="D1207" s="406" t="s">
        <v>2808</v>
      </c>
      <c r="F1207" s="406" t="s">
        <v>2793</v>
      </c>
      <c r="G1207" s="406" t="s">
        <v>2806</v>
      </c>
      <c r="H1207" s="406" t="s">
        <v>2829</v>
      </c>
      <c r="I1207" s="406" t="s">
        <v>2808</v>
      </c>
    </row>
    <row r="1208" spans="1:9">
      <c r="A1208" s="406" t="s">
        <v>2793</v>
      </c>
      <c r="B1208" s="406" t="s">
        <v>2806</v>
      </c>
      <c r="C1208" s="406" t="s">
        <v>2830</v>
      </c>
      <c r="D1208" s="406" t="s">
        <v>2808</v>
      </c>
      <c r="F1208" s="406" t="s">
        <v>2793</v>
      </c>
      <c r="G1208" s="406" t="s">
        <v>2806</v>
      </c>
      <c r="H1208" s="406" t="s">
        <v>2830</v>
      </c>
      <c r="I1208" s="406" t="s">
        <v>2808</v>
      </c>
    </row>
    <row r="1209" spans="1:9">
      <c r="A1209" s="406" t="s">
        <v>2793</v>
      </c>
      <c r="B1209" s="406" t="s">
        <v>2806</v>
      </c>
      <c r="C1209" s="406" t="s">
        <v>2831</v>
      </c>
      <c r="D1209" s="406" t="s">
        <v>2808</v>
      </c>
      <c r="F1209" s="406" t="s">
        <v>2793</v>
      </c>
      <c r="G1209" s="406" t="s">
        <v>2806</v>
      </c>
      <c r="H1209" s="406" t="s">
        <v>2831</v>
      </c>
      <c r="I1209" s="406" t="s">
        <v>2808</v>
      </c>
    </row>
    <row r="1210" spans="1:9">
      <c r="A1210" s="406" t="s">
        <v>2793</v>
      </c>
      <c r="B1210" s="406" t="s">
        <v>2806</v>
      </c>
      <c r="C1210" s="406" t="s">
        <v>2832</v>
      </c>
      <c r="D1210" s="406" t="s">
        <v>2808</v>
      </c>
      <c r="F1210" s="406" t="s">
        <v>2793</v>
      </c>
      <c r="G1210" s="406" t="s">
        <v>2806</v>
      </c>
      <c r="H1210" s="406" t="s">
        <v>2832</v>
      </c>
      <c r="I1210" s="406" t="s">
        <v>2808</v>
      </c>
    </row>
    <row r="1211" spans="1:9">
      <c r="A1211" s="406" t="s">
        <v>2793</v>
      </c>
      <c r="B1211" s="406" t="s">
        <v>2806</v>
      </c>
      <c r="C1211" s="406" t="s">
        <v>2833</v>
      </c>
      <c r="D1211" s="406" t="s">
        <v>2808</v>
      </c>
      <c r="F1211" s="406" t="s">
        <v>2793</v>
      </c>
      <c r="G1211" s="406" t="s">
        <v>2806</v>
      </c>
      <c r="H1211" s="406" t="s">
        <v>2833</v>
      </c>
      <c r="I1211" s="406" t="s">
        <v>2808</v>
      </c>
    </row>
    <row r="1212" spans="1:9">
      <c r="A1212" s="406" t="s">
        <v>2793</v>
      </c>
      <c r="B1212" s="406" t="s">
        <v>2806</v>
      </c>
      <c r="C1212" s="406" t="s">
        <v>2834</v>
      </c>
      <c r="D1212" s="406" t="s">
        <v>2808</v>
      </c>
      <c r="F1212" s="406" t="s">
        <v>2793</v>
      </c>
      <c r="G1212" s="406" t="s">
        <v>2806</v>
      </c>
      <c r="H1212" s="406" t="s">
        <v>2834</v>
      </c>
      <c r="I1212" s="406" t="s">
        <v>2808</v>
      </c>
    </row>
    <row r="1213" spans="1:9">
      <c r="A1213" s="406" t="s">
        <v>2793</v>
      </c>
      <c r="B1213" s="406" t="s">
        <v>2806</v>
      </c>
      <c r="C1213" s="406" t="s">
        <v>2835</v>
      </c>
      <c r="D1213" s="406" t="s">
        <v>2808</v>
      </c>
      <c r="F1213" s="406" t="s">
        <v>2793</v>
      </c>
      <c r="G1213" s="406" t="s">
        <v>2806</v>
      </c>
      <c r="H1213" s="406" t="s">
        <v>2835</v>
      </c>
      <c r="I1213" s="406" t="s">
        <v>2808</v>
      </c>
    </row>
    <row r="1214" spans="1:9">
      <c r="A1214" s="406" t="s">
        <v>2793</v>
      </c>
      <c r="B1214" s="406" t="s">
        <v>2806</v>
      </c>
      <c r="C1214" s="406" t="s">
        <v>2836</v>
      </c>
      <c r="D1214" s="406" t="s">
        <v>2808</v>
      </c>
      <c r="F1214" s="406" t="s">
        <v>2793</v>
      </c>
      <c r="G1214" s="406" t="s">
        <v>2806</v>
      </c>
      <c r="H1214" s="406" t="s">
        <v>2836</v>
      </c>
      <c r="I1214" s="406" t="s">
        <v>2808</v>
      </c>
    </row>
    <row r="1215" spans="1:9">
      <c r="A1215" s="406" t="s">
        <v>2793</v>
      </c>
      <c r="B1215" s="406" t="s">
        <v>2806</v>
      </c>
      <c r="C1215" s="406" t="s">
        <v>2837</v>
      </c>
      <c r="D1215" s="406" t="s">
        <v>2808</v>
      </c>
      <c r="F1215" s="406" t="s">
        <v>2793</v>
      </c>
      <c r="G1215" s="406" t="s">
        <v>2806</v>
      </c>
      <c r="H1215" s="406" t="s">
        <v>2837</v>
      </c>
      <c r="I1215" s="406" t="s">
        <v>2808</v>
      </c>
    </row>
    <row r="1216" spans="1:9">
      <c r="A1216" s="406" t="s">
        <v>460</v>
      </c>
      <c r="B1216" s="406" t="s">
        <v>2838</v>
      </c>
      <c r="C1216" s="406" t="s">
        <v>2088</v>
      </c>
      <c r="D1216" s="406" t="s">
        <v>2839</v>
      </c>
      <c r="F1216" s="406" t="s">
        <v>460</v>
      </c>
      <c r="G1216" s="406" t="s">
        <v>2838</v>
      </c>
      <c r="H1216" s="406" t="s">
        <v>2088</v>
      </c>
      <c r="I1216" s="406" t="s">
        <v>2839</v>
      </c>
    </row>
    <row r="1217" spans="1:9">
      <c r="A1217" s="406" t="s">
        <v>460</v>
      </c>
      <c r="B1217" s="406" t="s">
        <v>2523</v>
      </c>
      <c r="C1217" s="406" t="s">
        <v>1745</v>
      </c>
      <c r="D1217" s="406" t="s">
        <v>2524</v>
      </c>
      <c r="F1217" s="406" t="s">
        <v>460</v>
      </c>
      <c r="G1217" s="406" t="s">
        <v>2523</v>
      </c>
      <c r="H1217" s="406" t="s">
        <v>1745</v>
      </c>
      <c r="I1217" s="406" t="s">
        <v>2524</v>
      </c>
    </row>
    <row r="1218" spans="1:9">
      <c r="A1218" s="406" t="s">
        <v>456</v>
      </c>
      <c r="B1218" s="406" t="s">
        <v>1841</v>
      </c>
      <c r="C1218" s="406" t="s">
        <v>1702</v>
      </c>
      <c r="D1218" s="406" t="s">
        <v>1718</v>
      </c>
      <c r="F1218" s="406" t="s">
        <v>456</v>
      </c>
      <c r="G1218" s="406" t="s">
        <v>1841</v>
      </c>
      <c r="H1218" s="406" t="s">
        <v>1702</v>
      </c>
      <c r="I1218" s="406" t="s">
        <v>1718</v>
      </c>
    </row>
    <row r="1219" spans="1:9">
      <c r="A1219" s="406" t="s">
        <v>456</v>
      </c>
      <c r="B1219" s="406" t="s">
        <v>1841</v>
      </c>
      <c r="C1219" s="406" t="s">
        <v>1677</v>
      </c>
      <c r="D1219" s="406" t="s">
        <v>2010</v>
      </c>
      <c r="F1219" s="406" t="s">
        <v>456</v>
      </c>
      <c r="G1219" s="406" t="s">
        <v>1841</v>
      </c>
      <c r="H1219" s="406" t="s">
        <v>1677</v>
      </c>
      <c r="I1219" s="406" t="s">
        <v>2010</v>
      </c>
    </row>
    <row r="1220" spans="1:9">
      <c r="A1220" s="406" t="s">
        <v>456</v>
      </c>
      <c r="B1220" s="406" t="s">
        <v>1841</v>
      </c>
      <c r="C1220" s="406" t="s">
        <v>1896</v>
      </c>
      <c r="D1220" s="406" t="s">
        <v>2056</v>
      </c>
      <c r="F1220" s="406" t="s">
        <v>456</v>
      </c>
      <c r="G1220" s="406" t="s">
        <v>1841</v>
      </c>
      <c r="H1220" s="406" t="s">
        <v>1896</v>
      </c>
      <c r="I1220" s="406" t="s">
        <v>2056</v>
      </c>
    </row>
    <row r="1221" spans="1:9">
      <c r="A1221" s="406" t="s">
        <v>456</v>
      </c>
      <c r="B1221" s="406" t="s">
        <v>1841</v>
      </c>
      <c r="C1221" s="406" t="s">
        <v>1724</v>
      </c>
      <c r="D1221" s="406" t="s">
        <v>1842</v>
      </c>
      <c r="F1221" s="406" t="s">
        <v>456</v>
      </c>
      <c r="G1221" s="406" t="s">
        <v>1841</v>
      </c>
      <c r="H1221" s="406" t="s">
        <v>1724</v>
      </c>
      <c r="I1221" s="406" t="s">
        <v>1842</v>
      </c>
    </row>
    <row r="1222" spans="1:9">
      <c r="A1222" s="406" t="s">
        <v>452</v>
      </c>
      <c r="B1222" s="406" t="s">
        <v>2840</v>
      </c>
      <c r="C1222" s="406" t="s">
        <v>1674</v>
      </c>
      <c r="D1222" s="406" t="s">
        <v>2841</v>
      </c>
      <c r="F1222" s="406" t="s">
        <v>452</v>
      </c>
      <c r="G1222" s="406" t="s">
        <v>2840</v>
      </c>
      <c r="H1222" s="406" t="s">
        <v>1674</v>
      </c>
      <c r="I1222" s="406" t="s">
        <v>2841</v>
      </c>
    </row>
    <row r="1223" spans="1:9">
      <c r="A1223" s="406" t="s">
        <v>463</v>
      </c>
      <c r="B1223" s="406" t="s">
        <v>2013</v>
      </c>
      <c r="C1223" s="406" t="s">
        <v>1727</v>
      </c>
      <c r="D1223" s="406" t="s">
        <v>2538</v>
      </c>
      <c r="F1223" s="406" t="s">
        <v>463</v>
      </c>
      <c r="G1223" s="406" t="s">
        <v>2013</v>
      </c>
      <c r="H1223" s="406" t="s">
        <v>1727</v>
      </c>
      <c r="I1223" s="406" t="s">
        <v>2538</v>
      </c>
    </row>
    <row r="1224" spans="1:9">
      <c r="A1224" s="406" t="s">
        <v>463</v>
      </c>
      <c r="B1224" s="406" t="s">
        <v>2013</v>
      </c>
      <c r="C1224" s="406" t="s">
        <v>1870</v>
      </c>
      <c r="D1224" s="406" t="s">
        <v>1826</v>
      </c>
      <c r="F1224" s="406" t="s">
        <v>463</v>
      </c>
      <c r="G1224" s="406" t="s">
        <v>2013</v>
      </c>
      <c r="H1224" s="406" t="s">
        <v>1870</v>
      </c>
      <c r="I1224" s="406" t="s">
        <v>1826</v>
      </c>
    </row>
    <row r="1225" spans="1:9">
      <c r="A1225" s="406" t="s">
        <v>2793</v>
      </c>
      <c r="B1225" s="406" t="s">
        <v>2842</v>
      </c>
      <c r="C1225" s="406" t="s">
        <v>2843</v>
      </c>
      <c r="D1225" s="406" t="s">
        <v>2808</v>
      </c>
      <c r="F1225" s="406" t="s">
        <v>2793</v>
      </c>
      <c r="G1225" s="406" t="s">
        <v>2842</v>
      </c>
      <c r="H1225" s="406" t="s">
        <v>2843</v>
      </c>
      <c r="I1225" s="406" t="s">
        <v>2808</v>
      </c>
    </row>
    <row r="1226" spans="1:9">
      <c r="A1226" s="406" t="s">
        <v>1858</v>
      </c>
      <c r="B1226" s="406" t="s">
        <v>2381</v>
      </c>
      <c r="C1226" s="406" t="s">
        <v>1734</v>
      </c>
      <c r="D1226" s="406" t="s">
        <v>2844</v>
      </c>
      <c r="F1226" s="406" t="s">
        <v>1858</v>
      </c>
      <c r="G1226" s="406" t="s">
        <v>2381</v>
      </c>
      <c r="H1226" s="406" t="s">
        <v>1734</v>
      </c>
      <c r="I1226" s="406" t="s">
        <v>2844</v>
      </c>
    </row>
    <row r="1227" spans="1:9">
      <c r="A1227" s="406" t="s">
        <v>1858</v>
      </c>
      <c r="B1227" s="406" t="s">
        <v>2381</v>
      </c>
      <c r="C1227" s="406" t="s">
        <v>1713</v>
      </c>
      <c r="D1227" s="406" t="s">
        <v>2844</v>
      </c>
      <c r="F1227" s="406" t="s">
        <v>1858</v>
      </c>
      <c r="G1227" s="406" t="s">
        <v>2381</v>
      </c>
      <c r="H1227" s="406" t="s">
        <v>1713</v>
      </c>
      <c r="I1227" s="406" t="s">
        <v>2844</v>
      </c>
    </row>
    <row r="1228" spans="1:9">
      <c r="A1228" s="406" t="s">
        <v>2793</v>
      </c>
      <c r="B1228" s="406" t="s">
        <v>2842</v>
      </c>
      <c r="C1228" s="406" t="s">
        <v>2845</v>
      </c>
      <c r="D1228" s="406" t="s">
        <v>2808</v>
      </c>
      <c r="F1228" s="406" t="s">
        <v>2793</v>
      </c>
      <c r="G1228" s="406" t="s">
        <v>2842</v>
      </c>
      <c r="H1228" s="406" t="s">
        <v>2845</v>
      </c>
      <c r="I1228" s="406" t="s">
        <v>2808</v>
      </c>
    </row>
    <row r="1229" spans="1:9">
      <c r="A1229" s="406" t="s">
        <v>2793</v>
      </c>
      <c r="B1229" s="406" t="s">
        <v>2842</v>
      </c>
      <c r="C1229" s="406" t="s">
        <v>2846</v>
      </c>
      <c r="D1229" s="406" t="s">
        <v>2808</v>
      </c>
      <c r="F1229" s="406" t="s">
        <v>2793</v>
      </c>
      <c r="G1229" s="406" t="s">
        <v>2842</v>
      </c>
      <c r="H1229" s="406" t="s">
        <v>2846</v>
      </c>
      <c r="I1229" s="406" t="s">
        <v>2808</v>
      </c>
    </row>
    <row r="1230" spans="1:9">
      <c r="A1230" s="406" t="s">
        <v>2793</v>
      </c>
      <c r="B1230" s="406" t="s">
        <v>2842</v>
      </c>
      <c r="C1230" s="406" t="s">
        <v>2847</v>
      </c>
      <c r="D1230" s="406" t="s">
        <v>2808</v>
      </c>
      <c r="F1230" s="406" t="s">
        <v>2793</v>
      </c>
      <c r="G1230" s="406" t="s">
        <v>2842</v>
      </c>
      <c r="H1230" s="406" t="s">
        <v>2847</v>
      </c>
      <c r="I1230" s="406" t="s">
        <v>2808</v>
      </c>
    </row>
    <row r="1231" spans="1:9">
      <c r="A1231" s="406" t="s">
        <v>2793</v>
      </c>
      <c r="B1231" s="406" t="s">
        <v>2842</v>
      </c>
      <c r="C1231" s="406" t="s">
        <v>2848</v>
      </c>
      <c r="D1231" s="406" t="s">
        <v>2808</v>
      </c>
      <c r="F1231" s="406" t="s">
        <v>2793</v>
      </c>
      <c r="G1231" s="406" t="s">
        <v>2842</v>
      </c>
      <c r="H1231" s="406" t="s">
        <v>2848</v>
      </c>
      <c r="I1231" s="406" t="s">
        <v>2808</v>
      </c>
    </row>
    <row r="1232" spans="1:9">
      <c r="A1232" s="406" t="s">
        <v>2793</v>
      </c>
      <c r="B1232" s="406" t="s">
        <v>2842</v>
      </c>
      <c r="C1232" s="406" t="s">
        <v>2849</v>
      </c>
      <c r="D1232" s="406" t="s">
        <v>2808</v>
      </c>
      <c r="F1232" s="406" t="s">
        <v>2793</v>
      </c>
      <c r="G1232" s="406" t="s">
        <v>2842</v>
      </c>
      <c r="H1232" s="406" t="s">
        <v>2849</v>
      </c>
      <c r="I1232" s="406" t="s">
        <v>2808</v>
      </c>
    </row>
    <row r="1233" spans="1:9">
      <c r="A1233" s="406" t="s">
        <v>2793</v>
      </c>
      <c r="B1233" s="406" t="s">
        <v>2842</v>
      </c>
      <c r="C1233" s="406" t="s">
        <v>2850</v>
      </c>
      <c r="D1233" s="406" t="s">
        <v>2808</v>
      </c>
      <c r="F1233" s="406" t="s">
        <v>2793</v>
      </c>
      <c r="G1233" s="406" t="s">
        <v>2842</v>
      </c>
      <c r="H1233" s="406" t="s">
        <v>2850</v>
      </c>
      <c r="I1233" s="406" t="s">
        <v>2808</v>
      </c>
    </row>
    <row r="1234" spans="1:9">
      <c r="A1234" s="406" t="s">
        <v>2793</v>
      </c>
      <c r="B1234" s="406" t="s">
        <v>2842</v>
      </c>
      <c r="C1234" s="406" t="s">
        <v>2851</v>
      </c>
      <c r="D1234" s="406" t="s">
        <v>2808</v>
      </c>
      <c r="F1234" s="406" t="s">
        <v>2793</v>
      </c>
      <c r="G1234" s="406" t="s">
        <v>2842</v>
      </c>
      <c r="H1234" s="406" t="s">
        <v>2851</v>
      </c>
      <c r="I1234" s="406" t="s">
        <v>2808</v>
      </c>
    </row>
    <row r="1235" spans="1:9">
      <c r="A1235" s="406" t="s">
        <v>2793</v>
      </c>
      <c r="B1235" s="406" t="s">
        <v>2842</v>
      </c>
      <c r="C1235" s="406" t="s">
        <v>2852</v>
      </c>
      <c r="D1235" s="406" t="s">
        <v>2808</v>
      </c>
      <c r="F1235" s="406" t="s">
        <v>2793</v>
      </c>
      <c r="G1235" s="406" t="s">
        <v>2842</v>
      </c>
      <c r="H1235" s="406" t="s">
        <v>2852</v>
      </c>
      <c r="I1235" s="406" t="s">
        <v>2808</v>
      </c>
    </row>
    <row r="1236" spans="1:9">
      <c r="A1236" s="406" t="s">
        <v>2793</v>
      </c>
      <c r="B1236" s="406" t="s">
        <v>2842</v>
      </c>
      <c r="C1236" s="406" t="s">
        <v>2853</v>
      </c>
      <c r="D1236" s="406" t="s">
        <v>2808</v>
      </c>
      <c r="F1236" s="406" t="s">
        <v>2793</v>
      </c>
      <c r="G1236" s="406" t="s">
        <v>2842</v>
      </c>
      <c r="H1236" s="406" t="s">
        <v>2853</v>
      </c>
      <c r="I1236" s="406" t="s">
        <v>2808</v>
      </c>
    </row>
    <row r="1237" spans="1:9">
      <c r="A1237" s="406" t="s">
        <v>2793</v>
      </c>
      <c r="B1237" s="406" t="s">
        <v>2842</v>
      </c>
      <c r="C1237" s="406" t="s">
        <v>2854</v>
      </c>
      <c r="D1237" s="406" t="s">
        <v>2808</v>
      </c>
      <c r="F1237" s="406" t="s">
        <v>2793</v>
      </c>
      <c r="G1237" s="406" t="s">
        <v>2842</v>
      </c>
      <c r="H1237" s="406" t="s">
        <v>2854</v>
      </c>
      <c r="I1237" s="406" t="s">
        <v>2808</v>
      </c>
    </row>
    <row r="1238" spans="1:9">
      <c r="A1238" s="406" t="s">
        <v>2793</v>
      </c>
      <c r="B1238" s="406" t="s">
        <v>2842</v>
      </c>
      <c r="C1238" s="406" t="s">
        <v>2855</v>
      </c>
      <c r="D1238" s="406" t="s">
        <v>2808</v>
      </c>
      <c r="F1238" s="406" t="s">
        <v>2793</v>
      </c>
      <c r="G1238" s="406" t="s">
        <v>2842</v>
      </c>
      <c r="H1238" s="406" t="s">
        <v>2855</v>
      </c>
      <c r="I1238" s="406" t="s">
        <v>2808</v>
      </c>
    </row>
    <row r="1239" spans="1:9">
      <c r="A1239" s="406" t="s">
        <v>2793</v>
      </c>
      <c r="B1239" s="406" t="s">
        <v>2842</v>
      </c>
      <c r="C1239" s="406" t="s">
        <v>2856</v>
      </c>
      <c r="D1239" s="406" t="s">
        <v>2808</v>
      </c>
      <c r="F1239" s="406" t="s">
        <v>2793</v>
      </c>
      <c r="G1239" s="406" t="s">
        <v>2842</v>
      </c>
      <c r="H1239" s="406" t="s">
        <v>2856</v>
      </c>
      <c r="I1239" s="406" t="s">
        <v>2808</v>
      </c>
    </row>
    <row r="1240" spans="1:9">
      <c r="A1240" s="406" t="s">
        <v>2793</v>
      </c>
      <c r="B1240" s="406" t="s">
        <v>2842</v>
      </c>
      <c r="C1240" s="406" t="s">
        <v>2857</v>
      </c>
      <c r="D1240" s="406" t="s">
        <v>2808</v>
      </c>
      <c r="F1240" s="406" t="s">
        <v>2793</v>
      </c>
      <c r="G1240" s="406" t="s">
        <v>2842</v>
      </c>
      <c r="H1240" s="406" t="s">
        <v>2857</v>
      </c>
      <c r="I1240" s="406" t="s">
        <v>2808</v>
      </c>
    </row>
    <row r="1241" spans="1:9">
      <c r="A1241" s="406" t="s">
        <v>2793</v>
      </c>
      <c r="B1241" s="406" t="s">
        <v>2842</v>
      </c>
      <c r="C1241" s="406" t="s">
        <v>2858</v>
      </c>
      <c r="D1241" s="406" t="s">
        <v>2808</v>
      </c>
      <c r="F1241" s="406" t="s">
        <v>2793</v>
      </c>
      <c r="G1241" s="406" t="s">
        <v>2842</v>
      </c>
      <c r="H1241" s="406" t="s">
        <v>2858</v>
      </c>
      <c r="I1241" s="406" t="s">
        <v>2808</v>
      </c>
    </row>
    <row r="1242" spans="1:9">
      <c r="A1242" s="406" t="s">
        <v>2793</v>
      </c>
      <c r="B1242" s="406" t="s">
        <v>2842</v>
      </c>
      <c r="C1242" s="406" t="s">
        <v>2859</v>
      </c>
      <c r="D1242" s="406" t="s">
        <v>2808</v>
      </c>
      <c r="F1242" s="406" t="s">
        <v>2793</v>
      </c>
      <c r="G1242" s="406" t="s">
        <v>2842</v>
      </c>
      <c r="H1242" s="406" t="s">
        <v>2859</v>
      </c>
      <c r="I1242" s="406" t="s">
        <v>2808</v>
      </c>
    </row>
    <row r="1243" spans="1:9">
      <c r="A1243" s="406" t="s">
        <v>2793</v>
      </c>
      <c r="B1243" s="406" t="s">
        <v>2842</v>
      </c>
      <c r="C1243" s="406" t="s">
        <v>2860</v>
      </c>
      <c r="D1243" s="406" t="s">
        <v>2808</v>
      </c>
      <c r="F1243" s="406" t="s">
        <v>2793</v>
      </c>
      <c r="G1243" s="406" t="s">
        <v>2842</v>
      </c>
      <c r="H1243" s="406" t="s">
        <v>2860</v>
      </c>
      <c r="I1243" s="406" t="s">
        <v>2808</v>
      </c>
    </row>
    <row r="1244" spans="1:9">
      <c r="A1244" s="406" t="s">
        <v>2793</v>
      </c>
      <c r="B1244" s="406" t="s">
        <v>2842</v>
      </c>
      <c r="C1244" s="406" t="s">
        <v>2861</v>
      </c>
      <c r="D1244" s="406" t="s">
        <v>2808</v>
      </c>
      <c r="F1244" s="406" t="s">
        <v>2793</v>
      </c>
      <c r="G1244" s="406" t="s">
        <v>2842</v>
      </c>
      <c r="H1244" s="406" t="s">
        <v>2861</v>
      </c>
      <c r="I1244" s="406" t="s">
        <v>2808</v>
      </c>
    </row>
    <row r="1245" spans="1:9">
      <c r="A1245" s="406" t="s">
        <v>2793</v>
      </c>
      <c r="B1245" s="406" t="s">
        <v>2842</v>
      </c>
      <c r="C1245" s="406" t="s">
        <v>2862</v>
      </c>
      <c r="D1245" s="406" t="s">
        <v>2808</v>
      </c>
      <c r="F1245" s="406" t="s">
        <v>2793</v>
      </c>
      <c r="G1245" s="406" t="s">
        <v>2842</v>
      </c>
      <c r="H1245" s="406" t="s">
        <v>2862</v>
      </c>
      <c r="I1245" s="406" t="s">
        <v>2808</v>
      </c>
    </row>
    <row r="1246" spans="1:9">
      <c r="A1246" s="406" t="s">
        <v>2793</v>
      </c>
      <c r="B1246" s="406" t="s">
        <v>2842</v>
      </c>
      <c r="C1246" s="406" t="s">
        <v>2863</v>
      </c>
      <c r="D1246" s="406" t="s">
        <v>2808</v>
      </c>
      <c r="F1246" s="406" t="s">
        <v>2793</v>
      </c>
      <c r="G1246" s="406" t="s">
        <v>2842</v>
      </c>
      <c r="H1246" s="406" t="s">
        <v>2863</v>
      </c>
      <c r="I1246" s="406" t="s">
        <v>2808</v>
      </c>
    </row>
    <row r="1247" spans="1:9">
      <c r="A1247" s="406" t="s">
        <v>2793</v>
      </c>
      <c r="B1247" s="406" t="s">
        <v>2842</v>
      </c>
      <c r="C1247" s="406" t="s">
        <v>2864</v>
      </c>
      <c r="D1247" s="406" t="s">
        <v>2808</v>
      </c>
      <c r="F1247" s="406" t="s">
        <v>2793</v>
      </c>
      <c r="G1247" s="406" t="s">
        <v>2842</v>
      </c>
      <c r="H1247" s="406" t="s">
        <v>2864</v>
      </c>
      <c r="I1247" s="406" t="s">
        <v>2808</v>
      </c>
    </row>
    <row r="1248" spans="1:9">
      <c r="A1248" s="406" t="s">
        <v>2793</v>
      </c>
      <c r="B1248" s="406" t="s">
        <v>2842</v>
      </c>
      <c r="C1248" s="406" t="s">
        <v>2865</v>
      </c>
      <c r="D1248" s="406" t="s">
        <v>2808</v>
      </c>
      <c r="F1248" s="406" t="s">
        <v>2793</v>
      </c>
      <c r="G1248" s="406" t="s">
        <v>2842</v>
      </c>
      <c r="H1248" s="406" t="s">
        <v>2865</v>
      </c>
      <c r="I1248" s="406" t="s">
        <v>2808</v>
      </c>
    </row>
    <row r="1249" spans="1:9">
      <c r="A1249" s="406" t="s">
        <v>2793</v>
      </c>
      <c r="B1249" s="406" t="s">
        <v>2842</v>
      </c>
      <c r="C1249" s="406" t="s">
        <v>2866</v>
      </c>
      <c r="D1249" s="406" t="s">
        <v>2808</v>
      </c>
      <c r="F1249" s="406" t="s">
        <v>2793</v>
      </c>
      <c r="G1249" s="406" t="s">
        <v>2842</v>
      </c>
      <c r="H1249" s="406" t="s">
        <v>2866</v>
      </c>
      <c r="I1249" s="406" t="s">
        <v>2808</v>
      </c>
    </row>
    <row r="1250" spans="1:9">
      <c r="A1250" s="406" t="s">
        <v>2793</v>
      </c>
      <c r="B1250" s="406" t="s">
        <v>2842</v>
      </c>
      <c r="C1250" s="406" t="s">
        <v>2867</v>
      </c>
      <c r="D1250" s="406" t="s">
        <v>2808</v>
      </c>
      <c r="F1250" s="406" t="s">
        <v>2793</v>
      </c>
      <c r="G1250" s="406" t="s">
        <v>2842</v>
      </c>
      <c r="H1250" s="406" t="s">
        <v>2867</v>
      </c>
      <c r="I1250" s="406" t="s">
        <v>2808</v>
      </c>
    </row>
    <row r="1251" spans="1:9">
      <c r="A1251" s="406" t="s">
        <v>2793</v>
      </c>
      <c r="B1251" s="406" t="s">
        <v>2842</v>
      </c>
      <c r="C1251" s="406" t="s">
        <v>2868</v>
      </c>
      <c r="D1251" s="406" t="s">
        <v>2808</v>
      </c>
      <c r="F1251" s="406" t="s">
        <v>2793</v>
      </c>
      <c r="G1251" s="406" t="s">
        <v>2842</v>
      </c>
      <c r="H1251" s="406" t="s">
        <v>2868</v>
      </c>
      <c r="I1251" s="406" t="s">
        <v>2808</v>
      </c>
    </row>
    <row r="1252" spans="1:9">
      <c r="A1252" s="406" t="s">
        <v>2793</v>
      </c>
      <c r="B1252" s="406" t="s">
        <v>2842</v>
      </c>
      <c r="C1252" s="406" t="s">
        <v>2869</v>
      </c>
      <c r="D1252" s="406" t="s">
        <v>2808</v>
      </c>
      <c r="F1252" s="406" t="s">
        <v>2793</v>
      </c>
      <c r="G1252" s="406" t="s">
        <v>2842</v>
      </c>
      <c r="H1252" s="406" t="s">
        <v>2869</v>
      </c>
      <c r="I1252" s="406" t="s">
        <v>2808</v>
      </c>
    </row>
    <row r="1253" spans="1:9">
      <c r="A1253" s="406" t="s">
        <v>2793</v>
      </c>
      <c r="B1253" s="406" t="s">
        <v>2842</v>
      </c>
      <c r="C1253" s="406" t="s">
        <v>2870</v>
      </c>
      <c r="D1253" s="406" t="s">
        <v>2808</v>
      </c>
      <c r="F1253" s="406" t="s">
        <v>2793</v>
      </c>
      <c r="G1253" s="406" t="s">
        <v>2842</v>
      </c>
      <c r="H1253" s="406" t="s">
        <v>2870</v>
      </c>
      <c r="I1253" s="406" t="s">
        <v>2808</v>
      </c>
    </row>
    <row r="1254" spans="1:9">
      <c r="A1254" s="406" t="s">
        <v>2793</v>
      </c>
      <c r="B1254" s="406" t="s">
        <v>2842</v>
      </c>
      <c r="C1254" s="406" t="s">
        <v>2871</v>
      </c>
      <c r="D1254" s="406" t="s">
        <v>2808</v>
      </c>
      <c r="F1254" s="406" t="s">
        <v>2793</v>
      </c>
      <c r="G1254" s="406" t="s">
        <v>2842</v>
      </c>
      <c r="H1254" s="406" t="s">
        <v>2871</v>
      </c>
      <c r="I1254" s="406" t="s">
        <v>2808</v>
      </c>
    </row>
    <row r="1255" spans="1:9">
      <c r="A1255" s="406" t="s">
        <v>2793</v>
      </c>
      <c r="B1255" s="406" t="s">
        <v>2842</v>
      </c>
      <c r="C1255" s="406" t="s">
        <v>2872</v>
      </c>
      <c r="D1255" s="406" t="s">
        <v>2808</v>
      </c>
      <c r="F1255" s="406" t="s">
        <v>2793</v>
      </c>
      <c r="G1255" s="406" t="s">
        <v>2842</v>
      </c>
      <c r="H1255" s="406" t="s">
        <v>2872</v>
      </c>
      <c r="I1255" s="406" t="s">
        <v>2808</v>
      </c>
    </row>
    <row r="1256" spans="1:9">
      <c r="A1256" s="406" t="s">
        <v>2793</v>
      </c>
      <c r="B1256" s="406" t="s">
        <v>2842</v>
      </c>
      <c r="C1256" s="406" t="s">
        <v>2873</v>
      </c>
      <c r="D1256" s="406" t="s">
        <v>2808</v>
      </c>
      <c r="F1256" s="406" t="s">
        <v>2793</v>
      </c>
      <c r="G1256" s="406" t="s">
        <v>2842</v>
      </c>
      <c r="H1256" s="406" t="s">
        <v>2873</v>
      </c>
      <c r="I1256" s="406" t="s">
        <v>2808</v>
      </c>
    </row>
    <row r="1257" spans="1:9">
      <c r="A1257" s="406" t="s">
        <v>2793</v>
      </c>
      <c r="B1257" s="406" t="s">
        <v>2842</v>
      </c>
      <c r="C1257" s="406" t="s">
        <v>2874</v>
      </c>
      <c r="D1257" s="406" t="s">
        <v>2808</v>
      </c>
      <c r="F1257" s="406" t="s">
        <v>2793</v>
      </c>
      <c r="G1257" s="406" t="s">
        <v>2842</v>
      </c>
      <c r="H1257" s="406" t="s">
        <v>2874</v>
      </c>
      <c r="I1257" s="406" t="s">
        <v>2808</v>
      </c>
    </row>
    <row r="1258" spans="1:9">
      <c r="A1258" s="406" t="s">
        <v>2793</v>
      </c>
      <c r="B1258" s="406" t="s">
        <v>2842</v>
      </c>
      <c r="C1258" s="406" t="s">
        <v>2875</v>
      </c>
      <c r="D1258" s="406" t="s">
        <v>2808</v>
      </c>
      <c r="F1258" s="406" t="s">
        <v>2793</v>
      </c>
      <c r="G1258" s="406" t="s">
        <v>2842</v>
      </c>
      <c r="H1258" s="406" t="s">
        <v>2875</v>
      </c>
      <c r="I1258" s="406" t="s">
        <v>2808</v>
      </c>
    </row>
    <row r="1259" spans="1:9">
      <c r="A1259" s="406" t="s">
        <v>2793</v>
      </c>
      <c r="B1259" s="406" t="s">
        <v>2842</v>
      </c>
      <c r="C1259" s="406" t="s">
        <v>2876</v>
      </c>
      <c r="D1259" s="406" t="s">
        <v>2808</v>
      </c>
      <c r="F1259" s="406" t="s">
        <v>2793</v>
      </c>
      <c r="G1259" s="406" t="s">
        <v>2842</v>
      </c>
      <c r="H1259" s="406" t="s">
        <v>2876</v>
      </c>
      <c r="I1259" s="406" t="s">
        <v>2808</v>
      </c>
    </row>
    <row r="1260" spans="1:9">
      <c r="A1260" s="406" t="s">
        <v>2793</v>
      </c>
      <c r="B1260" s="406" t="s">
        <v>2842</v>
      </c>
      <c r="C1260" s="406" t="s">
        <v>2877</v>
      </c>
      <c r="D1260" s="406" t="s">
        <v>2808</v>
      </c>
      <c r="F1260" s="406" t="s">
        <v>2793</v>
      </c>
      <c r="G1260" s="406" t="s">
        <v>2842</v>
      </c>
      <c r="H1260" s="406" t="s">
        <v>2877</v>
      </c>
      <c r="I1260" s="406" t="s">
        <v>2808</v>
      </c>
    </row>
    <row r="1261" spans="1:9">
      <c r="A1261" s="406" t="s">
        <v>2793</v>
      </c>
      <c r="B1261" s="406" t="s">
        <v>2842</v>
      </c>
      <c r="C1261" s="406" t="s">
        <v>2878</v>
      </c>
      <c r="D1261" s="406" t="s">
        <v>2808</v>
      </c>
      <c r="F1261" s="406" t="s">
        <v>2793</v>
      </c>
      <c r="G1261" s="406" t="s">
        <v>2842</v>
      </c>
      <c r="H1261" s="406" t="s">
        <v>2878</v>
      </c>
      <c r="I1261" s="406" t="s">
        <v>2808</v>
      </c>
    </row>
    <row r="1262" spans="1:9">
      <c r="A1262" s="406" t="s">
        <v>2793</v>
      </c>
      <c r="B1262" s="406" t="s">
        <v>2842</v>
      </c>
      <c r="C1262" s="406" t="s">
        <v>2879</v>
      </c>
      <c r="D1262" s="406" t="s">
        <v>2808</v>
      </c>
      <c r="F1262" s="406" t="s">
        <v>2793</v>
      </c>
      <c r="G1262" s="406" t="s">
        <v>2842</v>
      </c>
      <c r="H1262" s="406" t="s">
        <v>2879</v>
      </c>
      <c r="I1262" s="406" t="s">
        <v>2808</v>
      </c>
    </row>
    <row r="1263" spans="1:9">
      <c r="A1263" s="406" t="s">
        <v>2793</v>
      </c>
      <c r="B1263" s="406" t="s">
        <v>2842</v>
      </c>
      <c r="C1263" s="406" t="s">
        <v>2880</v>
      </c>
      <c r="D1263" s="406" t="s">
        <v>2808</v>
      </c>
      <c r="F1263" s="406" t="s">
        <v>2793</v>
      </c>
      <c r="G1263" s="406" t="s">
        <v>2842</v>
      </c>
      <c r="H1263" s="406" t="s">
        <v>2880</v>
      </c>
      <c r="I1263" s="406" t="s">
        <v>2808</v>
      </c>
    </row>
    <row r="1264" spans="1:9">
      <c r="A1264" s="406" t="s">
        <v>2793</v>
      </c>
      <c r="B1264" s="406" t="s">
        <v>2842</v>
      </c>
      <c r="C1264" s="406" t="s">
        <v>2881</v>
      </c>
      <c r="D1264" s="406" t="s">
        <v>2808</v>
      </c>
      <c r="F1264" s="406" t="s">
        <v>2793</v>
      </c>
      <c r="G1264" s="406" t="s">
        <v>2842</v>
      </c>
      <c r="H1264" s="406" t="s">
        <v>2881</v>
      </c>
      <c r="I1264" s="406" t="s">
        <v>2808</v>
      </c>
    </row>
    <row r="1265" spans="1:9">
      <c r="A1265" s="406" t="s">
        <v>2793</v>
      </c>
      <c r="B1265" s="406" t="s">
        <v>2842</v>
      </c>
      <c r="C1265" s="406" t="s">
        <v>2882</v>
      </c>
      <c r="D1265" s="406" t="s">
        <v>2808</v>
      </c>
      <c r="F1265" s="406" t="s">
        <v>2793</v>
      </c>
      <c r="G1265" s="406" t="s">
        <v>2842</v>
      </c>
      <c r="H1265" s="406" t="s">
        <v>2882</v>
      </c>
      <c r="I1265" s="406" t="s">
        <v>2808</v>
      </c>
    </row>
    <row r="1266" spans="1:9">
      <c r="A1266" s="406" t="s">
        <v>2793</v>
      </c>
      <c r="B1266" s="406" t="s">
        <v>2842</v>
      </c>
      <c r="C1266" s="406" t="s">
        <v>2883</v>
      </c>
      <c r="D1266" s="406" t="s">
        <v>2808</v>
      </c>
      <c r="F1266" s="406" t="s">
        <v>2793</v>
      </c>
      <c r="G1266" s="406" t="s">
        <v>2842</v>
      </c>
      <c r="H1266" s="406" t="s">
        <v>2883</v>
      </c>
      <c r="I1266" s="406" t="s">
        <v>2808</v>
      </c>
    </row>
    <row r="1267" spans="1:9">
      <c r="A1267" s="406" t="s">
        <v>2582</v>
      </c>
      <c r="B1267" s="406" t="s">
        <v>2884</v>
      </c>
      <c r="C1267" s="406" t="s">
        <v>2885</v>
      </c>
      <c r="D1267" s="406" t="s">
        <v>2886</v>
      </c>
      <c r="F1267" s="406" t="s">
        <v>2582</v>
      </c>
      <c r="G1267" s="406" t="s">
        <v>2884</v>
      </c>
      <c r="H1267" s="406" t="s">
        <v>2885</v>
      </c>
      <c r="I1267" s="406" t="s">
        <v>2886</v>
      </c>
    </row>
    <row r="1268" spans="1:9">
      <c r="A1268" s="406" t="s">
        <v>460</v>
      </c>
      <c r="B1268" s="406" t="s">
        <v>2887</v>
      </c>
      <c r="C1268" s="406" t="s">
        <v>1819</v>
      </c>
      <c r="D1268" s="406" t="s">
        <v>2888</v>
      </c>
      <c r="F1268" s="406" t="s">
        <v>460</v>
      </c>
      <c r="G1268" s="406" t="s">
        <v>2887</v>
      </c>
      <c r="H1268" s="406" t="s">
        <v>1819</v>
      </c>
      <c r="I1268" s="406" t="s">
        <v>2888</v>
      </c>
    </row>
    <row r="1269" spans="1:9">
      <c r="A1269" s="406" t="s">
        <v>467</v>
      </c>
      <c r="B1269" s="406" t="s">
        <v>2527</v>
      </c>
      <c r="C1269" s="406" t="s">
        <v>1748</v>
      </c>
      <c r="D1269" s="406" t="s">
        <v>2528</v>
      </c>
      <c r="F1269" s="406" t="s">
        <v>467</v>
      </c>
      <c r="G1269" s="406" t="s">
        <v>2527</v>
      </c>
      <c r="H1269" s="406" t="s">
        <v>1748</v>
      </c>
      <c r="I1269" s="406" t="s">
        <v>2528</v>
      </c>
    </row>
    <row r="1270" spans="1:9">
      <c r="A1270" s="406" t="s">
        <v>467</v>
      </c>
      <c r="B1270" s="406" t="s">
        <v>2527</v>
      </c>
      <c r="C1270" s="406" t="s">
        <v>1819</v>
      </c>
      <c r="D1270" s="406" t="s">
        <v>2889</v>
      </c>
      <c r="F1270" s="406" t="s">
        <v>467</v>
      </c>
      <c r="G1270" s="406" t="s">
        <v>2527</v>
      </c>
      <c r="H1270" s="406" t="s">
        <v>1819</v>
      </c>
      <c r="I1270" s="406" t="s">
        <v>2889</v>
      </c>
    </row>
    <row r="1271" spans="1:9">
      <c r="A1271" s="406" t="s">
        <v>467</v>
      </c>
      <c r="B1271" s="406" t="s">
        <v>2527</v>
      </c>
      <c r="C1271" s="406" t="s">
        <v>1654</v>
      </c>
      <c r="D1271" s="406" t="s">
        <v>2889</v>
      </c>
      <c r="F1271" s="406" t="s">
        <v>467</v>
      </c>
      <c r="G1271" s="406" t="s">
        <v>2527</v>
      </c>
      <c r="H1271" s="406" t="s">
        <v>1654</v>
      </c>
      <c r="I1271" s="406" t="s">
        <v>2889</v>
      </c>
    </row>
    <row r="1272" spans="1:9">
      <c r="A1272" s="406" t="s">
        <v>467</v>
      </c>
      <c r="B1272" s="406" t="s">
        <v>2527</v>
      </c>
      <c r="C1272" s="406" t="s">
        <v>1665</v>
      </c>
      <c r="D1272" s="406" t="s">
        <v>2889</v>
      </c>
      <c r="F1272" s="406" t="s">
        <v>467</v>
      </c>
      <c r="G1272" s="406" t="s">
        <v>2527</v>
      </c>
      <c r="H1272" s="406" t="s">
        <v>1665</v>
      </c>
      <c r="I1272" s="406" t="s">
        <v>2889</v>
      </c>
    </row>
    <row r="1273" spans="1:9">
      <c r="A1273" s="406" t="s">
        <v>460</v>
      </c>
      <c r="B1273" s="406" t="s">
        <v>2515</v>
      </c>
      <c r="C1273" s="406" t="s">
        <v>1657</v>
      </c>
      <c r="D1273" s="406"/>
      <c r="F1273" s="406" t="s">
        <v>460</v>
      </c>
      <c r="G1273" s="406" t="s">
        <v>2515</v>
      </c>
      <c r="H1273" s="406" t="s">
        <v>1657</v>
      </c>
      <c r="I1273" s="406"/>
    </row>
    <row r="1274" spans="1:9">
      <c r="A1274" s="406" t="s">
        <v>460</v>
      </c>
      <c r="B1274" s="406" t="s">
        <v>2515</v>
      </c>
      <c r="C1274" s="406" t="s">
        <v>1954</v>
      </c>
      <c r="D1274" s="406" t="s">
        <v>2890</v>
      </c>
      <c r="F1274" s="406" t="s">
        <v>460</v>
      </c>
      <c r="G1274" s="406" t="s">
        <v>2515</v>
      </c>
      <c r="H1274" s="406" t="s">
        <v>1954</v>
      </c>
      <c r="I1274" s="406" t="s">
        <v>2890</v>
      </c>
    </row>
    <row r="1275" spans="1:9">
      <c r="A1275" s="406" t="s">
        <v>463</v>
      </c>
      <c r="B1275" s="406" t="s">
        <v>2167</v>
      </c>
      <c r="C1275" s="406" t="s">
        <v>2231</v>
      </c>
      <c r="D1275" s="406" t="s">
        <v>2891</v>
      </c>
      <c r="F1275" s="406" t="s">
        <v>463</v>
      </c>
      <c r="G1275" s="406" t="s">
        <v>2167</v>
      </c>
      <c r="H1275" s="406" t="s">
        <v>2231</v>
      </c>
      <c r="I1275" s="406" t="s">
        <v>2891</v>
      </c>
    </row>
    <row r="1276" spans="1:9">
      <c r="A1276" s="406" t="s">
        <v>463</v>
      </c>
      <c r="B1276" s="406" t="s">
        <v>2167</v>
      </c>
      <c r="C1276" s="406" t="s">
        <v>2241</v>
      </c>
      <c r="D1276" s="406" t="s">
        <v>2539</v>
      </c>
      <c r="F1276" s="406" t="s">
        <v>463</v>
      </c>
      <c r="G1276" s="406" t="s">
        <v>2167</v>
      </c>
      <c r="H1276" s="406" t="s">
        <v>2241</v>
      </c>
      <c r="I1276" s="406" t="s">
        <v>2539</v>
      </c>
    </row>
    <row r="1277" spans="1:9">
      <c r="A1277" s="406" t="s">
        <v>452</v>
      </c>
      <c r="B1277" s="406" t="s">
        <v>1923</v>
      </c>
      <c r="C1277" s="406" t="s">
        <v>1839</v>
      </c>
      <c r="D1277" s="406" t="s">
        <v>2892</v>
      </c>
      <c r="F1277" s="406" t="s">
        <v>452</v>
      </c>
      <c r="G1277" s="406" t="s">
        <v>1923</v>
      </c>
      <c r="H1277" s="406" t="s">
        <v>1839</v>
      </c>
      <c r="I1277" s="406" t="s">
        <v>2892</v>
      </c>
    </row>
    <row r="1278" spans="1:9">
      <c r="A1278" s="406" t="s">
        <v>2793</v>
      </c>
      <c r="B1278" s="406" t="s">
        <v>1664</v>
      </c>
      <c r="C1278" s="406" t="s">
        <v>2893</v>
      </c>
      <c r="D1278" s="406" t="s">
        <v>2808</v>
      </c>
      <c r="F1278" s="406" t="s">
        <v>2793</v>
      </c>
      <c r="G1278" s="406" t="s">
        <v>1664</v>
      </c>
      <c r="H1278" s="406" t="s">
        <v>2893</v>
      </c>
      <c r="I1278" s="406" t="s">
        <v>2808</v>
      </c>
    </row>
    <row r="1279" spans="1:9">
      <c r="A1279" s="406" t="s">
        <v>2793</v>
      </c>
      <c r="B1279" s="406" t="s">
        <v>1664</v>
      </c>
      <c r="C1279" s="406" t="s">
        <v>2894</v>
      </c>
      <c r="D1279" s="406" t="s">
        <v>2808</v>
      </c>
      <c r="F1279" s="406" t="s">
        <v>2793</v>
      </c>
      <c r="G1279" s="406" t="s">
        <v>1664</v>
      </c>
      <c r="H1279" s="406" t="s">
        <v>2894</v>
      </c>
      <c r="I1279" s="406" t="s">
        <v>2808</v>
      </c>
    </row>
    <row r="1280" spans="1:9">
      <c r="A1280" s="406" t="s">
        <v>2793</v>
      </c>
      <c r="B1280" s="406" t="s">
        <v>1664</v>
      </c>
      <c r="C1280" s="406" t="s">
        <v>2895</v>
      </c>
      <c r="D1280" s="406" t="s">
        <v>2808</v>
      </c>
      <c r="F1280" s="406" t="s">
        <v>2793</v>
      </c>
      <c r="G1280" s="406" t="s">
        <v>1664</v>
      </c>
      <c r="H1280" s="406" t="s">
        <v>2895</v>
      </c>
      <c r="I1280" s="406" t="s">
        <v>2808</v>
      </c>
    </row>
    <row r="1281" spans="1:9">
      <c r="A1281" s="406" t="s">
        <v>2793</v>
      </c>
      <c r="B1281" s="406" t="s">
        <v>1664</v>
      </c>
      <c r="C1281" s="406" t="s">
        <v>2896</v>
      </c>
      <c r="D1281" s="406" t="s">
        <v>2808</v>
      </c>
      <c r="F1281" s="406" t="s">
        <v>2793</v>
      </c>
      <c r="G1281" s="406" t="s">
        <v>1664</v>
      </c>
      <c r="H1281" s="406" t="s">
        <v>2896</v>
      </c>
      <c r="I1281" s="406" t="s">
        <v>2808</v>
      </c>
    </row>
    <row r="1282" spans="1:9">
      <c r="A1282" s="406" t="s">
        <v>2793</v>
      </c>
      <c r="B1282" s="406" t="s">
        <v>1664</v>
      </c>
      <c r="C1282" s="406" t="s">
        <v>2897</v>
      </c>
      <c r="D1282" s="406" t="s">
        <v>2808</v>
      </c>
      <c r="F1282" s="406" t="s">
        <v>2793</v>
      </c>
      <c r="G1282" s="406" t="s">
        <v>1664</v>
      </c>
      <c r="H1282" s="406" t="s">
        <v>2897</v>
      </c>
      <c r="I1282" s="406" t="s">
        <v>2808</v>
      </c>
    </row>
    <row r="1283" spans="1:9">
      <c r="A1283" s="406" t="s">
        <v>2793</v>
      </c>
      <c r="B1283" s="406" t="s">
        <v>1664</v>
      </c>
      <c r="C1283" s="406" t="s">
        <v>2898</v>
      </c>
      <c r="D1283" s="406" t="s">
        <v>2808</v>
      </c>
      <c r="F1283" s="406" t="s">
        <v>2793</v>
      </c>
      <c r="G1283" s="406" t="s">
        <v>1664</v>
      </c>
      <c r="H1283" s="406" t="s">
        <v>2898</v>
      </c>
      <c r="I1283" s="406" t="s">
        <v>2808</v>
      </c>
    </row>
    <row r="1284" spans="1:9">
      <c r="A1284" s="406" t="s">
        <v>2793</v>
      </c>
      <c r="B1284" s="406" t="s">
        <v>1664</v>
      </c>
      <c r="C1284" s="406" t="s">
        <v>2899</v>
      </c>
      <c r="D1284" s="406" t="s">
        <v>2808</v>
      </c>
      <c r="F1284" s="406" t="s">
        <v>2793</v>
      </c>
      <c r="G1284" s="406" t="s">
        <v>1664</v>
      </c>
      <c r="H1284" s="406" t="s">
        <v>2899</v>
      </c>
      <c r="I1284" s="406" t="s">
        <v>2808</v>
      </c>
    </row>
    <row r="1285" spans="1:9">
      <c r="A1285" s="406" t="s">
        <v>2793</v>
      </c>
      <c r="B1285" s="406" t="s">
        <v>1664</v>
      </c>
      <c r="C1285" s="406" t="s">
        <v>2900</v>
      </c>
      <c r="D1285" s="406" t="s">
        <v>2808</v>
      </c>
      <c r="F1285" s="406" t="s">
        <v>2793</v>
      </c>
      <c r="G1285" s="406" t="s">
        <v>1664</v>
      </c>
      <c r="H1285" s="406" t="s">
        <v>2900</v>
      </c>
      <c r="I1285" s="406" t="s">
        <v>2808</v>
      </c>
    </row>
    <row r="1286" spans="1:9">
      <c r="A1286" s="406" t="s">
        <v>2793</v>
      </c>
      <c r="B1286" s="406" t="s">
        <v>1664</v>
      </c>
      <c r="C1286" s="406" t="s">
        <v>2901</v>
      </c>
      <c r="D1286" s="406" t="s">
        <v>2808</v>
      </c>
      <c r="F1286" s="406" t="s">
        <v>2793</v>
      </c>
      <c r="G1286" s="406" t="s">
        <v>1664</v>
      </c>
      <c r="H1286" s="406" t="s">
        <v>2901</v>
      </c>
      <c r="I1286" s="406" t="s">
        <v>2808</v>
      </c>
    </row>
    <row r="1287" spans="1:9">
      <c r="A1287" s="406" t="s">
        <v>2793</v>
      </c>
      <c r="B1287" s="406" t="s">
        <v>1664</v>
      </c>
      <c r="C1287" s="406" t="s">
        <v>2902</v>
      </c>
      <c r="D1287" s="406" t="s">
        <v>2808</v>
      </c>
      <c r="F1287" s="406" t="s">
        <v>2793</v>
      </c>
      <c r="G1287" s="406" t="s">
        <v>1664</v>
      </c>
      <c r="H1287" s="406" t="s">
        <v>2902</v>
      </c>
      <c r="I1287" s="406" t="s">
        <v>2808</v>
      </c>
    </row>
    <row r="1288" spans="1:9">
      <c r="A1288" s="406" t="s">
        <v>2793</v>
      </c>
      <c r="B1288" s="406" t="s">
        <v>1664</v>
      </c>
      <c r="C1288" s="406" t="s">
        <v>2903</v>
      </c>
      <c r="D1288" s="406" t="s">
        <v>2808</v>
      </c>
      <c r="F1288" s="406" t="s">
        <v>2793</v>
      </c>
      <c r="G1288" s="406" t="s">
        <v>1664</v>
      </c>
      <c r="H1288" s="406" t="s">
        <v>2903</v>
      </c>
      <c r="I1288" s="406" t="s">
        <v>2808</v>
      </c>
    </row>
    <row r="1289" spans="1:9">
      <c r="A1289" s="406" t="s">
        <v>2793</v>
      </c>
      <c r="B1289" s="406" t="s">
        <v>1664</v>
      </c>
      <c r="C1289" s="406" t="s">
        <v>2786</v>
      </c>
      <c r="D1289" s="406" t="s">
        <v>2808</v>
      </c>
      <c r="F1289" s="406" t="s">
        <v>2793</v>
      </c>
      <c r="G1289" s="406" t="s">
        <v>1664</v>
      </c>
      <c r="H1289" s="406" t="s">
        <v>2786</v>
      </c>
      <c r="I1289" s="406" t="s">
        <v>2808</v>
      </c>
    </row>
    <row r="1290" spans="1:9">
      <c r="A1290" s="406" t="s">
        <v>2793</v>
      </c>
      <c r="B1290" s="406" t="s">
        <v>1664</v>
      </c>
      <c r="C1290" s="406" t="s">
        <v>2904</v>
      </c>
      <c r="D1290" s="406" t="s">
        <v>2808</v>
      </c>
      <c r="F1290" s="406" t="s">
        <v>2793</v>
      </c>
      <c r="G1290" s="406" t="s">
        <v>1664</v>
      </c>
      <c r="H1290" s="406" t="s">
        <v>2904</v>
      </c>
      <c r="I1290" s="406" t="s">
        <v>2808</v>
      </c>
    </row>
    <row r="1291" spans="1:9">
      <c r="A1291" s="406" t="s">
        <v>2793</v>
      </c>
      <c r="B1291" s="406" t="s">
        <v>1664</v>
      </c>
      <c r="C1291" s="406" t="s">
        <v>2905</v>
      </c>
      <c r="D1291" s="406" t="s">
        <v>2808</v>
      </c>
      <c r="F1291" s="406" t="s">
        <v>2793</v>
      </c>
      <c r="G1291" s="406" t="s">
        <v>1664</v>
      </c>
      <c r="H1291" s="406" t="s">
        <v>2905</v>
      </c>
      <c r="I1291" s="406" t="s">
        <v>2808</v>
      </c>
    </row>
    <row r="1292" spans="1:9">
      <c r="A1292" s="406" t="s">
        <v>2793</v>
      </c>
      <c r="B1292" s="406" t="s">
        <v>1664</v>
      </c>
      <c r="C1292" s="406" t="s">
        <v>2906</v>
      </c>
      <c r="D1292" s="406" t="s">
        <v>2808</v>
      </c>
      <c r="F1292" s="406" t="s">
        <v>2793</v>
      </c>
      <c r="G1292" s="406" t="s">
        <v>1664</v>
      </c>
      <c r="H1292" s="406" t="s">
        <v>2906</v>
      </c>
      <c r="I1292" s="406" t="s">
        <v>2808</v>
      </c>
    </row>
    <row r="1293" spans="1:9">
      <c r="A1293" s="406" t="s">
        <v>2793</v>
      </c>
      <c r="B1293" s="406" t="s">
        <v>1664</v>
      </c>
      <c r="C1293" s="406" t="s">
        <v>2907</v>
      </c>
      <c r="D1293" s="406" t="s">
        <v>2808</v>
      </c>
      <c r="F1293" s="406" t="s">
        <v>2793</v>
      </c>
      <c r="G1293" s="406" t="s">
        <v>1664</v>
      </c>
      <c r="H1293" s="406" t="s">
        <v>2907</v>
      </c>
      <c r="I1293" s="406" t="s">
        <v>2808</v>
      </c>
    </row>
    <row r="1294" spans="1:9">
      <c r="A1294" s="406" t="s">
        <v>2793</v>
      </c>
      <c r="B1294" s="406" t="s">
        <v>1664</v>
      </c>
      <c r="C1294" s="406" t="s">
        <v>2908</v>
      </c>
      <c r="D1294" s="406" t="s">
        <v>2808</v>
      </c>
      <c r="F1294" s="406" t="s">
        <v>2793</v>
      </c>
      <c r="G1294" s="406" t="s">
        <v>1664</v>
      </c>
      <c r="H1294" s="406" t="s">
        <v>2908</v>
      </c>
      <c r="I1294" s="406" t="s">
        <v>2808</v>
      </c>
    </row>
    <row r="1295" spans="1:9">
      <c r="A1295" s="406" t="s">
        <v>2793</v>
      </c>
      <c r="B1295" s="406" t="s">
        <v>1664</v>
      </c>
      <c r="C1295" s="406" t="s">
        <v>2909</v>
      </c>
      <c r="D1295" s="406" t="s">
        <v>2808</v>
      </c>
      <c r="F1295" s="406" t="s">
        <v>2793</v>
      </c>
      <c r="G1295" s="406" t="s">
        <v>1664</v>
      </c>
      <c r="H1295" s="406" t="s">
        <v>2909</v>
      </c>
      <c r="I1295" s="406" t="s">
        <v>2808</v>
      </c>
    </row>
    <row r="1296" spans="1:9">
      <c r="A1296" s="406" t="s">
        <v>2793</v>
      </c>
      <c r="B1296" s="406" t="s">
        <v>1664</v>
      </c>
      <c r="C1296" s="406" t="s">
        <v>2910</v>
      </c>
      <c r="D1296" s="406" t="s">
        <v>2808</v>
      </c>
      <c r="F1296" s="406" t="s">
        <v>2793</v>
      </c>
      <c r="G1296" s="406" t="s">
        <v>1664</v>
      </c>
      <c r="H1296" s="406" t="s">
        <v>2910</v>
      </c>
      <c r="I1296" s="406" t="s">
        <v>2808</v>
      </c>
    </row>
    <row r="1297" spans="1:9">
      <c r="A1297" s="406" t="s">
        <v>2793</v>
      </c>
      <c r="B1297" s="406" t="s">
        <v>1664</v>
      </c>
      <c r="C1297" s="406" t="s">
        <v>2911</v>
      </c>
      <c r="D1297" s="406" t="s">
        <v>2808</v>
      </c>
      <c r="F1297" s="406" t="s">
        <v>2793</v>
      </c>
      <c r="G1297" s="406" t="s">
        <v>1664</v>
      </c>
      <c r="H1297" s="406" t="s">
        <v>2911</v>
      </c>
      <c r="I1297" s="406" t="s">
        <v>2808</v>
      </c>
    </row>
    <row r="1298" spans="1:9">
      <c r="A1298" s="406" t="s">
        <v>2793</v>
      </c>
      <c r="B1298" s="406" t="s">
        <v>1664</v>
      </c>
      <c r="C1298" s="406" t="s">
        <v>2912</v>
      </c>
      <c r="D1298" s="406" t="s">
        <v>2808</v>
      </c>
      <c r="F1298" s="406" t="s">
        <v>2793</v>
      </c>
      <c r="G1298" s="406" t="s">
        <v>1664</v>
      </c>
      <c r="H1298" s="406" t="s">
        <v>2912</v>
      </c>
      <c r="I1298" s="406" t="s">
        <v>2808</v>
      </c>
    </row>
    <row r="1299" spans="1:9">
      <c r="A1299" s="406" t="s">
        <v>2793</v>
      </c>
      <c r="B1299" s="406" t="s">
        <v>1664</v>
      </c>
      <c r="C1299" s="406" t="s">
        <v>2913</v>
      </c>
      <c r="D1299" s="406" t="s">
        <v>2808</v>
      </c>
      <c r="F1299" s="406" t="s">
        <v>2793</v>
      </c>
      <c r="G1299" s="406" t="s">
        <v>1664</v>
      </c>
      <c r="H1299" s="406" t="s">
        <v>2913</v>
      </c>
      <c r="I1299" s="406" t="s">
        <v>2808</v>
      </c>
    </row>
    <row r="1300" spans="1:9">
      <c r="A1300" s="406" t="s">
        <v>2793</v>
      </c>
      <c r="B1300" s="406" t="s">
        <v>1664</v>
      </c>
      <c r="C1300" s="406" t="s">
        <v>2914</v>
      </c>
      <c r="D1300" s="406" t="s">
        <v>2808</v>
      </c>
      <c r="F1300" s="406" t="s">
        <v>2793</v>
      </c>
      <c r="G1300" s="406" t="s">
        <v>1664</v>
      </c>
      <c r="H1300" s="406" t="s">
        <v>2914</v>
      </c>
      <c r="I1300" s="406" t="s">
        <v>2808</v>
      </c>
    </row>
    <row r="1301" spans="1:9">
      <c r="A1301" s="406" t="s">
        <v>2793</v>
      </c>
      <c r="B1301" s="406" t="s">
        <v>1664</v>
      </c>
      <c r="C1301" s="406" t="s">
        <v>2915</v>
      </c>
      <c r="D1301" s="406" t="s">
        <v>2808</v>
      </c>
      <c r="F1301" s="406" t="s">
        <v>2793</v>
      </c>
      <c r="G1301" s="406" t="s">
        <v>1664</v>
      </c>
      <c r="H1301" s="406" t="s">
        <v>2915</v>
      </c>
      <c r="I1301" s="406" t="s">
        <v>2808</v>
      </c>
    </row>
    <row r="1302" spans="1:9">
      <c r="A1302" s="406" t="s">
        <v>2793</v>
      </c>
      <c r="B1302" s="406" t="s">
        <v>1664</v>
      </c>
      <c r="C1302" s="406" t="s">
        <v>2916</v>
      </c>
      <c r="D1302" s="406" t="s">
        <v>2808</v>
      </c>
      <c r="F1302" s="406" t="s">
        <v>2793</v>
      </c>
      <c r="G1302" s="406" t="s">
        <v>1664</v>
      </c>
      <c r="H1302" s="406" t="s">
        <v>2916</v>
      </c>
      <c r="I1302" s="406" t="s">
        <v>2808</v>
      </c>
    </row>
    <row r="1303" spans="1:9">
      <c r="A1303" s="406" t="s">
        <v>2793</v>
      </c>
      <c r="B1303" s="406" t="s">
        <v>1664</v>
      </c>
      <c r="C1303" s="406" t="s">
        <v>2917</v>
      </c>
      <c r="D1303" s="406" t="s">
        <v>2808</v>
      </c>
      <c r="F1303" s="406" t="s">
        <v>2793</v>
      </c>
      <c r="G1303" s="406" t="s">
        <v>1664</v>
      </c>
      <c r="H1303" s="406" t="s">
        <v>2917</v>
      </c>
      <c r="I1303" s="406" t="s">
        <v>2808</v>
      </c>
    </row>
    <row r="1304" spans="1:9">
      <c r="A1304" s="406" t="s">
        <v>2793</v>
      </c>
      <c r="B1304" s="406" t="s">
        <v>1664</v>
      </c>
      <c r="C1304" s="406" t="s">
        <v>2918</v>
      </c>
      <c r="D1304" s="406" t="s">
        <v>2808</v>
      </c>
      <c r="F1304" s="406" t="s">
        <v>2793</v>
      </c>
      <c r="G1304" s="406" t="s">
        <v>1664</v>
      </c>
      <c r="H1304" s="406" t="s">
        <v>2918</v>
      </c>
      <c r="I1304" s="406" t="s">
        <v>2808</v>
      </c>
    </row>
    <row r="1305" spans="1:9">
      <c r="A1305" s="406" t="s">
        <v>2793</v>
      </c>
      <c r="B1305" s="406" t="s">
        <v>1664</v>
      </c>
      <c r="C1305" s="406" t="s">
        <v>2919</v>
      </c>
      <c r="D1305" s="406" t="s">
        <v>2808</v>
      </c>
      <c r="F1305" s="406" t="s">
        <v>2793</v>
      </c>
      <c r="G1305" s="406" t="s">
        <v>1664</v>
      </c>
      <c r="H1305" s="406" t="s">
        <v>2919</v>
      </c>
      <c r="I1305" s="406" t="s">
        <v>2808</v>
      </c>
    </row>
    <row r="1306" spans="1:9">
      <c r="A1306" s="406" t="s">
        <v>2793</v>
      </c>
      <c r="B1306" s="406" t="s">
        <v>1664</v>
      </c>
      <c r="C1306" s="406" t="s">
        <v>2920</v>
      </c>
      <c r="D1306" s="406" t="s">
        <v>2808</v>
      </c>
      <c r="F1306" s="406" t="s">
        <v>2793</v>
      </c>
      <c r="G1306" s="406" t="s">
        <v>1664</v>
      </c>
      <c r="H1306" s="406" t="s">
        <v>2920</v>
      </c>
      <c r="I1306" s="406" t="s">
        <v>2808</v>
      </c>
    </row>
    <row r="1307" spans="1:9">
      <c r="A1307" s="406" t="s">
        <v>2793</v>
      </c>
      <c r="B1307" s="406" t="s">
        <v>1664</v>
      </c>
      <c r="C1307" s="406" t="s">
        <v>2921</v>
      </c>
      <c r="D1307" s="406" t="s">
        <v>2808</v>
      </c>
      <c r="F1307" s="406" t="s">
        <v>2793</v>
      </c>
      <c r="G1307" s="406" t="s">
        <v>1664</v>
      </c>
      <c r="H1307" s="406" t="s">
        <v>2921</v>
      </c>
      <c r="I1307" s="406" t="s">
        <v>2808</v>
      </c>
    </row>
    <row r="1308" spans="1:9">
      <c r="A1308" s="406" t="s">
        <v>2793</v>
      </c>
      <c r="B1308" s="406" t="s">
        <v>1664</v>
      </c>
      <c r="C1308" s="406" t="s">
        <v>2922</v>
      </c>
      <c r="D1308" s="406" t="s">
        <v>2808</v>
      </c>
      <c r="F1308" s="406" t="s">
        <v>2793</v>
      </c>
      <c r="G1308" s="406" t="s">
        <v>1664</v>
      </c>
      <c r="H1308" s="406" t="s">
        <v>2922</v>
      </c>
      <c r="I1308" s="406" t="s">
        <v>2808</v>
      </c>
    </row>
    <row r="1309" spans="1:9">
      <c r="A1309" s="406" t="s">
        <v>2793</v>
      </c>
      <c r="B1309" s="406" t="s">
        <v>1664</v>
      </c>
      <c r="C1309" s="406" t="s">
        <v>2923</v>
      </c>
      <c r="D1309" s="406" t="s">
        <v>2808</v>
      </c>
      <c r="F1309" s="406" t="s">
        <v>2793</v>
      </c>
      <c r="G1309" s="406" t="s">
        <v>1664</v>
      </c>
      <c r="H1309" s="406" t="s">
        <v>2923</v>
      </c>
      <c r="I1309" s="406" t="s">
        <v>2808</v>
      </c>
    </row>
    <row r="1310" spans="1:9">
      <c r="A1310" s="406" t="s">
        <v>2793</v>
      </c>
      <c r="B1310" s="406" t="s">
        <v>1664</v>
      </c>
      <c r="C1310" s="406" t="s">
        <v>2924</v>
      </c>
      <c r="D1310" s="406" t="s">
        <v>2808</v>
      </c>
      <c r="F1310" s="406" t="s">
        <v>2793</v>
      </c>
      <c r="G1310" s="406" t="s">
        <v>1664</v>
      </c>
      <c r="H1310" s="406" t="s">
        <v>2924</v>
      </c>
      <c r="I1310" s="406" t="s">
        <v>2808</v>
      </c>
    </row>
    <row r="1311" spans="1:9">
      <c r="A1311" s="406" t="s">
        <v>2793</v>
      </c>
      <c r="B1311" s="406" t="s">
        <v>1664</v>
      </c>
      <c r="C1311" s="406" t="s">
        <v>2925</v>
      </c>
      <c r="D1311" s="406" t="s">
        <v>2808</v>
      </c>
      <c r="F1311" s="406" t="s">
        <v>2793</v>
      </c>
      <c r="G1311" s="406" t="s">
        <v>1664</v>
      </c>
      <c r="H1311" s="406" t="s">
        <v>2925</v>
      </c>
      <c r="I1311" s="406" t="s">
        <v>2808</v>
      </c>
    </row>
    <row r="1312" spans="1:9">
      <c r="A1312" s="406" t="s">
        <v>2793</v>
      </c>
      <c r="B1312" s="406" t="s">
        <v>1664</v>
      </c>
      <c r="C1312" s="406" t="s">
        <v>2926</v>
      </c>
      <c r="D1312" s="406" t="s">
        <v>2808</v>
      </c>
      <c r="F1312" s="406" t="s">
        <v>2793</v>
      </c>
      <c r="G1312" s="406" t="s">
        <v>1664</v>
      </c>
      <c r="H1312" s="406" t="s">
        <v>2926</v>
      </c>
      <c r="I1312" s="406" t="s">
        <v>2808</v>
      </c>
    </row>
    <row r="1313" spans="1:9">
      <c r="A1313" s="406" t="s">
        <v>2793</v>
      </c>
      <c r="B1313" s="406" t="s">
        <v>1664</v>
      </c>
      <c r="C1313" s="406" t="s">
        <v>2927</v>
      </c>
      <c r="D1313" s="406" t="s">
        <v>2808</v>
      </c>
      <c r="F1313" s="406" t="s">
        <v>2793</v>
      </c>
      <c r="G1313" s="406" t="s">
        <v>1664</v>
      </c>
      <c r="H1313" s="406" t="s">
        <v>2927</v>
      </c>
      <c r="I1313" s="406" t="s">
        <v>2808</v>
      </c>
    </row>
    <row r="1314" spans="1:9">
      <c r="A1314" s="406" t="s">
        <v>2793</v>
      </c>
      <c r="B1314" s="406" t="s">
        <v>1664</v>
      </c>
      <c r="C1314" s="406" t="s">
        <v>2928</v>
      </c>
      <c r="D1314" s="406" t="s">
        <v>2808</v>
      </c>
      <c r="F1314" s="406" t="s">
        <v>2793</v>
      </c>
      <c r="G1314" s="406" t="s">
        <v>1664</v>
      </c>
      <c r="H1314" s="406" t="s">
        <v>2928</v>
      </c>
      <c r="I1314" s="406" t="s">
        <v>2808</v>
      </c>
    </row>
    <row r="1315" spans="1:9">
      <c r="A1315" s="406" t="s">
        <v>2793</v>
      </c>
      <c r="B1315" s="406" t="s">
        <v>1664</v>
      </c>
      <c r="C1315" s="406" t="s">
        <v>2929</v>
      </c>
      <c r="D1315" s="406" t="s">
        <v>2808</v>
      </c>
      <c r="F1315" s="406" t="s">
        <v>2793</v>
      </c>
      <c r="G1315" s="406" t="s">
        <v>1664</v>
      </c>
      <c r="H1315" s="406" t="s">
        <v>2929</v>
      </c>
      <c r="I1315" s="406" t="s">
        <v>2808</v>
      </c>
    </row>
    <row r="1316" spans="1:9">
      <c r="A1316" s="406" t="s">
        <v>2793</v>
      </c>
      <c r="B1316" s="406" t="s">
        <v>1664</v>
      </c>
      <c r="C1316" s="406" t="s">
        <v>2930</v>
      </c>
      <c r="D1316" s="406" t="s">
        <v>2808</v>
      </c>
      <c r="F1316" s="406" t="s">
        <v>2793</v>
      </c>
      <c r="G1316" s="406" t="s">
        <v>1664</v>
      </c>
      <c r="H1316" s="406" t="s">
        <v>2930</v>
      </c>
      <c r="I1316" s="406" t="s">
        <v>2808</v>
      </c>
    </row>
    <row r="1317" spans="1:9">
      <c r="A1317" s="406" t="s">
        <v>2793</v>
      </c>
      <c r="B1317" s="406" t="s">
        <v>1664</v>
      </c>
      <c r="C1317" s="406" t="s">
        <v>2931</v>
      </c>
      <c r="D1317" s="406" t="s">
        <v>2808</v>
      </c>
      <c r="F1317" s="406" t="s">
        <v>2793</v>
      </c>
      <c r="G1317" s="406" t="s">
        <v>1664</v>
      </c>
      <c r="H1317" s="406" t="s">
        <v>2931</v>
      </c>
      <c r="I1317" s="406" t="s">
        <v>2808</v>
      </c>
    </row>
    <row r="1318" spans="1:9">
      <c r="A1318" s="406" t="s">
        <v>2793</v>
      </c>
      <c r="B1318" s="406" t="s">
        <v>1664</v>
      </c>
      <c r="C1318" s="406" t="s">
        <v>2932</v>
      </c>
      <c r="D1318" s="406" t="s">
        <v>2808</v>
      </c>
      <c r="F1318" s="406" t="s">
        <v>2793</v>
      </c>
      <c r="G1318" s="406" t="s">
        <v>1664</v>
      </c>
      <c r="H1318" s="406" t="s">
        <v>2932</v>
      </c>
      <c r="I1318" s="406" t="s">
        <v>2808</v>
      </c>
    </row>
    <row r="1319" spans="1:9">
      <c r="A1319" s="406" t="s">
        <v>2793</v>
      </c>
      <c r="B1319" s="406" t="s">
        <v>1664</v>
      </c>
      <c r="C1319" s="406" t="s">
        <v>2933</v>
      </c>
      <c r="D1319" s="406" t="s">
        <v>2808</v>
      </c>
      <c r="F1319" s="406" t="s">
        <v>2793</v>
      </c>
      <c r="G1319" s="406" t="s">
        <v>1664</v>
      </c>
      <c r="H1319" s="406" t="s">
        <v>2933</v>
      </c>
      <c r="I1319" s="406" t="s">
        <v>2808</v>
      </c>
    </row>
    <row r="1320" spans="1:9">
      <c r="A1320" s="406" t="s">
        <v>2793</v>
      </c>
      <c r="B1320" s="406" t="s">
        <v>1664</v>
      </c>
      <c r="C1320" s="406" t="s">
        <v>2934</v>
      </c>
      <c r="D1320" s="406" t="s">
        <v>2808</v>
      </c>
      <c r="F1320" s="406" t="s">
        <v>2793</v>
      </c>
      <c r="G1320" s="406" t="s">
        <v>1664</v>
      </c>
      <c r="H1320" s="406" t="s">
        <v>2934</v>
      </c>
      <c r="I1320" s="406" t="s">
        <v>2808</v>
      </c>
    </row>
    <row r="1321" spans="1:9">
      <c r="A1321" s="406" t="s">
        <v>2793</v>
      </c>
      <c r="B1321" s="406" t="s">
        <v>1664</v>
      </c>
      <c r="C1321" s="406" t="s">
        <v>2935</v>
      </c>
      <c r="D1321" s="406" t="s">
        <v>2808</v>
      </c>
      <c r="F1321" s="406" t="s">
        <v>2793</v>
      </c>
      <c r="G1321" s="406" t="s">
        <v>1664</v>
      </c>
      <c r="H1321" s="406" t="s">
        <v>2935</v>
      </c>
      <c r="I1321" s="406" t="s">
        <v>2808</v>
      </c>
    </row>
    <row r="1322" spans="1:9">
      <c r="A1322" s="406" t="s">
        <v>2793</v>
      </c>
      <c r="B1322" s="406" t="s">
        <v>1664</v>
      </c>
      <c r="C1322" s="406" t="s">
        <v>2936</v>
      </c>
      <c r="D1322" s="406" t="s">
        <v>2808</v>
      </c>
      <c r="F1322" s="406" t="s">
        <v>2793</v>
      </c>
      <c r="G1322" s="406" t="s">
        <v>1664</v>
      </c>
      <c r="H1322" s="406" t="s">
        <v>2936</v>
      </c>
      <c r="I1322" s="406" t="s">
        <v>2808</v>
      </c>
    </row>
    <row r="1323" spans="1:9">
      <c r="A1323" s="406" t="s">
        <v>1893</v>
      </c>
      <c r="B1323" s="406" t="s">
        <v>1904</v>
      </c>
      <c r="C1323" s="406" t="s">
        <v>1689</v>
      </c>
      <c r="D1323" s="406" t="s">
        <v>2361</v>
      </c>
      <c r="F1323" s="406" t="s">
        <v>1893</v>
      </c>
      <c r="G1323" s="406" t="s">
        <v>1904</v>
      </c>
      <c r="H1323" s="406" t="s">
        <v>1689</v>
      </c>
      <c r="I1323" s="406" t="s">
        <v>2361</v>
      </c>
    </row>
    <row r="1324" spans="1:9">
      <c r="A1324" s="406" t="s">
        <v>1893</v>
      </c>
      <c r="B1324" s="406" t="s">
        <v>1904</v>
      </c>
      <c r="C1324" s="406" t="s">
        <v>1660</v>
      </c>
      <c r="D1324" s="406" t="s">
        <v>2937</v>
      </c>
      <c r="F1324" s="406" t="s">
        <v>1893</v>
      </c>
      <c r="G1324" s="406" t="s">
        <v>1904</v>
      </c>
      <c r="H1324" s="406" t="s">
        <v>1660</v>
      </c>
      <c r="I1324" s="406" t="s">
        <v>2937</v>
      </c>
    </row>
    <row r="1325" spans="1:9">
      <c r="A1325" s="406" t="s">
        <v>1893</v>
      </c>
      <c r="B1325" s="406" t="s">
        <v>1904</v>
      </c>
      <c r="C1325" s="406" t="s">
        <v>1954</v>
      </c>
      <c r="D1325" s="406" t="s">
        <v>2938</v>
      </c>
      <c r="F1325" s="406" t="s">
        <v>1893</v>
      </c>
      <c r="G1325" s="406" t="s">
        <v>1904</v>
      </c>
      <c r="H1325" s="406" t="s">
        <v>1954</v>
      </c>
      <c r="I1325" s="406" t="s">
        <v>2938</v>
      </c>
    </row>
    <row r="1326" spans="1:9">
      <c r="A1326" s="406" t="s">
        <v>448</v>
      </c>
      <c r="B1326" s="406" t="s">
        <v>2939</v>
      </c>
      <c r="C1326" s="406" t="s">
        <v>2413</v>
      </c>
      <c r="D1326" s="406" t="s">
        <v>2940</v>
      </c>
      <c r="F1326" s="406" t="s">
        <v>448</v>
      </c>
      <c r="G1326" s="406" t="s">
        <v>2939</v>
      </c>
      <c r="H1326" s="406" t="s">
        <v>2413</v>
      </c>
      <c r="I1326" s="406" t="s">
        <v>2940</v>
      </c>
    </row>
    <row r="1327" spans="1:9">
      <c r="A1327" s="406" t="s">
        <v>448</v>
      </c>
      <c r="B1327" s="406" t="s">
        <v>2939</v>
      </c>
      <c r="C1327" s="406" t="s">
        <v>2606</v>
      </c>
      <c r="D1327" s="406" t="s">
        <v>2941</v>
      </c>
      <c r="F1327" s="406" t="s">
        <v>448</v>
      </c>
      <c r="G1327" s="406" t="s">
        <v>2939</v>
      </c>
      <c r="H1327" s="406" t="s">
        <v>2606</v>
      </c>
      <c r="I1327" s="406" t="s">
        <v>2941</v>
      </c>
    </row>
    <row r="1328" spans="1:9">
      <c r="A1328" s="406" t="s">
        <v>448</v>
      </c>
      <c r="B1328" s="406" t="s">
        <v>2939</v>
      </c>
      <c r="C1328" s="406" t="s">
        <v>2173</v>
      </c>
      <c r="D1328" s="406" t="s">
        <v>2942</v>
      </c>
      <c r="F1328" s="406" t="s">
        <v>448</v>
      </c>
      <c r="G1328" s="406" t="s">
        <v>2939</v>
      </c>
      <c r="H1328" s="406" t="s">
        <v>2173</v>
      </c>
      <c r="I1328" s="406" t="s">
        <v>2942</v>
      </c>
    </row>
    <row r="1329" spans="1:9">
      <c r="A1329" s="406" t="s">
        <v>1893</v>
      </c>
      <c r="B1329" s="406" t="s">
        <v>1904</v>
      </c>
      <c r="C1329" s="406" t="s">
        <v>1799</v>
      </c>
      <c r="D1329" s="406" t="s">
        <v>2943</v>
      </c>
      <c r="F1329" s="406" t="s">
        <v>1893</v>
      </c>
      <c r="G1329" s="406" t="s">
        <v>1904</v>
      </c>
      <c r="H1329" s="406" t="s">
        <v>1799</v>
      </c>
      <c r="I1329" s="406" t="s">
        <v>2943</v>
      </c>
    </row>
    <row r="1330" spans="1:9">
      <c r="A1330" s="406" t="s">
        <v>463</v>
      </c>
      <c r="B1330" s="406" t="s">
        <v>2169</v>
      </c>
      <c r="C1330" s="406" t="s">
        <v>1819</v>
      </c>
      <c r="D1330" s="406" t="s">
        <v>2944</v>
      </c>
      <c r="F1330" s="406" t="s">
        <v>463</v>
      </c>
      <c r="G1330" s="406" t="s">
        <v>2169</v>
      </c>
      <c r="H1330" s="406" t="s">
        <v>1819</v>
      </c>
      <c r="I1330" s="406" t="s">
        <v>2944</v>
      </c>
    </row>
    <row r="1331" spans="1:9">
      <c r="A1331" s="406" t="s">
        <v>463</v>
      </c>
      <c r="B1331" s="406" t="s">
        <v>2169</v>
      </c>
      <c r="C1331" s="406" t="s">
        <v>1677</v>
      </c>
      <c r="D1331" s="406" t="s">
        <v>2945</v>
      </c>
      <c r="F1331" s="406" t="s">
        <v>463</v>
      </c>
      <c r="G1331" s="406" t="s">
        <v>2169</v>
      </c>
      <c r="H1331" s="406" t="s">
        <v>1677</v>
      </c>
      <c r="I1331" s="406" t="s">
        <v>2945</v>
      </c>
    </row>
    <row r="1332" spans="1:9">
      <c r="A1332" s="406" t="s">
        <v>1546</v>
      </c>
      <c r="B1332" s="406" t="s">
        <v>2090</v>
      </c>
      <c r="C1332" s="406" t="s">
        <v>1713</v>
      </c>
      <c r="D1332" s="406" t="s">
        <v>2946</v>
      </c>
      <c r="F1332" s="406" t="s">
        <v>1546</v>
      </c>
      <c r="G1332" s="406" t="s">
        <v>2090</v>
      </c>
      <c r="H1332" s="406" t="s">
        <v>1713</v>
      </c>
      <c r="I1332" s="406" t="s">
        <v>2946</v>
      </c>
    </row>
    <row r="1333" spans="1:9">
      <c r="A1333" s="406" t="s">
        <v>448</v>
      </c>
      <c r="B1333" s="406" t="s">
        <v>2947</v>
      </c>
      <c r="C1333" s="406" t="s">
        <v>1674</v>
      </c>
      <c r="D1333" s="406" t="s">
        <v>2948</v>
      </c>
      <c r="F1333" s="406" t="s">
        <v>448</v>
      </c>
      <c r="G1333" s="406" t="s">
        <v>2947</v>
      </c>
      <c r="H1333" s="406" t="s">
        <v>1674</v>
      </c>
      <c r="I1333" s="406" t="s">
        <v>2948</v>
      </c>
    </row>
    <row r="1334" spans="1:9">
      <c r="A1334" s="406" t="s">
        <v>2793</v>
      </c>
      <c r="B1334" s="406" t="s">
        <v>2949</v>
      </c>
      <c r="C1334" s="406" t="s">
        <v>2950</v>
      </c>
      <c r="D1334" s="406" t="s">
        <v>2201</v>
      </c>
      <c r="F1334" s="406" t="s">
        <v>2793</v>
      </c>
      <c r="G1334" s="406" t="s">
        <v>2949</v>
      </c>
      <c r="H1334" s="406" t="s">
        <v>2950</v>
      </c>
      <c r="I1334" s="406" t="s">
        <v>2201</v>
      </c>
    </row>
    <row r="1335" spans="1:9">
      <c r="A1335" s="406" t="s">
        <v>2793</v>
      </c>
      <c r="B1335" s="406" t="s">
        <v>2949</v>
      </c>
      <c r="C1335" s="406" t="s">
        <v>2951</v>
      </c>
      <c r="D1335" s="406" t="s">
        <v>2201</v>
      </c>
      <c r="F1335" s="406" t="s">
        <v>2793</v>
      </c>
      <c r="G1335" s="406" t="s">
        <v>2949</v>
      </c>
      <c r="H1335" s="406" t="s">
        <v>2951</v>
      </c>
      <c r="I1335" s="406" t="s">
        <v>2201</v>
      </c>
    </row>
    <row r="1336" spans="1:9">
      <c r="A1336" s="406" t="s">
        <v>2793</v>
      </c>
      <c r="B1336" s="406" t="s">
        <v>2949</v>
      </c>
      <c r="C1336" s="406" t="s">
        <v>2952</v>
      </c>
      <c r="D1336" s="406" t="s">
        <v>2201</v>
      </c>
      <c r="F1336" s="406" t="s">
        <v>2793</v>
      </c>
      <c r="G1336" s="406" t="s">
        <v>2949</v>
      </c>
      <c r="H1336" s="406" t="s">
        <v>2952</v>
      </c>
      <c r="I1336" s="406" t="s">
        <v>2201</v>
      </c>
    </row>
    <row r="1337" spans="1:9">
      <c r="A1337" s="406" t="s">
        <v>2793</v>
      </c>
      <c r="B1337" s="406" t="s">
        <v>2949</v>
      </c>
      <c r="C1337" s="406" t="s">
        <v>2953</v>
      </c>
      <c r="D1337" s="406" t="s">
        <v>2201</v>
      </c>
      <c r="F1337" s="406" t="s">
        <v>2793</v>
      </c>
      <c r="G1337" s="406" t="s">
        <v>2949</v>
      </c>
      <c r="H1337" s="406" t="s">
        <v>2953</v>
      </c>
      <c r="I1337" s="406" t="s">
        <v>2201</v>
      </c>
    </row>
    <row r="1338" spans="1:9">
      <c r="A1338" s="406" t="s">
        <v>2793</v>
      </c>
      <c r="B1338" s="406" t="s">
        <v>2949</v>
      </c>
      <c r="C1338" s="406" t="s">
        <v>2954</v>
      </c>
      <c r="D1338" s="406" t="s">
        <v>2201</v>
      </c>
      <c r="F1338" s="406" t="s">
        <v>2793</v>
      </c>
      <c r="G1338" s="406" t="s">
        <v>2949</v>
      </c>
      <c r="H1338" s="406" t="s">
        <v>2954</v>
      </c>
      <c r="I1338" s="406" t="s">
        <v>2201</v>
      </c>
    </row>
    <row r="1339" spans="1:9">
      <c r="A1339" s="406" t="s">
        <v>2793</v>
      </c>
      <c r="B1339" s="406" t="s">
        <v>2949</v>
      </c>
      <c r="C1339" s="406" t="s">
        <v>2955</v>
      </c>
      <c r="D1339" s="406" t="s">
        <v>2201</v>
      </c>
      <c r="F1339" s="406" t="s">
        <v>2793</v>
      </c>
      <c r="G1339" s="406" t="s">
        <v>2949</v>
      </c>
      <c r="H1339" s="406" t="s">
        <v>2955</v>
      </c>
      <c r="I1339" s="406" t="s">
        <v>2201</v>
      </c>
    </row>
    <row r="1340" spans="1:9">
      <c r="A1340" s="406" t="s">
        <v>2793</v>
      </c>
      <c r="B1340" s="406" t="s">
        <v>2949</v>
      </c>
      <c r="C1340" s="406" t="s">
        <v>2956</v>
      </c>
      <c r="D1340" s="406" t="s">
        <v>2201</v>
      </c>
      <c r="F1340" s="406" t="s">
        <v>2793</v>
      </c>
      <c r="G1340" s="406" t="s">
        <v>2949</v>
      </c>
      <c r="H1340" s="406" t="s">
        <v>2956</v>
      </c>
      <c r="I1340" s="406" t="s">
        <v>2201</v>
      </c>
    </row>
    <row r="1341" spans="1:9">
      <c r="A1341" s="406" t="s">
        <v>2793</v>
      </c>
      <c r="B1341" s="406" t="s">
        <v>2949</v>
      </c>
      <c r="C1341" s="406" t="s">
        <v>2957</v>
      </c>
      <c r="D1341" s="406" t="s">
        <v>2201</v>
      </c>
      <c r="F1341" s="406" t="s">
        <v>2793</v>
      </c>
      <c r="G1341" s="406" t="s">
        <v>2949</v>
      </c>
      <c r="H1341" s="406" t="s">
        <v>2957</v>
      </c>
      <c r="I1341" s="406" t="s">
        <v>2201</v>
      </c>
    </row>
    <row r="1342" spans="1:9">
      <c r="A1342" s="406" t="s">
        <v>2793</v>
      </c>
      <c r="B1342" s="406" t="s">
        <v>2949</v>
      </c>
      <c r="C1342" s="406" t="s">
        <v>2958</v>
      </c>
      <c r="D1342" s="406" t="s">
        <v>2201</v>
      </c>
      <c r="F1342" s="406" t="s">
        <v>2793</v>
      </c>
      <c r="G1342" s="406" t="s">
        <v>2949</v>
      </c>
      <c r="H1342" s="406" t="s">
        <v>2958</v>
      </c>
      <c r="I1342" s="406" t="s">
        <v>2201</v>
      </c>
    </row>
    <row r="1343" spans="1:9">
      <c r="A1343" s="406" t="s">
        <v>2793</v>
      </c>
      <c r="B1343" s="406" t="s">
        <v>2949</v>
      </c>
      <c r="C1343" s="406" t="s">
        <v>2959</v>
      </c>
      <c r="D1343" s="406" t="s">
        <v>2201</v>
      </c>
      <c r="F1343" s="406" t="s">
        <v>2793</v>
      </c>
      <c r="G1343" s="406" t="s">
        <v>2949</v>
      </c>
      <c r="H1343" s="406" t="s">
        <v>2959</v>
      </c>
      <c r="I1343" s="406" t="s">
        <v>2201</v>
      </c>
    </row>
    <row r="1344" spans="1:9">
      <c r="A1344" s="406" t="s">
        <v>2793</v>
      </c>
      <c r="B1344" s="406" t="s">
        <v>2949</v>
      </c>
      <c r="C1344" s="406" t="s">
        <v>2960</v>
      </c>
      <c r="D1344" s="406" t="s">
        <v>2201</v>
      </c>
      <c r="F1344" s="406" t="s">
        <v>2793</v>
      </c>
      <c r="G1344" s="406" t="s">
        <v>2949</v>
      </c>
      <c r="H1344" s="406" t="s">
        <v>2960</v>
      </c>
      <c r="I1344" s="406" t="s">
        <v>2201</v>
      </c>
    </row>
    <row r="1345" spans="1:9">
      <c r="A1345" s="406" t="s">
        <v>2793</v>
      </c>
      <c r="B1345" s="406" t="s">
        <v>2949</v>
      </c>
      <c r="C1345" s="406" t="s">
        <v>2961</v>
      </c>
      <c r="D1345" s="406" t="s">
        <v>2201</v>
      </c>
      <c r="F1345" s="406" t="s">
        <v>2793</v>
      </c>
      <c r="G1345" s="406" t="s">
        <v>2949</v>
      </c>
      <c r="H1345" s="406" t="s">
        <v>2961</v>
      </c>
      <c r="I1345" s="406" t="s">
        <v>2201</v>
      </c>
    </row>
    <row r="1346" spans="1:9">
      <c r="A1346" s="406" t="s">
        <v>2793</v>
      </c>
      <c r="B1346" s="406" t="s">
        <v>2949</v>
      </c>
      <c r="C1346" s="406" t="s">
        <v>2962</v>
      </c>
      <c r="D1346" s="406" t="s">
        <v>2201</v>
      </c>
      <c r="F1346" s="406" t="s">
        <v>2793</v>
      </c>
      <c r="G1346" s="406" t="s">
        <v>2949</v>
      </c>
      <c r="H1346" s="406" t="s">
        <v>2962</v>
      </c>
      <c r="I1346" s="406" t="s">
        <v>2201</v>
      </c>
    </row>
    <row r="1347" spans="1:9">
      <c r="A1347" s="406" t="s">
        <v>2793</v>
      </c>
      <c r="B1347" s="406" t="s">
        <v>2949</v>
      </c>
      <c r="C1347" s="406" t="s">
        <v>2963</v>
      </c>
      <c r="D1347" s="406" t="s">
        <v>2201</v>
      </c>
      <c r="F1347" s="406" t="s">
        <v>2793</v>
      </c>
      <c r="G1347" s="406" t="s">
        <v>2949</v>
      </c>
      <c r="H1347" s="406" t="s">
        <v>2963</v>
      </c>
      <c r="I1347" s="406" t="s">
        <v>2201</v>
      </c>
    </row>
    <row r="1348" spans="1:9">
      <c r="A1348" s="406" t="s">
        <v>2793</v>
      </c>
      <c r="B1348" s="406" t="s">
        <v>2949</v>
      </c>
      <c r="C1348" s="406" t="s">
        <v>2964</v>
      </c>
      <c r="D1348" s="406" t="s">
        <v>2201</v>
      </c>
      <c r="F1348" s="406" t="s">
        <v>2793</v>
      </c>
      <c r="G1348" s="406" t="s">
        <v>2949</v>
      </c>
      <c r="H1348" s="406" t="s">
        <v>2964</v>
      </c>
      <c r="I1348" s="406" t="s">
        <v>2201</v>
      </c>
    </row>
    <row r="1349" spans="1:9">
      <c r="A1349" s="406" t="s">
        <v>2793</v>
      </c>
      <c r="B1349" s="406" t="s">
        <v>2949</v>
      </c>
      <c r="C1349" s="406" t="s">
        <v>2965</v>
      </c>
      <c r="D1349" s="406" t="s">
        <v>2201</v>
      </c>
      <c r="F1349" s="406" t="s">
        <v>2793</v>
      </c>
      <c r="G1349" s="406" t="s">
        <v>2949</v>
      </c>
      <c r="H1349" s="406" t="s">
        <v>2965</v>
      </c>
      <c r="I1349" s="406" t="s">
        <v>2201</v>
      </c>
    </row>
    <row r="1350" spans="1:9">
      <c r="A1350" s="406" t="s">
        <v>2793</v>
      </c>
      <c r="B1350" s="406" t="s">
        <v>2949</v>
      </c>
      <c r="C1350" s="406" t="s">
        <v>2966</v>
      </c>
      <c r="D1350" s="406" t="s">
        <v>2201</v>
      </c>
      <c r="F1350" s="406" t="s">
        <v>2793</v>
      </c>
      <c r="G1350" s="406" t="s">
        <v>2949</v>
      </c>
      <c r="H1350" s="406" t="s">
        <v>2966</v>
      </c>
      <c r="I1350" s="406" t="s">
        <v>2201</v>
      </c>
    </row>
    <row r="1351" spans="1:9">
      <c r="A1351" s="406" t="s">
        <v>2793</v>
      </c>
      <c r="B1351" s="406" t="s">
        <v>2949</v>
      </c>
      <c r="C1351" s="406" t="s">
        <v>2967</v>
      </c>
      <c r="D1351" s="406" t="s">
        <v>2201</v>
      </c>
      <c r="F1351" s="406" t="s">
        <v>2793</v>
      </c>
      <c r="G1351" s="406" t="s">
        <v>2949</v>
      </c>
      <c r="H1351" s="406" t="s">
        <v>2967</v>
      </c>
      <c r="I1351" s="406" t="s">
        <v>2201</v>
      </c>
    </row>
    <row r="1352" spans="1:9">
      <c r="A1352" s="406" t="s">
        <v>2793</v>
      </c>
      <c r="B1352" s="406" t="s">
        <v>2949</v>
      </c>
      <c r="C1352" s="406" t="s">
        <v>2968</v>
      </c>
      <c r="D1352" s="406" t="s">
        <v>2201</v>
      </c>
      <c r="F1352" s="406" t="s">
        <v>2793</v>
      </c>
      <c r="G1352" s="406" t="s">
        <v>2949</v>
      </c>
      <c r="H1352" s="406" t="s">
        <v>2968</v>
      </c>
      <c r="I1352" s="406" t="s">
        <v>2201</v>
      </c>
    </row>
    <row r="1353" spans="1:9">
      <c r="A1353" s="406" t="s">
        <v>2793</v>
      </c>
      <c r="B1353" s="406" t="s">
        <v>2949</v>
      </c>
      <c r="C1353" s="406" t="s">
        <v>2969</v>
      </c>
      <c r="D1353" s="406" t="s">
        <v>2201</v>
      </c>
      <c r="F1353" s="406" t="s">
        <v>2793</v>
      </c>
      <c r="G1353" s="406" t="s">
        <v>2949</v>
      </c>
      <c r="H1353" s="406" t="s">
        <v>2969</v>
      </c>
      <c r="I1353" s="406" t="s">
        <v>2201</v>
      </c>
    </row>
    <row r="1354" spans="1:9">
      <c r="A1354" s="406" t="s">
        <v>2793</v>
      </c>
      <c r="B1354" s="406" t="s">
        <v>2949</v>
      </c>
      <c r="C1354" s="406" t="s">
        <v>2970</v>
      </c>
      <c r="D1354" s="406" t="s">
        <v>2201</v>
      </c>
      <c r="F1354" s="406" t="s">
        <v>2793</v>
      </c>
      <c r="G1354" s="406" t="s">
        <v>2949</v>
      </c>
      <c r="H1354" s="406" t="s">
        <v>2970</v>
      </c>
      <c r="I1354" s="406" t="s">
        <v>2201</v>
      </c>
    </row>
    <row r="1355" spans="1:9">
      <c r="A1355" s="406" t="s">
        <v>2793</v>
      </c>
      <c r="B1355" s="406" t="s">
        <v>2949</v>
      </c>
      <c r="C1355" s="406" t="s">
        <v>2971</v>
      </c>
      <c r="D1355" s="406" t="s">
        <v>2201</v>
      </c>
      <c r="F1355" s="406" t="s">
        <v>2793</v>
      </c>
      <c r="G1355" s="406" t="s">
        <v>2949</v>
      </c>
      <c r="H1355" s="406" t="s">
        <v>2971</v>
      </c>
      <c r="I1355" s="406" t="s">
        <v>2201</v>
      </c>
    </row>
    <row r="1356" spans="1:9">
      <c r="A1356" s="406" t="s">
        <v>2793</v>
      </c>
      <c r="B1356" s="406" t="s">
        <v>2949</v>
      </c>
      <c r="C1356" s="406" t="s">
        <v>2972</v>
      </c>
      <c r="D1356" s="406" t="s">
        <v>2201</v>
      </c>
      <c r="F1356" s="406" t="s">
        <v>2793</v>
      </c>
      <c r="G1356" s="406" t="s">
        <v>2949</v>
      </c>
      <c r="H1356" s="406" t="s">
        <v>2972</v>
      </c>
      <c r="I1356" s="406" t="s">
        <v>2201</v>
      </c>
    </row>
    <row r="1357" spans="1:9">
      <c r="A1357" s="406" t="s">
        <v>2793</v>
      </c>
      <c r="B1357" s="406" t="s">
        <v>2949</v>
      </c>
      <c r="C1357" s="406" t="s">
        <v>2973</v>
      </c>
      <c r="D1357" s="406" t="s">
        <v>2201</v>
      </c>
      <c r="F1357" s="406" t="s">
        <v>2793</v>
      </c>
      <c r="G1357" s="406" t="s">
        <v>2949</v>
      </c>
      <c r="H1357" s="406" t="s">
        <v>2973</v>
      </c>
      <c r="I1357" s="406" t="s">
        <v>2201</v>
      </c>
    </row>
    <row r="1358" spans="1:9">
      <c r="A1358" s="406" t="s">
        <v>2793</v>
      </c>
      <c r="B1358" s="406" t="s">
        <v>2949</v>
      </c>
      <c r="C1358" s="406" t="s">
        <v>2974</v>
      </c>
      <c r="D1358" s="406" t="s">
        <v>2201</v>
      </c>
      <c r="F1358" s="406" t="s">
        <v>2793</v>
      </c>
      <c r="G1358" s="406" t="s">
        <v>2949</v>
      </c>
      <c r="H1358" s="406" t="s">
        <v>2974</v>
      </c>
      <c r="I1358" s="406" t="s">
        <v>2201</v>
      </c>
    </row>
    <row r="1359" spans="1:9">
      <c r="A1359" s="406" t="s">
        <v>2793</v>
      </c>
      <c r="B1359" s="406" t="s">
        <v>2949</v>
      </c>
      <c r="C1359" s="406" t="s">
        <v>2975</v>
      </c>
      <c r="D1359" s="406" t="s">
        <v>2201</v>
      </c>
      <c r="F1359" s="406" t="s">
        <v>2793</v>
      </c>
      <c r="G1359" s="406" t="s">
        <v>2949</v>
      </c>
      <c r="H1359" s="406" t="s">
        <v>2975</v>
      </c>
      <c r="I1359" s="406" t="s">
        <v>2201</v>
      </c>
    </row>
    <row r="1360" spans="1:9">
      <c r="A1360" s="406" t="s">
        <v>2793</v>
      </c>
      <c r="B1360" s="406" t="s">
        <v>2949</v>
      </c>
      <c r="C1360" s="406" t="s">
        <v>2976</v>
      </c>
      <c r="D1360" s="406" t="s">
        <v>2201</v>
      </c>
      <c r="F1360" s="406" t="s">
        <v>2793</v>
      </c>
      <c r="G1360" s="406" t="s">
        <v>2949</v>
      </c>
      <c r="H1360" s="406" t="s">
        <v>2976</v>
      </c>
      <c r="I1360" s="406" t="s">
        <v>2201</v>
      </c>
    </row>
    <row r="1361" spans="1:9">
      <c r="A1361" s="406" t="s">
        <v>2793</v>
      </c>
      <c r="B1361" s="406" t="s">
        <v>2949</v>
      </c>
      <c r="C1361" s="406" t="s">
        <v>2977</v>
      </c>
      <c r="D1361" s="406" t="s">
        <v>2201</v>
      </c>
      <c r="F1361" s="406" t="s">
        <v>2793</v>
      </c>
      <c r="G1361" s="406" t="s">
        <v>2949</v>
      </c>
      <c r="H1361" s="406" t="s">
        <v>2977</v>
      </c>
      <c r="I1361" s="406" t="s">
        <v>2201</v>
      </c>
    </row>
    <row r="1362" spans="1:9">
      <c r="A1362" s="406" t="s">
        <v>2793</v>
      </c>
      <c r="B1362" s="406" t="s">
        <v>2949</v>
      </c>
      <c r="C1362" s="406" t="s">
        <v>2978</v>
      </c>
      <c r="D1362" s="406" t="s">
        <v>2201</v>
      </c>
      <c r="F1362" s="406" t="s">
        <v>2793</v>
      </c>
      <c r="G1362" s="406" t="s">
        <v>2949</v>
      </c>
      <c r="H1362" s="406" t="s">
        <v>2978</v>
      </c>
      <c r="I1362" s="406" t="s">
        <v>2201</v>
      </c>
    </row>
    <row r="1363" spans="1:9">
      <c r="A1363" s="406" t="s">
        <v>2793</v>
      </c>
      <c r="B1363" s="406" t="s">
        <v>2949</v>
      </c>
      <c r="C1363" s="406" t="s">
        <v>2979</v>
      </c>
      <c r="D1363" s="406" t="s">
        <v>2201</v>
      </c>
      <c r="F1363" s="406" t="s">
        <v>2793</v>
      </c>
      <c r="G1363" s="406" t="s">
        <v>2949</v>
      </c>
      <c r="H1363" s="406" t="s">
        <v>2979</v>
      </c>
      <c r="I1363" s="406" t="s">
        <v>2201</v>
      </c>
    </row>
    <row r="1364" spans="1:9">
      <c r="A1364" s="406" t="s">
        <v>2793</v>
      </c>
      <c r="B1364" s="406" t="s">
        <v>2949</v>
      </c>
      <c r="C1364" s="406" t="s">
        <v>2980</v>
      </c>
      <c r="D1364" s="406" t="s">
        <v>2201</v>
      </c>
      <c r="F1364" s="406" t="s">
        <v>2793</v>
      </c>
      <c r="G1364" s="406" t="s">
        <v>2949</v>
      </c>
      <c r="H1364" s="406" t="s">
        <v>2980</v>
      </c>
      <c r="I1364" s="406" t="s">
        <v>2201</v>
      </c>
    </row>
    <row r="1365" spans="1:9">
      <c r="A1365" s="406" t="s">
        <v>2793</v>
      </c>
      <c r="B1365" s="406" t="s">
        <v>2949</v>
      </c>
      <c r="C1365" s="406" t="s">
        <v>2981</v>
      </c>
      <c r="D1365" s="406" t="s">
        <v>2201</v>
      </c>
      <c r="F1365" s="406" t="s">
        <v>2793</v>
      </c>
      <c r="G1365" s="406" t="s">
        <v>2949</v>
      </c>
      <c r="H1365" s="406" t="s">
        <v>2981</v>
      </c>
      <c r="I1365" s="406" t="s">
        <v>2201</v>
      </c>
    </row>
    <row r="1366" spans="1:9">
      <c r="A1366" s="406" t="s">
        <v>2793</v>
      </c>
      <c r="B1366" s="406" t="s">
        <v>2949</v>
      </c>
      <c r="C1366" s="406" t="s">
        <v>2982</v>
      </c>
      <c r="D1366" s="406" t="s">
        <v>2201</v>
      </c>
      <c r="F1366" s="406" t="s">
        <v>2793</v>
      </c>
      <c r="G1366" s="406" t="s">
        <v>2949</v>
      </c>
      <c r="H1366" s="406" t="s">
        <v>2982</v>
      </c>
      <c r="I1366" s="406" t="s">
        <v>2201</v>
      </c>
    </row>
    <row r="1367" spans="1:9">
      <c r="A1367" s="406" t="s">
        <v>2793</v>
      </c>
      <c r="B1367" s="406" t="s">
        <v>2949</v>
      </c>
      <c r="C1367" s="406" t="s">
        <v>2983</v>
      </c>
      <c r="D1367" s="406" t="s">
        <v>2201</v>
      </c>
      <c r="F1367" s="406" t="s">
        <v>2793</v>
      </c>
      <c r="G1367" s="406" t="s">
        <v>2949</v>
      </c>
      <c r="H1367" s="406" t="s">
        <v>2983</v>
      </c>
      <c r="I1367" s="406" t="s">
        <v>2201</v>
      </c>
    </row>
    <row r="1368" spans="1:9">
      <c r="A1368" s="406" t="s">
        <v>2793</v>
      </c>
      <c r="B1368" s="406" t="s">
        <v>2949</v>
      </c>
      <c r="C1368" s="406" t="s">
        <v>2984</v>
      </c>
      <c r="D1368" s="406" t="s">
        <v>2201</v>
      </c>
      <c r="F1368" s="406" t="s">
        <v>2793</v>
      </c>
      <c r="G1368" s="406" t="s">
        <v>2949</v>
      </c>
      <c r="H1368" s="406" t="s">
        <v>2984</v>
      </c>
      <c r="I1368" s="406" t="s">
        <v>2201</v>
      </c>
    </row>
    <row r="1369" spans="1:9">
      <c r="A1369" s="406" t="s">
        <v>2793</v>
      </c>
      <c r="B1369" s="406" t="s">
        <v>2949</v>
      </c>
      <c r="C1369" s="406" t="s">
        <v>2985</v>
      </c>
      <c r="D1369" s="406" t="s">
        <v>2201</v>
      </c>
      <c r="F1369" s="406" t="s">
        <v>2793</v>
      </c>
      <c r="G1369" s="406" t="s">
        <v>2949</v>
      </c>
      <c r="H1369" s="406" t="s">
        <v>2985</v>
      </c>
      <c r="I1369" s="406" t="s">
        <v>2201</v>
      </c>
    </row>
    <row r="1370" spans="1:9">
      <c r="A1370" s="406" t="s">
        <v>460</v>
      </c>
      <c r="B1370" s="406" t="s">
        <v>2986</v>
      </c>
      <c r="C1370" s="406" t="s">
        <v>1668</v>
      </c>
      <c r="D1370" s="406" t="s">
        <v>2987</v>
      </c>
      <c r="F1370" s="406" t="s">
        <v>460</v>
      </c>
      <c r="G1370" s="406" t="s">
        <v>2986</v>
      </c>
      <c r="H1370" s="406" t="s">
        <v>1668</v>
      </c>
      <c r="I1370" s="406" t="s">
        <v>2987</v>
      </c>
    </row>
    <row r="1371" spans="1:9">
      <c r="A1371" s="406" t="s">
        <v>1784</v>
      </c>
      <c r="B1371" s="406" t="s">
        <v>2988</v>
      </c>
      <c r="C1371" s="406" t="s">
        <v>1954</v>
      </c>
      <c r="D1371" s="406" t="s">
        <v>2989</v>
      </c>
      <c r="F1371" s="406" t="s">
        <v>1784</v>
      </c>
      <c r="G1371" s="406" t="s">
        <v>2988</v>
      </c>
      <c r="H1371" s="406" t="s">
        <v>1954</v>
      </c>
      <c r="I1371" s="406" t="s">
        <v>2989</v>
      </c>
    </row>
    <row r="1372" spans="1:9">
      <c r="A1372" s="406" t="s">
        <v>2542</v>
      </c>
      <c r="B1372" s="406" t="s">
        <v>2543</v>
      </c>
      <c r="C1372" s="406" t="s">
        <v>1748</v>
      </c>
      <c r="D1372" s="406" t="s">
        <v>2544</v>
      </c>
      <c r="F1372" s="406" t="s">
        <v>2542</v>
      </c>
      <c r="G1372" s="406" t="s">
        <v>2543</v>
      </c>
      <c r="H1372" s="406" t="s">
        <v>1748</v>
      </c>
      <c r="I1372" s="406" t="s">
        <v>2544</v>
      </c>
    </row>
    <row r="1373" spans="1:9">
      <c r="A1373" s="406" t="s">
        <v>2542</v>
      </c>
      <c r="B1373" s="406" t="s">
        <v>2543</v>
      </c>
      <c r="C1373" s="406" t="s">
        <v>1651</v>
      </c>
      <c r="D1373" s="406" t="s">
        <v>2544</v>
      </c>
      <c r="F1373" s="406" t="s">
        <v>2542</v>
      </c>
      <c r="G1373" s="406" t="s">
        <v>2543</v>
      </c>
      <c r="H1373" s="406" t="s">
        <v>1651</v>
      </c>
      <c r="I1373" s="406" t="s">
        <v>2544</v>
      </c>
    </row>
    <row r="1374" spans="1:9">
      <c r="A1374" s="406" t="s">
        <v>2582</v>
      </c>
      <c r="B1374" s="406" t="s">
        <v>2583</v>
      </c>
      <c r="C1374" s="406" t="s">
        <v>1710</v>
      </c>
      <c r="D1374" s="406" t="s">
        <v>2990</v>
      </c>
      <c r="F1374" s="406" t="s">
        <v>2582</v>
      </c>
      <c r="G1374" s="406" t="s">
        <v>2583</v>
      </c>
      <c r="H1374" s="406" t="s">
        <v>1710</v>
      </c>
      <c r="I1374" s="406" t="s">
        <v>2990</v>
      </c>
    </row>
    <row r="1375" spans="1:9">
      <c r="A1375" s="406" t="s">
        <v>2582</v>
      </c>
      <c r="B1375" s="406" t="s">
        <v>2583</v>
      </c>
      <c r="C1375" s="406" t="s">
        <v>1677</v>
      </c>
      <c r="D1375" s="406" t="s">
        <v>2991</v>
      </c>
      <c r="F1375" s="406" t="s">
        <v>2582</v>
      </c>
      <c r="G1375" s="406" t="s">
        <v>2583</v>
      </c>
      <c r="H1375" s="406" t="s">
        <v>1677</v>
      </c>
      <c r="I1375" s="406" t="s">
        <v>2991</v>
      </c>
    </row>
    <row r="1376" spans="1:9">
      <c r="A1376" s="406" t="s">
        <v>2582</v>
      </c>
      <c r="B1376" s="406" t="s">
        <v>2583</v>
      </c>
      <c r="C1376" s="406" t="s">
        <v>1727</v>
      </c>
      <c r="D1376" s="406" t="s">
        <v>2992</v>
      </c>
      <c r="F1376" s="406" t="s">
        <v>2582</v>
      </c>
      <c r="G1376" s="406" t="s">
        <v>2583</v>
      </c>
      <c r="H1376" s="406" t="s">
        <v>1727</v>
      </c>
      <c r="I1376" s="406" t="s">
        <v>2992</v>
      </c>
    </row>
    <row r="1377" spans="1:9">
      <c r="A1377" s="406" t="s">
        <v>2582</v>
      </c>
      <c r="B1377" s="406" t="s">
        <v>2583</v>
      </c>
      <c r="C1377" s="406" t="s">
        <v>2973</v>
      </c>
      <c r="D1377" s="406" t="s">
        <v>2993</v>
      </c>
      <c r="F1377" s="406" t="s">
        <v>2582</v>
      </c>
      <c r="G1377" s="406" t="s">
        <v>2583</v>
      </c>
      <c r="H1377" s="406" t="s">
        <v>2973</v>
      </c>
      <c r="I1377" s="406" t="s">
        <v>2993</v>
      </c>
    </row>
    <row r="1378" spans="1:9">
      <c r="A1378" s="406" t="s">
        <v>2582</v>
      </c>
      <c r="B1378" s="406" t="s">
        <v>2583</v>
      </c>
      <c r="C1378" s="406" t="s">
        <v>2994</v>
      </c>
      <c r="D1378" s="406" t="s">
        <v>2993</v>
      </c>
      <c r="F1378" s="406" t="s">
        <v>2582</v>
      </c>
      <c r="G1378" s="406" t="s">
        <v>2583</v>
      </c>
      <c r="H1378" s="406" t="s">
        <v>2994</v>
      </c>
      <c r="I1378" s="406" t="s">
        <v>2993</v>
      </c>
    </row>
    <row r="1379" spans="1:9">
      <c r="A1379" s="406" t="s">
        <v>2185</v>
      </c>
      <c r="B1379" s="406" t="s">
        <v>2452</v>
      </c>
      <c r="C1379" s="406" t="s">
        <v>1819</v>
      </c>
      <c r="D1379" s="406" t="s">
        <v>2995</v>
      </c>
      <c r="F1379" s="406" t="s">
        <v>2185</v>
      </c>
      <c r="G1379" s="406" t="s">
        <v>2452</v>
      </c>
      <c r="H1379" s="406" t="s">
        <v>1819</v>
      </c>
      <c r="I1379" s="406" t="s">
        <v>2995</v>
      </c>
    </row>
    <row r="1380" spans="1:9">
      <c r="A1380" s="406" t="s">
        <v>2185</v>
      </c>
      <c r="B1380" s="406" t="s">
        <v>2452</v>
      </c>
      <c r="C1380" s="406" t="s">
        <v>1727</v>
      </c>
      <c r="D1380" s="406" t="s">
        <v>2996</v>
      </c>
      <c r="F1380" s="406" t="s">
        <v>2185</v>
      </c>
      <c r="G1380" s="406" t="s">
        <v>2452</v>
      </c>
      <c r="H1380" s="406" t="s">
        <v>1727</v>
      </c>
      <c r="I1380" s="406" t="s">
        <v>2996</v>
      </c>
    </row>
    <row r="1381" spans="1:9">
      <c r="A1381" s="406" t="s">
        <v>2185</v>
      </c>
      <c r="B1381" s="406" t="s">
        <v>2452</v>
      </c>
      <c r="C1381" s="406" t="s">
        <v>1710</v>
      </c>
      <c r="D1381" s="406" t="s">
        <v>2997</v>
      </c>
      <c r="F1381" s="406" t="s">
        <v>2185</v>
      </c>
      <c r="G1381" s="406" t="s">
        <v>2452</v>
      </c>
      <c r="H1381" s="406" t="s">
        <v>1710</v>
      </c>
      <c r="I1381" s="406" t="s">
        <v>2997</v>
      </c>
    </row>
    <row r="1382" spans="1:9">
      <c r="A1382" s="406" t="s">
        <v>2185</v>
      </c>
      <c r="B1382" s="406" t="s">
        <v>2452</v>
      </c>
      <c r="C1382" s="406" t="s">
        <v>1737</v>
      </c>
      <c r="D1382" s="406" t="s">
        <v>2997</v>
      </c>
      <c r="F1382" s="406" t="s">
        <v>2185</v>
      </c>
      <c r="G1382" s="406" t="s">
        <v>2452</v>
      </c>
      <c r="H1382" s="406" t="s">
        <v>1737</v>
      </c>
      <c r="I1382" s="406" t="s">
        <v>2997</v>
      </c>
    </row>
    <row r="1383" spans="1:9">
      <c r="A1383" s="406" t="s">
        <v>467</v>
      </c>
      <c r="B1383" s="406" t="s">
        <v>2004</v>
      </c>
      <c r="C1383" s="406" t="s">
        <v>1819</v>
      </c>
      <c r="D1383" s="406" t="s">
        <v>2998</v>
      </c>
      <c r="F1383" s="406" t="s">
        <v>467</v>
      </c>
      <c r="G1383" s="406" t="s">
        <v>2004</v>
      </c>
      <c r="H1383" s="406" t="s">
        <v>1819</v>
      </c>
      <c r="I1383" s="406" t="s">
        <v>2998</v>
      </c>
    </row>
    <row r="1384" spans="1:9">
      <c r="A1384" s="406" t="s">
        <v>467</v>
      </c>
      <c r="B1384" s="406" t="s">
        <v>2004</v>
      </c>
      <c r="C1384" s="406" t="s">
        <v>1657</v>
      </c>
      <c r="D1384" s="406" t="s">
        <v>2005</v>
      </c>
      <c r="F1384" s="406" t="s">
        <v>467</v>
      </c>
      <c r="G1384" s="406" t="s">
        <v>2004</v>
      </c>
      <c r="H1384" s="406" t="s">
        <v>1657</v>
      </c>
      <c r="I1384" s="406" t="s">
        <v>2005</v>
      </c>
    </row>
    <row r="1385" spans="1:9">
      <c r="A1385" s="406" t="s">
        <v>467</v>
      </c>
      <c r="B1385" s="406" t="s">
        <v>2004</v>
      </c>
      <c r="C1385" s="406" t="s">
        <v>1750</v>
      </c>
      <c r="D1385" s="406" t="s">
        <v>2999</v>
      </c>
      <c r="F1385" s="406" t="s">
        <v>467</v>
      </c>
      <c r="G1385" s="406" t="s">
        <v>2004</v>
      </c>
      <c r="H1385" s="406" t="s">
        <v>1750</v>
      </c>
      <c r="I1385" s="406" t="s">
        <v>2999</v>
      </c>
    </row>
    <row r="1386" spans="1:9">
      <c r="A1386" s="406" t="s">
        <v>467</v>
      </c>
      <c r="B1386" s="406" t="s">
        <v>2004</v>
      </c>
      <c r="C1386" s="406" t="s">
        <v>1713</v>
      </c>
      <c r="D1386" s="406" t="s">
        <v>2999</v>
      </c>
      <c r="F1386" s="406" t="s">
        <v>467</v>
      </c>
      <c r="G1386" s="406" t="s">
        <v>2004</v>
      </c>
      <c r="H1386" s="406" t="s">
        <v>1713</v>
      </c>
      <c r="I1386" s="406" t="s">
        <v>2999</v>
      </c>
    </row>
    <row r="1387" spans="1:9">
      <c r="A1387" s="406" t="s">
        <v>2793</v>
      </c>
      <c r="B1387" s="406" t="s">
        <v>3000</v>
      </c>
      <c r="C1387" s="406" t="s">
        <v>1748</v>
      </c>
      <c r="D1387" s="406" t="s">
        <v>3001</v>
      </c>
      <c r="F1387" s="406" t="s">
        <v>2793</v>
      </c>
      <c r="G1387" s="406" t="s">
        <v>3000</v>
      </c>
      <c r="H1387" s="406" t="s">
        <v>1748</v>
      </c>
      <c r="I1387" s="406" t="s">
        <v>3001</v>
      </c>
    </row>
    <row r="1388" spans="1:9">
      <c r="A1388" s="406" t="s">
        <v>2793</v>
      </c>
      <c r="B1388" s="406" t="s">
        <v>3000</v>
      </c>
      <c r="C1388" s="406" t="s">
        <v>1767</v>
      </c>
      <c r="D1388" s="406" t="s">
        <v>3002</v>
      </c>
      <c r="F1388" s="406" t="s">
        <v>2793</v>
      </c>
      <c r="G1388" s="406" t="s">
        <v>3000</v>
      </c>
      <c r="H1388" s="406" t="s">
        <v>1767</v>
      </c>
      <c r="I1388" s="406" t="s">
        <v>3002</v>
      </c>
    </row>
    <row r="1389" spans="1:9">
      <c r="A1389" s="406" t="s">
        <v>783</v>
      </c>
      <c r="B1389" s="406" t="s">
        <v>2094</v>
      </c>
      <c r="C1389" s="406" t="s">
        <v>1687</v>
      </c>
      <c r="D1389" s="406" t="s">
        <v>1860</v>
      </c>
      <c r="F1389" s="406" t="s">
        <v>783</v>
      </c>
      <c r="G1389" s="406" t="s">
        <v>2094</v>
      </c>
      <c r="H1389" s="406" t="s">
        <v>1687</v>
      </c>
      <c r="I1389" s="406" t="s">
        <v>1860</v>
      </c>
    </row>
    <row r="1390" spans="1:9">
      <c r="A1390" s="406" t="s">
        <v>448</v>
      </c>
      <c r="B1390" s="406" t="s">
        <v>2664</v>
      </c>
      <c r="C1390" s="406" t="s">
        <v>1724</v>
      </c>
      <c r="D1390" s="406" t="s">
        <v>2665</v>
      </c>
      <c r="F1390" s="406" t="s">
        <v>448</v>
      </c>
      <c r="G1390" s="406" t="s">
        <v>2664</v>
      </c>
      <c r="H1390" s="406" t="s">
        <v>1724</v>
      </c>
      <c r="I1390" s="406" t="s">
        <v>2665</v>
      </c>
    </row>
    <row r="1391" spans="1:9">
      <c r="A1391" s="406" t="s">
        <v>460</v>
      </c>
      <c r="B1391" s="406" t="s">
        <v>3003</v>
      </c>
      <c r="C1391" s="406" t="s">
        <v>1748</v>
      </c>
      <c r="D1391" s="406" t="s">
        <v>3004</v>
      </c>
      <c r="F1391" s="406" t="s">
        <v>460</v>
      </c>
      <c r="G1391" s="406" t="s">
        <v>3003</v>
      </c>
      <c r="H1391" s="406" t="s">
        <v>1748</v>
      </c>
      <c r="I1391" s="406" t="s">
        <v>3004</v>
      </c>
    </row>
    <row r="1392" spans="1:9">
      <c r="A1392" s="406" t="s">
        <v>783</v>
      </c>
      <c r="B1392" s="406" t="s">
        <v>3005</v>
      </c>
      <c r="C1392" s="406" t="s">
        <v>1657</v>
      </c>
      <c r="D1392" s="406" t="s">
        <v>2678</v>
      </c>
      <c r="F1392" s="406" t="s">
        <v>783</v>
      </c>
      <c r="G1392" s="406" t="s">
        <v>3005</v>
      </c>
      <c r="H1392" s="406" t="s">
        <v>1657</v>
      </c>
      <c r="I1392" s="406" t="s">
        <v>2678</v>
      </c>
    </row>
    <row r="1393" spans="1:9">
      <c r="A1393" s="406" t="s">
        <v>460</v>
      </c>
      <c r="B1393" s="406" t="s">
        <v>1774</v>
      </c>
      <c r="C1393" s="406" t="s">
        <v>1729</v>
      </c>
      <c r="D1393" s="406" t="s">
        <v>3006</v>
      </c>
      <c r="F1393" s="406" t="s">
        <v>460</v>
      </c>
      <c r="G1393" s="406" t="s">
        <v>1774</v>
      </c>
      <c r="H1393" s="406" t="s">
        <v>1729</v>
      </c>
      <c r="I1393" s="406" t="s">
        <v>3006</v>
      </c>
    </row>
    <row r="1394" spans="1:9">
      <c r="A1394" s="406" t="s">
        <v>460</v>
      </c>
      <c r="B1394" s="406" t="s">
        <v>1774</v>
      </c>
      <c r="C1394" s="406" t="s">
        <v>1767</v>
      </c>
      <c r="D1394" s="406" t="s">
        <v>3006</v>
      </c>
      <c r="F1394" s="406" t="s">
        <v>460</v>
      </c>
      <c r="G1394" s="406" t="s">
        <v>1774</v>
      </c>
      <c r="H1394" s="406" t="s">
        <v>1767</v>
      </c>
      <c r="I1394" s="406" t="s">
        <v>3006</v>
      </c>
    </row>
    <row r="1395" spans="1:9">
      <c r="A1395" s="406" t="s">
        <v>460</v>
      </c>
      <c r="B1395" s="406" t="s">
        <v>3003</v>
      </c>
      <c r="C1395" s="406" t="s">
        <v>1651</v>
      </c>
      <c r="D1395" s="406" t="s">
        <v>3004</v>
      </c>
      <c r="F1395" s="406" t="s">
        <v>460</v>
      </c>
      <c r="G1395" s="406" t="s">
        <v>3003</v>
      </c>
      <c r="H1395" s="406" t="s">
        <v>1651</v>
      </c>
      <c r="I1395" s="406" t="s">
        <v>3004</v>
      </c>
    </row>
    <row r="1396" spans="1:9">
      <c r="A1396" s="406" t="s">
        <v>460</v>
      </c>
      <c r="B1396" s="406" t="s">
        <v>3003</v>
      </c>
      <c r="C1396" s="406" t="s">
        <v>1654</v>
      </c>
      <c r="D1396" s="406" t="s">
        <v>3007</v>
      </c>
      <c r="F1396" s="406" t="s">
        <v>460</v>
      </c>
      <c r="G1396" s="406" t="s">
        <v>3003</v>
      </c>
      <c r="H1396" s="406" t="s">
        <v>1654</v>
      </c>
      <c r="I1396" s="406" t="s">
        <v>3007</v>
      </c>
    </row>
    <row r="1397" spans="1:9">
      <c r="A1397" s="406" t="s">
        <v>783</v>
      </c>
      <c r="B1397" s="406" t="s">
        <v>3005</v>
      </c>
      <c r="C1397" s="406" t="s">
        <v>1724</v>
      </c>
      <c r="D1397" s="406" t="s">
        <v>2678</v>
      </c>
      <c r="F1397" s="406" t="s">
        <v>783</v>
      </c>
      <c r="G1397" s="406" t="s">
        <v>3005</v>
      </c>
      <c r="H1397" s="406" t="s">
        <v>1724</v>
      </c>
      <c r="I1397" s="406" t="s">
        <v>2678</v>
      </c>
    </row>
    <row r="1398" spans="1:9">
      <c r="A1398" s="406" t="s">
        <v>2793</v>
      </c>
      <c r="B1398" s="406" t="s">
        <v>3008</v>
      </c>
      <c r="C1398" s="406" t="s">
        <v>3009</v>
      </c>
      <c r="D1398" s="406" t="s">
        <v>3010</v>
      </c>
      <c r="F1398" s="406" t="s">
        <v>2793</v>
      </c>
      <c r="G1398" s="406" t="s">
        <v>3008</v>
      </c>
      <c r="H1398" s="406" t="s">
        <v>3009</v>
      </c>
      <c r="I1398" s="406" t="s">
        <v>3010</v>
      </c>
    </row>
    <row r="1399" spans="1:9">
      <c r="A1399" s="406" t="s">
        <v>460</v>
      </c>
      <c r="B1399" s="406" t="s">
        <v>1990</v>
      </c>
      <c r="C1399" s="406" t="s">
        <v>2010</v>
      </c>
      <c r="D1399" s="406" t="s">
        <v>3011</v>
      </c>
      <c r="F1399" s="406" t="s">
        <v>460</v>
      </c>
      <c r="G1399" s="406" t="s">
        <v>1990</v>
      </c>
      <c r="H1399" s="406" t="s">
        <v>2010</v>
      </c>
      <c r="I1399" s="406" t="s">
        <v>3011</v>
      </c>
    </row>
    <row r="1400" spans="1:9">
      <c r="A1400" s="406" t="s">
        <v>460</v>
      </c>
      <c r="B1400" s="406" t="s">
        <v>1990</v>
      </c>
      <c r="C1400" s="406" t="s">
        <v>1842</v>
      </c>
      <c r="D1400" s="406" t="s">
        <v>3011</v>
      </c>
      <c r="F1400" s="406" t="s">
        <v>460</v>
      </c>
      <c r="G1400" s="406" t="s">
        <v>1990</v>
      </c>
      <c r="H1400" s="406" t="s">
        <v>1842</v>
      </c>
      <c r="I1400" s="406" t="s">
        <v>3011</v>
      </c>
    </row>
    <row r="1401" spans="1:9">
      <c r="A1401" s="406" t="s">
        <v>460</v>
      </c>
      <c r="B1401" s="406" t="s">
        <v>1990</v>
      </c>
      <c r="C1401" s="406" t="s">
        <v>149</v>
      </c>
      <c r="D1401" s="406" t="s">
        <v>2468</v>
      </c>
      <c r="F1401" s="406" t="s">
        <v>460</v>
      </c>
      <c r="G1401" s="406" t="s">
        <v>1990</v>
      </c>
      <c r="H1401" s="406" t="s">
        <v>149</v>
      </c>
      <c r="I1401" s="406" t="s">
        <v>2468</v>
      </c>
    </row>
    <row r="1402" spans="1:9">
      <c r="A1402" s="406" t="s">
        <v>460</v>
      </c>
      <c r="B1402" s="406" t="s">
        <v>1990</v>
      </c>
      <c r="C1402" s="406" t="s">
        <v>3012</v>
      </c>
      <c r="D1402" s="406" t="s">
        <v>1992</v>
      </c>
      <c r="F1402" s="406" t="s">
        <v>460</v>
      </c>
      <c r="G1402" s="406" t="s">
        <v>1990</v>
      </c>
      <c r="H1402" s="406" t="s">
        <v>3012</v>
      </c>
      <c r="I1402" s="406" t="s">
        <v>1992</v>
      </c>
    </row>
    <row r="1403" spans="1:9">
      <c r="A1403" s="406" t="s">
        <v>460</v>
      </c>
      <c r="B1403" s="406" t="s">
        <v>2398</v>
      </c>
      <c r="C1403" s="406" t="s">
        <v>1710</v>
      </c>
      <c r="D1403" s="406" t="s">
        <v>3013</v>
      </c>
      <c r="F1403" s="406" t="s">
        <v>460</v>
      </c>
      <c r="G1403" s="406" t="s">
        <v>2398</v>
      </c>
      <c r="H1403" s="406" t="s">
        <v>1710</v>
      </c>
      <c r="I1403" s="406" t="s">
        <v>3013</v>
      </c>
    </row>
    <row r="1404" spans="1:9">
      <c r="A1404" s="406" t="s">
        <v>460</v>
      </c>
      <c r="B1404" s="406" t="s">
        <v>2398</v>
      </c>
      <c r="C1404" s="406" t="s">
        <v>1668</v>
      </c>
      <c r="D1404" s="406" t="s">
        <v>3014</v>
      </c>
      <c r="F1404" s="406" t="s">
        <v>460</v>
      </c>
      <c r="G1404" s="406" t="s">
        <v>2398</v>
      </c>
      <c r="H1404" s="406" t="s">
        <v>1668</v>
      </c>
      <c r="I1404" s="406" t="s">
        <v>3014</v>
      </c>
    </row>
    <row r="1405" spans="1:9">
      <c r="A1405" s="406" t="s">
        <v>460</v>
      </c>
      <c r="B1405" s="406" t="s">
        <v>2398</v>
      </c>
      <c r="C1405" s="406" t="s">
        <v>1750</v>
      </c>
      <c r="D1405" s="406" t="s">
        <v>3014</v>
      </c>
      <c r="F1405" s="406" t="s">
        <v>460</v>
      </c>
      <c r="G1405" s="406" t="s">
        <v>2398</v>
      </c>
      <c r="H1405" s="406" t="s">
        <v>1750</v>
      </c>
      <c r="I1405" s="406" t="s">
        <v>3014</v>
      </c>
    </row>
    <row r="1406" spans="1:9">
      <c r="A1406" s="406" t="s">
        <v>460</v>
      </c>
      <c r="B1406" s="406" t="s">
        <v>2478</v>
      </c>
      <c r="C1406" s="406" t="s">
        <v>1665</v>
      </c>
      <c r="D1406" s="406" t="s">
        <v>2479</v>
      </c>
      <c r="F1406" s="406" t="s">
        <v>460</v>
      </c>
      <c r="G1406" s="406" t="s">
        <v>2478</v>
      </c>
      <c r="H1406" s="406" t="s">
        <v>1665</v>
      </c>
      <c r="I1406" s="406" t="s">
        <v>2479</v>
      </c>
    </row>
    <row r="1407" spans="1:9">
      <c r="A1407" s="406" t="s">
        <v>460</v>
      </c>
      <c r="B1407" s="406" t="s">
        <v>2565</v>
      </c>
      <c r="C1407" s="406" t="s">
        <v>1702</v>
      </c>
      <c r="D1407" s="406" t="s">
        <v>3015</v>
      </c>
      <c r="F1407" s="406" t="s">
        <v>460</v>
      </c>
      <c r="G1407" s="406" t="s">
        <v>2565</v>
      </c>
      <c r="H1407" s="406" t="s">
        <v>1702</v>
      </c>
      <c r="I1407" s="406" t="s">
        <v>3015</v>
      </c>
    </row>
    <row r="1408" spans="1:9">
      <c r="A1408" s="406" t="s">
        <v>460</v>
      </c>
      <c r="B1408" s="406" t="s">
        <v>2565</v>
      </c>
      <c r="C1408" s="406" t="s">
        <v>1819</v>
      </c>
      <c r="D1408" s="406" t="s">
        <v>3016</v>
      </c>
      <c r="F1408" s="406" t="s">
        <v>460</v>
      </c>
      <c r="G1408" s="406" t="s">
        <v>2565</v>
      </c>
      <c r="H1408" s="406" t="s">
        <v>1819</v>
      </c>
      <c r="I1408" s="406" t="s">
        <v>3016</v>
      </c>
    </row>
    <row r="1409" spans="1:9">
      <c r="A1409" s="406" t="s">
        <v>460</v>
      </c>
      <c r="B1409" s="406" t="s">
        <v>1969</v>
      </c>
      <c r="C1409" s="406" t="s">
        <v>1729</v>
      </c>
      <c r="D1409" s="406" t="s">
        <v>1970</v>
      </c>
      <c r="F1409" s="406" t="s">
        <v>460</v>
      </c>
      <c r="G1409" s="406" t="s">
        <v>1969</v>
      </c>
      <c r="H1409" s="406" t="s">
        <v>1729</v>
      </c>
      <c r="I1409" s="406" t="s">
        <v>1970</v>
      </c>
    </row>
    <row r="1410" spans="1:9">
      <c r="A1410" s="406" t="s">
        <v>460</v>
      </c>
      <c r="B1410" s="406" t="s">
        <v>1969</v>
      </c>
      <c r="C1410" s="406" t="s">
        <v>1819</v>
      </c>
      <c r="D1410" s="406" t="s">
        <v>2389</v>
      </c>
      <c r="F1410" s="406" t="s">
        <v>460</v>
      </c>
      <c r="G1410" s="406" t="s">
        <v>1969</v>
      </c>
      <c r="H1410" s="406" t="s">
        <v>1819</v>
      </c>
      <c r="I1410" s="406" t="s">
        <v>2389</v>
      </c>
    </row>
    <row r="1411" spans="1:9">
      <c r="A1411" s="406" t="s">
        <v>460</v>
      </c>
      <c r="B1411" s="406" t="s">
        <v>1762</v>
      </c>
      <c r="C1411" s="406" t="s">
        <v>1671</v>
      </c>
      <c r="D1411" s="406" t="s">
        <v>2517</v>
      </c>
      <c r="F1411" s="406" t="s">
        <v>460</v>
      </c>
      <c r="G1411" s="406" t="s">
        <v>1762</v>
      </c>
      <c r="H1411" s="406" t="s">
        <v>1671</v>
      </c>
      <c r="I1411" s="406" t="s">
        <v>2517</v>
      </c>
    </row>
    <row r="1412" spans="1:9">
      <c r="A1412" s="406" t="s">
        <v>460</v>
      </c>
      <c r="B1412" s="406" t="s">
        <v>1762</v>
      </c>
      <c r="C1412" s="406" t="s">
        <v>1734</v>
      </c>
      <c r="D1412" s="406" t="s">
        <v>1765</v>
      </c>
      <c r="F1412" s="406" t="s">
        <v>460</v>
      </c>
      <c r="G1412" s="406" t="s">
        <v>1762</v>
      </c>
      <c r="H1412" s="406" t="s">
        <v>1734</v>
      </c>
      <c r="I1412" s="406" t="s">
        <v>1765</v>
      </c>
    </row>
    <row r="1413" spans="1:9">
      <c r="A1413" s="406" t="s">
        <v>460</v>
      </c>
      <c r="B1413" s="406" t="s">
        <v>1762</v>
      </c>
      <c r="C1413" s="406" t="s">
        <v>1819</v>
      </c>
      <c r="D1413" s="406" t="s">
        <v>1765</v>
      </c>
      <c r="F1413" s="406" t="s">
        <v>460</v>
      </c>
      <c r="G1413" s="406" t="s">
        <v>1762</v>
      </c>
      <c r="H1413" s="406" t="s">
        <v>1819</v>
      </c>
      <c r="I1413" s="406" t="s">
        <v>1765</v>
      </c>
    </row>
    <row r="1414" spans="1:9">
      <c r="A1414" s="406" t="s">
        <v>460</v>
      </c>
      <c r="B1414" s="406" t="s">
        <v>2229</v>
      </c>
      <c r="C1414" s="406" t="s">
        <v>1748</v>
      </c>
      <c r="D1414" s="406" t="s">
        <v>2309</v>
      </c>
      <c r="F1414" s="406" t="s">
        <v>460</v>
      </c>
      <c r="G1414" s="406" t="s">
        <v>2229</v>
      </c>
      <c r="H1414" s="406" t="s">
        <v>1748</v>
      </c>
      <c r="I1414" s="406" t="s">
        <v>2309</v>
      </c>
    </row>
    <row r="1415" spans="1:9">
      <c r="A1415" s="406" t="s">
        <v>460</v>
      </c>
      <c r="B1415" s="406" t="s">
        <v>2229</v>
      </c>
      <c r="C1415" s="406" t="s">
        <v>1750</v>
      </c>
      <c r="D1415" s="406" t="s">
        <v>2230</v>
      </c>
      <c r="F1415" s="406" t="s">
        <v>460</v>
      </c>
      <c r="G1415" s="406" t="s">
        <v>2229</v>
      </c>
      <c r="H1415" s="406" t="s">
        <v>1750</v>
      </c>
      <c r="I1415" s="406" t="s">
        <v>2230</v>
      </c>
    </row>
    <row r="1416" spans="1:9">
      <c r="A1416" s="406" t="s">
        <v>460</v>
      </c>
      <c r="B1416" s="406" t="s">
        <v>2105</v>
      </c>
      <c r="C1416" s="406" t="s">
        <v>1674</v>
      </c>
      <c r="D1416" s="406" t="s">
        <v>2106</v>
      </c>
      <c r="F1416" s="406" t="s">
        <v>460</v>
      </c>
      <c r="G1416" s="406" t="s">
        <v>2105</v>
      </c>
      <c r="H1416" s="406" t="s">
        <v>1674</v>
      </c>
      <c r="I1416" s="406" t="s">
        <v>2106</v>
      </c>
    </row>
    <row r="1417" spans="1:9">
      <c r="A1417" s="406" t="s">
        <v>1546</v>
      </c>
      <c r="B1417" s="406" t="s">
        <v>1942</v>
      </c>
      <c r="C1417" s="406" t="s">
        <v>1702</v>
      </c>
      <c r="D1417" s="406" t="s">
        <v>3017</v>
      </c>
      <c r="F1417" s="406" t="s">
        <v>1546</v>
      </c>
      <c r="G1417" s="406" t="s">
        <v>1942</v>
      </c>
      <c r="H1417" s="406" t="s">
        <v>1702</v>
      </c>
      <c r="I1417" s="406" t="s">
        <v>3017</v>
      </c>
    </row>
    <row r="1418" spans="1:9">
      <c r="A1418" s="406" t="s">
        <v>1546</v>
      </c>
      <c r="B1418" s="406" t="s">
        <v>1942</v>
      </c>
      <c r="C1418" s="406" t="s">
        <v>1819</v>
      </c>
      <c r="D1418" s="406" t="s">
        <v>3018</v>
      </c>
      <c r="F1418" s="406" t="s">
        <v>1546</v>
      </c>
      <c r="G1418" s="406" t="s">
        <v>1942</v>
      </c>
      <c r="H1418" s="406" t="s">
        <v>1819</v>
      </c>
      <c r="I1418" s="406" t="s">
        <v>3018</v>
      </c>
    </row>
    <row r="1419" spans="1:9">
      <c r="A1419" s="406" t="s">
        <v>1546</v>
      </c>
      <c r="B1419" s="406" t="s">
        <v>1942</v>
      </c>
      <c r="C1419" s="406" t="s">
        <v>1767</v>
      </c>
      <c r="D1419" s="406" t="s">
        <v>3019</v>
      </c>
      <c r="F1419" s="406" t="s">
        <v>1546</v>
      </c>
      <c r="G1419" s="406" t="s">
        <v>1942</v>
      </c>
      <c r="H1419" s="406" t="s">
        <v>1767</v>
      </c>
      <c r="I1419" s="406" t="s">
        <v>3019</v>
      </c>
    </row>
    <row r="1420" spans="1:9">
      <c r="A1420" s="406" t="s">
        <v>1546</v>
      </c>
      <c r="B1420" s="406" t="s">
        <v>1942</v>
      </c>
      <c r="C1420" s="406" t="s">
        <v>1737</v>
      </c>
      <c r="D1420" s="406" t="s">
        <v>3019</v>
      </c>
      <c r="F1420" s="406" t="s">
        <v>1546</v>
      </c>
      <c r="G1420" s="406" t="s">
        <v>1942</v>
      </c>
      <c r="H1420" s="406" t="s">
        <v>1737</v>
      </c>
      <c r="I1420" s="406" t="s">
        <v>3019</v>
      </c>
    </row>
    <row r="1421" spans="1:9">
      <c r="A1421" s="406" t="s">
        <v>1546</v>
      </c>
      <c r="B1421" s="406" t="s">
        <v>1942</v>
      </c>
      <c r="C1421" s="406" t="s">
        <v>1954</v>
      </c>
      <c r="D1421" s="406" t="s">
        <v>2509</v>
      </c>
      <c r="F1421" s="406" t="s">
        <v>1546</v>
      </c>
      <c r="G1421" s="406" t="s">
        <v>1942</v>
      </c>
      <c r="H1421" s="406" t="s">
        <v>1954</v>
      </c>
      <c r="I1421" s="406" t="s">
        <v>2509</v>
      </c>
    </row>
    <row r="1422" spans="1:9">
      <c r="A1422" s="406" t="s">
        <v>1546</v>
      </c>
      <c r="B1422" s="406" t="s">
        <v>1686</v>
      </c>
      <c r="C1422" s="406" t="s">
        <v>2021</v>
      </c>
      <c r="D1422" s="406" t="s">
        <v>2407</v>
      </c>
      <c r="F1422" s="406" t="s">
        <v>1546</v>
      </c>
      <c r="G1422" s="406" t="s">
        <v>1686</v>
      </c>
      <c r="H1422" s="406" t="s">
        <v>2021</v>
      </c>
      <c r="I1422" s="406" t="s">
        <v>2407</v>
      </c>
    </row>
    <row r="1423" spans="1:9">
      <c r="A1423" s="406" t="s">
        <v>463</v>
      </c>
      <c r="B1423" s="406" t="s">
        <v>2263</v>
      </c>
      <c r="C1423" s="406" t="s">
        <v>1729</v>
      </c>
      <c r="D1423" s="406" t="s">
        <v>3020</v>
      </c>
      <c r="F1423" s="406" t="s">
        <v>463</v>
      </c>
      <c r="G1423" s="406" t="s">
        <v>2263</v>
      </c>
      <c r="H1423" s="406" t="s">
        <v>1729</v>
      </c>
      <c r="I1423" s="406" t="s">
        <v>3020</v>
      </c>
    </row>
    <row r="1424" spans="1:9">
      <c r="A1424" s="406" t="s">
        <v>460</v>
      </c>
      <c r="B1424" s="406" t="s">
        <v>1972</v>
      </c>
      <c r="C1424" s="406" t="s">
        <v>1748</v>
      </c>
      <c r="D1424" s="406" t="s">
        <v>3021</v>
      </c>
      <c r="F1424" s="406" t="s">
        <v>460</v>
      </c>
      <c r="G1424" s="406" t="s">
        <v>1972</v>
      </c>
      <c r="H1424" s="406" t="s">
        <v>1748</v>
      </c>
      <c r="I1424" s="406" t="s">
        <v>3021</v>
      </c>
    </row>
    <row r="1425" spans="1:9">
      <c r="A1425" s="406" t="s">
        <v>460</v>
      </c>
      <c r="B1425" s="406" t="s">
        <v>1972</v>
      </c>
      <c r="C1425" s="406" t="s">
        <v>2226</v>
      </c>
      <c r="D1425" s="406" t="s">
        <v>2194</v>
      </c>
      <c r="F1425" s="406" t="s">
        <v>460</v>
      </c>
      <c r="G1425" s="406" t="s">
        <v>1972</v>
      </c>
      <c r="H1425" s="406" t="s">
        <v>2226</v>
      </c>
      <c r="I1425" s="406" t="s">
        <v>2194</v>
      </c>
    </row>
    <row r="1426" spans="1:9">
      <c r="A1426" s="406" t="s">
        <v>460</v>
      </c>
      <c r="B1426" s="406" t="s">
        <v>1972</v>
      </c>
      <c r="C1426" s="406" t="s">
        <v>2795</v>
      </c>
      <c r="D1426" s="406" t="s">
        <v>2395</v>
      </c>
      <c r="F1426" s="406" t="s">
        <v>460</v>
      </c>
      <c r="G1426" s="406" t="s">
        <v>1972</v>
      </c>
      <c r="H1426" s="406" t="s">
        <v>2795</v>
      </c>
      <c r="I1426" s="406" t="s">
        <v>2395</v>
      </c>
    </row>
    <row r="1427" spans="1:9">
      <c r="A1427" s="406" t="s">
        <v>452</v>
      </c>
      <c r="B1427" s="406" t="s">
        <v>2368</v>
      </c>
      <c r="C1427" s="406" t="s">
        <v>1727</v>
      </c>
      <c r="D1427" s="406" t="s">
        <v>2369</v>
      </c>
      <c r="F1427" s="406" t="s">
        <v>452</v>
      </c>
      <c r="G1427" s="406" t="s">
        <v>2368</v>
      </c>
      <c r="H1427" s="406" t="s">
        <v>1727</v>
      </c>
      <c r="I1427" s="406" t="s">
        <v>2369</v>
      </c>
    </row>
    <row r="1428" spans="1:9">
      <c r="A1428" s="406" t="s">
        <v>1855</v>
      </c>
      <c r="B1428" s="406" t="s">
        <v>2257</v>
      </c>
      <c r="C1428" s="406" t="s">
        <v>1657</v>
      </c>
      <c r="D1428" s="406" t="s">
        <v>2258</v>
      </c>
      <c r="F1428" s="406" t="s">
        <v>1855</v>
      </c>
      <c r="G1428" s="406" t="s">
        <v>2257</v>
      </c>
      <c r="H1428" s="406" t="s">
        <v>1657</v>
      </c>
      <c r="I1428" s="406" t="s">
        <v>2258</v>
      </c>
    </row>
    <row r="1429" spans="1:9">
      <c r="A1429" s="406" t="s">
        <v>463</v>
      </c>
      <c r="B1429" s="406" t="s">
        <v>1850</v>
      </c>
      <c r="C1429" s="406" t="s">
        <v>3022</v>
      </c>
      <c r="D1429" s="406" t="s">
        <v>1852</v>
      </c>
      <c r="F1429" s="406" t="s">
        <v>463</v>
      </c>
      <c r="G1429" s="406" t="s">
        <v>1850</v>
      </c>
      <c r="H1429" s="406" t="s">
        <v>3022</v>
      </c>
      <c r="I1429" s="406" t="s">
        <v>1852</v>
      </c>
    </row>
    <row r="1430" spans="1:9">
      <c r="A1430" s="406" t="s">
        <v>452</v>
      </c>
      <c r="B1430" s="406" t="s">
        <v>3023</v>
      </c>
      <c r="C1430" s="406" t="s">
        <v>149</v>
      </c>
      <c r="D1430" s="406" t="s">
        <v>3024</v>
      </c>
      <c r="F1430" s="406" t="s">
        <v>452</v>
      </c>
      <c r="G1430" s="406" t="s">
        <v>3023</v>
      </c>
      <c r="H1430" s="406" t="s">
        <v>149</v>
      </c>
      <c r="I1430" s="406" t="s">
        <v>3024</v>
      </c>
    </row>
    <row r="1431" spans="1:9">
      <c r="A1431" s="406" t="s">
        <v>452</v>
      </c>
      <c r="B1431" s="406" t="s">
        <v>3023</v>
      </c>
      <c r="C1431" s="406" t="s">
        <v>2141</v>
      </c>
      <c r="D1431" s="406" t="s">
        <v>3025</v>
      </c>
      <c r="F1431" s="406" t="s">
        <v>452</v>
      </c>
      <c r="G1431" s="406" t="s">
        <v>3023</v>
      </c>
      <c r="H1431" s="406" t="s">
        <v>2141</v>
      </c>
      <c r="I1431" s="406" t="s">
        <v>3025</v>
      </c>
    </row>
    <row r="1432" spans="1:9">
      <c r="A1432" s="406" t="s">
        <v>452</v>
      </c>
      <c r="B1432" s="406" t="s">
        <v>3023</v>
      </c>
      <c r="C1432" s="406" t="s">
        <v>2021</v>
      </c>
      <c r="D1432" s="406" t="s">
        <v>3026</v>
      </c>
      <c r="F1432" s="406" t="s">
        <v>452</v>
      </c>
      <c r="G1432" s="406" t="s">
        <v>3023</v>
      </c>
      <c r="H1432" s="406" t="s">
        <v>2021</v>
      </c>
      <c r="I1432" s="406" t="s">
        <v>3026</v>
      </c>
    </row>
    <row r="1433" spans="1:9">
      <c r="A1433" s="406" t="s">
        <v>1784</v>
      </c>
      <c r="B1433" s="406" t="s">
        <v>1662</v>
      </c>
      <c r="C1433" s="406" t="s">
        <v>1705</v>
      </c>
      <c r="D1433" s="406" t="s">
        <v>2525</v>
      </c>
      <c r="F1433" s="406" t="s">
        <v>1784</v>
      </c>
      <c r="G1433" s="406" t="s">
        <v>1662</v>
      </c>
      <c r="H1433" s="406" t="s">
        <v>1705</v>
      </c>
      <c r="I1433" s="406" t="s">
        <v>2525</v>
      </c>
    </row>
    <row r="1434" spans="1:9">
      <c r="A1434" s="406" t="s">
        <v>1784</v>
      </c>
      <c r="B1434" s="406" t="s">
        <v>1662</v>
      </c>
      <c r="C1434" s="406" t="s">
        <v>1729</v>
      </c>
      <c r="D1434" s="406" t="s">
        <v>3027</v>
      </c>
      <c r="F1434" s="406" t="s">
        <v>1784</v>
      </c>
      <c r="G1434" s="406" t="s">
        <v>1662</v>
      </c>
      <c r="H1434" s="406" t="s">
        <v>1729</v>
      </c>
      <c r="I1434" s="406" t="s">
        <v>3027</v>
      </c>
    </row>
    <row r="1435" spans="1:9">
      <c r="A1435" s="406" t="s">
        <v>1855</v>
      </c>
      <c r="B1435" s="406" t="s">
        <v>503</v>
      </c>
      <c r="C1435" s="406" t="s">
        <v>1805</v>
      </c>
      <c r="D1435" s="406" t="s">
        <v>2357</v>
      </c>
      <c r="F1435" s="406" t="s">
        <v>1855</v>
      </c>
      <c r="G1435" s="406" t="s">
        <v>503</v>
      </c>
      <c r="H1435" s="406" t="s">
        <v>1805</v>
      </c>
      <c r="I1435" s="406" t="s">
        <v>2357</v>
      </c>
    </row>
    <row r="1436" spans="1:9">
      <c r="A1436" s="406" t="s">
        <v>1855</v>
      </c>
      <c r="B1436" s="406" t="s">
        <v>503</v>
      </c>
      <c r="C1436" s="406" t="s">
        <v>1674</v>
      </c>
      <c r="D1436" s="406" t="s">
        <v>2357</v>
      </c>
      <c r="F1436" s="406" t="s">
        <v>1855</v>
      </c>
      <c r="G1436" s="406" t="s">
        <v>503</v>
      </c>
      <c r="H1436" s="406" t="s">
        <v>1674</v>
      </c>
      <c r="I1436" s="406" t="s">
        <v>2357</v>
      </c>
    </row>
    <row r="1437" spans="1:9">
      <c r="A1437" s="406" t="s">
        <v>460</v>
      </c>
      <c r="B1437" s="406" t="s">
        <v>2117</v>
      </c>
      <c r="C1437" s="406" t="s">
        <v>1819</v>
      </c>
      <c r="D1437" s="406" t="s">
        <v>3028</v>
      </c>
      <c r="F1437" s="406" t="s">
        <v>460</v>
      </c>
      <c r="G1437" s="406" t="s">
        <v>2117</v>
      </c>
      <c r="H1437" s="406" t="s">
        <v>1819</v>
      </c>
      <c r="I1437" s="406" t="s">
        <v>3028</v>
      </c>
    </row>
    <row r="1438" spans="1:9">
      <c r="A1438" s="406" t="s">
        <v>460</v>
      </c>
      <c r="B1438" s="406" t="s">
        <v>2117</v>
      </c>
      <c r="C1438" s="406" t="s">
        <v>1734</v>
      </c>
      <c r="D1438" s="406" t="s">
        <v>3029</v>
      </c>
      <c r="F1438" s="406" t="s">
        <v>460</v>
      </c>
      <c r="G1438" s="406" t="s">
        <v>2117</v>
      </c>
      <c r="H1438" s="406" t="s">
        <v>1734</v>
      </c>
      <c r="I1438" s="406" t="s">
        <v>3029</v>
      </c>
    </row>
    <row r="1439" spans="1:9">
      <c r="A1439" s="406" t="s">
        <v>460</v>
      </c>
      <c r="B1439" s="406" t="s">
        <v>2117</v>
      </c>
      <c r="C1439" s="406" t="s">
        <v>1657</v>
      </c>
      <c r="D1439" s="406" t="s">
        <v>3029</v>
      </c>
      <c r="F1439" s="406" t="s">
        <v>460</v>
      </c>
      <c r="G1439" s="406" t="s">
        <v>2117</v>
      </c>
      <c r="H1439" s="406" t="s">
        <v>1657</v>
      </c>
      <c r="I1439" s="406" t="s">
        <v>3029</v>
      </c>
    </row>
    <row r="1440" spans="1:9">
      <c r="A1440" s="406" t="s">
        <v>460</v>
      </c>
      <c r="B1440" s="406" t="s">
        <v>2117</v>
      </c>
      <c r="C1440" s="406" t="s">
        <v>1727</v>
      </c>
      <c r="D1440" s="406" t="s">
        <v>2485</v>
      </c>
      <c r="F1440" s="406" t="s">
        <v>460</v>
      </c>
      <c r="G1440" s="406" t="s">
        <v>2117</v>
      </c>
      <c r="H1440" s="406" t="s">
        <v>1727</v>
      </c>
      <c r="I1440" s="406" t="s">
        <v>2485</v>
      </c>
    </row>
    <row r="1441" spans="1:9">
      <c r="A1441" s="406" t="s">
        <v>460</v>
      </c>
      <c r="B1441" s="406" t="s">
        <v>3030</v>
      </c>
      <c r="C1441" s="406" t="s">
        <v>1805</v>
      </c>
      <c r="D1441" s="406" t="s">
        <v>3025</v>
      </c>
      <c r="F1441" s="406" t="s">
        <v>460</v>
      </c>
      <c r="G1441" s="406" t="s">
        <v>3030</v>
      </c>
      <c r="H1441" s="406" t="s">
        <v>1805</v>
      </c>
      <c r="I1441" s="406" t="s">
        <v>3025</v>
      </c>
    </row>
    <row r="1442" spans="1:9">
      <c r="A1442" s="406" t="s">
        <v>1893</v>
      </c>
      <c r="B1442" s="406" t="s">
        <v>2455</v>
      </c>
      <c r="C1442" s="406" t="s">
        <v>2019</v>
      </c>
      <c r="D1442" s="406" t="s">
        <v>3031</v>
      </c>
      <c r="F1442" s="406" t="s">
        <v>1893</v>
      </c>
      <c r="G1442" s="406" t="s">
        <v>2455</v>
      </c>
      <c r="H1442" s="406" t="s">
        <v>2019</v>
      </c>
      <c r="I1442" s="406" t="s">
        <v>3031</v>
      </c>
    </row>
    <row r="1443" spans="1:9">
      <c r="A1443" s="406" t="s">
        <v>1893</v>
      </c>
      <c r="B1443" s="406" t="s">
        <v>2455</v>
      </c>
      <c r="C1443" s="406" t="s">
        <v>1954</v>
      </c>
      <c r="D1443" s="406" t="s">
        <v>3031</v>
      </c>
      <c r="F1443" s="406" t="s">
        <v>1893</v>
      </c>
      <c r="G1443" s="406" t="s">
        <v>2455</v>
      </c>
      <c r="H1443" s="406" t="s">
        <v>1954</v>
      </c>
      <c r="I1443" s="406" t="s">
        <v>3031</v>
      </c>
    </row>
    <row r="1444" spans="1:9">
      <c r="A1444" s="406" t="s">
        <v>1893</v>
      </c>
      <c r="B1444" s="406" t="s">
        <v>2455</v>
      </c>
      <c r="C1444" s="406" t="s">
        <v>2177</v>
      </c>
      <c r="D1444" s="406" t="s">
        <v>3031</v>
      </c>
      <c r="F1444" s="406" t="s">
        <v>1893</v>
      </c>
      <c r="G1444" s="406" t="s">
        <v>2455</v>
      </c>
      <c r="H1444" s="406" t="s">
        <v>2177</v>
      </c>
      <c r="I1444" s="406" t="s">
        <v>3031</v>
      </c>
    </row>
    <row r="1445" spans="1:9">
      <c r="A1445" s="406" t="s">
        <v>1893</v>
      </c>
      <c r="B1445" s="406" t="s">
        <v>2455</v>
      </c>
      <c r="C1445" s="406" t="s">
        <v>1665</v>
      </c>
      <c r="D1445" s="406" t="s">
        <v>1968</v>
      </c>
      <c r="F1445" s="406" t="s">
        <v>1893</v>
      </c>
      <c r="G1445" s="406" t="s">
        <v>2455</v>
      </c>
      <c r="H1445" s="406" t="s">
        <v>1665</v>
      </c>
      <c r="I1445" s="406" t="s">
        <v>1968</v>
      </c>
    </row>
    <row r="1446" spans="1:9">
      <c r="A1446" s="406" t="s">
        <v>1863</v>
      </c>
      <c r="B1446" s="406" t="s">
        <v>1872</v>
      </c>
      <c r="C1446" s="406" t="s">
        <v>1668</v>
      </c>
      <c r="D1446" s="406" t="s">
        <v>2138</v>
      </c>
      <c r="F1446" s="406" t="s">
        <v>1863</v>
      </c>
      <c r="G1446" s="406" t="s">
        <v>1872</v>
      </c>
      <c r="H1446" s="406" t="s">
        <v>1668</v>
      </c>
      <c r="I1446" s="406" t="s">
        <v>2138</v>
      </c>
    </row>
    <row r="1447" spans="1:9">
      <c r="A1447" s="406" t="s">
        <v>1863</v>
      </c>
      <c r="B1447" s="406" t="s">
        <v>1872</v>
      </c>
      <c r="C1447" s="406" t="s">
        <v>1750</v>
      </c>
      <c r="D1447" s="406" t="s">
        <v>2138</v>
      </c>
      <c r="F1447" s="406" t="s">
        <v>1863</v>
      </c>
      <c r="G1447" s="406" t="s">
        <v>1872</v>
      </c>
      <c r="H1447" s="406" t="s">
        <v>1750</v>
      </c>
      <c r="I1447" s="406" t="s">
        <v>2138</v>
      </c>
    </row>
    <row r="1448" spans="1:9">
      <c r="A1448" s="406" t="s">
        <v>1863</v>
      </c>
      <c r="B1448" s="406" t="s">
        <v>1872</v>
      </c>
      <c r="C1448" s="406" t="s">
        <v>1713</v>
      </c>
      <c r="D1448" s="406" t="s">
        <v>2139</v>
      </c>
      <c r="F1448" s="406" t="s">
        <v>1863</v>
      </c>
      <c r="G1448" s="406" t="s">
        <v>1872</v>
      </c>
      <c r="H1448" s="406" t="s">
        <v>1713</v>
      </c>
      <c r="I1448" s="406" t="s">
        <v>2139</v>
      </c>
    </row>
    <row r="1449" spans="1:9">
      <c r="A1449" s="406" t="s">
        <v>1863</v>
      </c>
      <c r="B1449" s="406" t="s">
        <v>1872</v>
      </c>
      <c r="C1449" s="406" t="s">
        <v>1805</v>
      </c>
      <c r="D1449" s="406" t="s">
        <v>1873</v>
      </c>
      <c r="F1449" s="406" t="s">
        <v>1863</v>
      </c>
      <c r="G1449" s="406" t="s">
        <v>1872</v>
      </c>
      <c r="H1449" s="406" t="s">
        <v>1805</v>
      </c>
      <c r="I1449" s="406" t="s">
        <v>1873</v>
      </c>
    </row>
    <row r="1450" spans="1:9">
      <c r="A1450" s="406" t="s">
        <v>460</v>
      </c>
      <c r="B1450" s="406" t="s">
        <v>3032</v>
      </c>
      <c r="C1450" s="406" t="s">
        <v>1657</v>
      </c>
      <c r="D1450" s="406" t="s">
        <v>3033</v>
      </c>
      <c r="F1450" s="406" t="s">
        <v>460</v>
      </c>
      <c r="G1450" s="406" t="s">
        <v>3032</v>
      </c>
      <c r="H1450" s="406" t="s">
        <v>1657</v>
      </c>
      <c r="I1450" s="406" t="s">
        <v>3033</v>
      </c>
    </row>
    <row r="1451" spans="1:9">
      <c r="A1451" s="406" t="s">
        <v>472</v>
      </c>
      <c r="B1451" s="406" t="s">
        <v>1930</v>
      </c>
      <c r="C1451" s="406" t="s">
        <v>1763</v>
      </c>
      <c r="D1451" s="406" t="s">
        <v>1931</v>
      </c>
      <c r="F1451" s="406" t="s">
        <v>472</v>
      </c>
      <c r="G1451" s="406" t="s">
        <v>1930</v>
      </c>
      <c r="H1451" s="406" t="s">
        <v>1763</v>
      </c>
      <c r="I1451" s="406" t="s">
        <v>1931</v>
      </c>
    </row>
    <row r="1452" spans="1:9">
      <c r="A1452" s="406" t="s">
        <v>452</v>
      </c>
      <c r="B1452" s="406" t="s">
        <v>2192</v>
      </c>
      <c r="C1452" s="406" t="s">
        <v>1870</v>
      </c>
      <c r="D1452" s="406" t="s">
        <v>3034</v>
      </c>
      <c r="F1452" s="406" t="s">
        <v>452</v>
      </c>
      <c r="G1452" s="406" t="s">
        <v>2192</v>
      </c>
      <c r="H1452" s="406" t="s">
        <v>1870</v>
      </c>
      <c r="I1452" s="406" t="s">
        <v>3034</v>
      </c>
    </row>
    <row r="1453" spans="1:9">
      <c r="A1453" s="406" t="s">
        <v>452</v>
      </c>
      <c r="B1453" s="406" t="s">
        <v>2192</v>
      </c>
      <c r="C1453" s="406" t="s">
        <v>1896</v>
      </c>
      <c r="D1453" s="406" t="s">
        <v>3034</v>
      </c>
      <c r="F1453" s="406" t="s">
        <v>452</v>
      </c>
      <c r="G1453" s="406" t="s">
        <v>2192</v>
      </c>
      <c r="H1453" s="406" t="s">
        <v>1896</v>
      </c>
      <c r="I1453" s="406" t="s">
        <v>3034</v>
      </c>
    </row>
    <row r="1454" spans="1:9">
      <c r="A1454" s="406" t="s">
        <v>460</v>
      </c>
      <c r="B1454" s="406" t="s">
        <v>1760</v>
      </c>
      <c r="C1454" s="406" t="s">
        <v>1748</v>
      </c>
      <c r="D1454" s="406" t="s">
        <v>2078</v>
      </c>
      <c r="F1454" s="406" t="s">
        <v>460</v>
      </c>
      <c r="G1454" s="406" t="s">
        <v>1760</v>
      </c>
      <c r="H1454" s="406" t="s">
        <v>1748</v>
      </c>
      <c r="I1454" s="406" t="s">
        <v>2078</v>
      </c>
    </row>
    <row r="1455" spans="1:9">
      <c r="A1455" s="406" t="s">
        <v>460</v>
      </c>
      <c r="B1455" s="406" t="s">
        <v>1760</v>
      </c>
      <c r="C1455" s="406" t="s">
        <v>1819</v>
      </c>
      <c r="D1455" s="406" t="s">
        <v>1761</v>
      </c>
      <c r="F1455" s="406" t="s">
        <v>460</v>
      </c>
      <c r="G1455" s="406" t="s">
        <v>1760</v>
      </c>
      <c r="H1455" s="406" t="s">
        <v>1819</v>
      </c>
      <c r="I1455" s="406" t="s">
        <v>1761</v>
      </c>
    </row>
    <row r="1456" spans="1:9">
      <c r="A1456" s="406" t="s">
        <v>460</v>
      </c>
      <c r="B1456" s="406" t="s">
        <v>2119</v>
      </c>
      <c r="C1456" s="406" t="s">
        <v>2072</v>
      </c>
      <c r="D1456" s="406" t="s">
        <v>2121</v>
      </c>
      <c r="F1456" s="406" t="s">
        <v>460</v>
      </c>
      <c r="G1456" s="406" t="s">
        <v>2119</v>
      </c>
      <c r="H1456" s="406" t="s">
        <v>2072</v>
      </c>
      <c r="I1456" s="406" t="s">
        <v>2121</v>
      </c>
    </row>
    <row r="1457" spans="1:9">
      <c r="A1457" s="406" t="s">
        <v>460</v>
      </c>
      <c r="B1457" s="406" t="s">
        <v>2298</v>
      </c>
      <c r="C1457" s="406" t="s">
        <v>1748</v>
      </c>
      <c r="D1457" s="406" t="s">
        <v>2299</v>
      </c>
      <c r="F1457" s="406" t="s">
        <v>460</v>
      </c>
      <c r="G1457" s="406" t="s">
        <v>2298</v>
      </c>
      <c r="H1457" s="406" t="s">
        <v>1748</v>
      </c>
      <c r="I1457" s="406" t="s">
        <v>2299</v>
      </c>
    </row>
    <row r="1458" spans="1:9">
      <c r="A1458" s="406" t="s">
        <v>460</v>
      </c>
      <c r="B1458" s="406" t="s">
        <v>2298</v>
      </c>
      <c r="C1458" s="406" t="s">
        <v>1713</v>
      </c>
      <c r="D1458" s="406" t="s">
        <v>3035</v>
      </c>
      <c r="F1458" s="406" t="s">
        <v>460</v>
      </c>
      <c r="G1458" s="406" t="s">
        <v>2298</v>
      </c>
      <c r="H1458" s="406" t="s">
        <v>1713</v>
      </c>
      <c r="I1458" s="406" t="s">
        <v>3035</v>
      </c>
    </row>
    <row r="1459" spans="1:9">
      <c r="A1459" s="406" t="s">
        <v>1546</v>
      </c>
      <c r="B1459" s="406" t="s">
        <v>3036</v>
      </c>
      <c r="C1459" s="406" t="s">
        <v>2177</v>
      </c>
      <c r="D1459" s="406" t="s">
        <v>3037</v>
      </c>
      <c r="F1459" s="406" t="s">
        <v>1546</v>
      </c>
      <c r="G1459" s="406" t="s">
        <v>3036</v>
      </c>
      <c r="H1459" s="406" t="s">
        <v>2177</v>
      </c>
      <c r="I1459" s="406" t="s">
        <v>3037</v>
      </c>
    </row>
    <row r="1460" spans="1:9">
      <c r="A1460" s="406" t="s">
        <v>1546</v>
      </c>
      <c r="B1460" s="406" t="s">
        <v>3036</v>
      </c>
      <c r="C1460" s="406" t="s">
        <v>1870</v>
      </c>
      <c r="D1460" s="406" t="s">
        <v>3037</v>
      </c>
      <c r="F1460" s="406" t="s">
        <v>1546</v>
      </c>
      <c r="G1460" s="406" t="s">
        <v>3036</v>
      </c>
      <c r="H1460" s="406" t="s">
        <v>1870</v>
      </c>
      <c r="I1460" s="406" t="s">
        <v>3037</v>
      </c>
    </row>
    <row r="1461" spans="1:9">
      <c r="A1461" s="406" t="s">
        <v>452</v>
      </c>
      <c r="B1461" s="406" t="s">
        <v>2074</v>
      </c>
      <c r="C1461" s="406" t="s">
        <v>1745</v>
      </c>
      <c r="D1461" s="406" t="s">
        <v>3038</v>
      </c>
      <c r="F1461" s="406" t="s">
        <v>452</v>
      </c>
      <c r="G1461" s="406" t="s">
        <v>2074</v>
      </c>
      <c r="H1461" s="406" t="s">
        <v>1745</v>
      </c>
      <c r="I1461" s="406" t="s">
        <v>3038</v>
      </c>
    </row>
    <row r="1462" spans="1:9">
      <c r="A1462" s="406" t="s">
        <v>452</v>
      </c>
      <c r="B1462" s="406" t="s">
        <v>2074</v>
      </c>
      <c r="C1462" s="406" t="s">
        <v>1750</v>
      </c>
      <c r="D1462" s="406" t="s">
        <v>2075</v>
      </c>
      <c r="F1462" s="406" t="s">
        <v>452</v>
      </c>
      <c r="G1462" s="406" t="s">
        <v>2074</v>
      </c>
      <c r="H1462" s="406" t="s">
        <v>1750</v>
      </c>
      <c r="I1462" s="406" t="s">
        <v>2075</v>
      </c>
    </row>
    <row r="1463" spans="1:9">
      <c r="A1463" s="406" t="s">
        <v>2185</v>
      </c>
      <c r="B1463" s="406" t="s">
        <v>2186</v>
      </c>
      <c r="C1463" s="406" t="s">
        <v>1777</v>
      </c>
      <c r="D1463" s="406" t="s">
        <v>2188</v>
      </c>
      <c r="F1463" s="406" t="s">
        <v>2185</v>
      </c>
      <c r="G1463" s="406" t="s">
        <v>2186</v>
      </c>
      <c r="H1463" s="406" t="s">
        <v>1777</v>
      </c>
      <c r="I1463" s="406" t="s">
        <v>2188</v>
      </c>
    </row>
    <row r="1464" spans="1:9">
      <c r="A1464" s="406" t="s">
        <v>460</v>
      </c>
      <c r="B1464" s="406" t="s">
        <v>3039</v>
      </c>
      <c r="C1464" s="406" t="s">
        <v>1920</v>
      </c>
      <c r="D1464" s="406" t="s">
        <v>2496</v>
      </c>
      <c r="F1464" s="406" t="s">
        <v>460</v>
      </c>
      <c r="G1464" s="406" t="s">
        <v>3039</v>
      </c>
      <c r="H1464" s="406" t="s">
        <v>1920</v>
      </c>
      <c r="I1464" s="406" t="s">
        <v>2496</v>
      </c>
    </row>
    <row r="1465" spans="1:9">
      <c r="A1465" s="406" t="s">
        <v>460</v>
      </c>
      <c r="B1465" s="406" t="s">
        <v>1752</v>
      </c>
      <c r="C1465" s="406" t="s">
        <v>1870</v>
      </c>
      <c r="D1465" s="406" t="s">
        <v>1753</v>
      </c>
      <c r="F1465" s="406" t="s">
        <v>460</v>
      </c>
      <c r="G1465" s="406" t="s">
        <v>1752</v>
      </c>
      <c r="H1465" s="406" t="s">
        <v>1870</v>
      </c>
      <c r="I1465" s="406" t="s">
        <v>1753</v>
      </c>
    </row>
    <row r="1466" spans="1:9">
      <c r="A1466" s="406" t="s">
        <v>460</v>
      </c>
      <c r="B1466" s="406" t="s">
        <v>1977</v>
      </c>
      <c r="C1466" s="406" t="s">
        <v>2019</v>
      </c>
      <c r="D1466" s="406" t="s">
        <v>2253</v>
      </c>
      <c r="F1466" s="406" t="s">
        <v>460</v>
      </c>
      <c r="G1466" s="406" t="s">
        <v>1977</v>
      </c>
      <c r="H1466" s="406" t="s">
        <v>2019</v>
      </c>
      <c r="I1466" s="406" t="s">
        <v>2253</v>
      </c>
    </row>
    <row r="1467" spans="1:9">
      <c r="A1467" s="406" t="s">
        <v>783</v>
      </c>
      <c r="B1467" s="406" t="s">
        <v>1977</v>
      </c>
      <c r="C1467" s="406" t="s">
        <v>2265</v>
      </c>
      <c r="D1467" s="406" t="s">
        <v>3040</v>
      </c>
      <c r="F1467" s="406" t="s">
        <v>783</v>
      </c>
      <c r="G1467" s="406" t="s">
        <v>1977</v>
      </c>
      <c r="H1467" s="406" t="s">
        <v>2265</v>
      </c>
      <c r="I1467" s="406" t="s">
        <v>3040</v>
      </c>
    </row>
    <row r="1468" spans="1:9">
      <c r="A1468" s="406" t="s">
        <v>460</v>
      </c>
      <c r="B1468" s="406" t="s">
        <v>2289</v>
      </c>
      <c r="C1468" s="406" t="s">
        <v>1671</v>
      </c>
      <c r="D1468" s="406" t="s">
        <v>2302</v>
      </c>
      <c r="F1468" s="406" t="s">
        <v>460</v>
      </c>
      <c r="G1468" s="406" t="s">
        <v>2289</v>
      </c>
      <c r="H1468" s="406" t="s">
        <v>1671</v>
      </c>
      <c r="I1468" s="406" t="s">
        <v>2302</v>
      </c>
    </row>
    <row r="1469" spans="1:9">
      <c r="A1469" s="406" t="s">
        <v>1546</v>
      </c>
      <c r="B1469" s="406" t="s">
        <v>1653</v>
      </c>
      <c r="C1469" s="406" t="s">
        <v>1668</v>
      </c>
      <c r="D1469" s="406" t="s">
        <v>2083</v>
      </c>
      <c r="F1469" s="406" t="s">
        <v>1546</v>
      </c>
      <c r="G1469" s="406" t="s">
        <v>1653</v>
      </c>
      <c r="H1469" s="406" t="s">
        <v>1668</v>
      </c>
      <c r="I1469" s="406" t="s">
        <v>2083</v>
      </c>
    </row>
    <row r="1470" spans="1:9">
      <c r="A1470" s="406" t="s">
        <v>1546</v>
      </c>
      <c r="B1470" s="406" t="s">
        <v>1653</v>
      </c>
      <c r="C1470" s="406" t="s">
        <v>1695</v>
      </c>
      <c r="D1470" s="406" t="s">
        <v>2198</v>
      </c>
      <c r="F1470" s="406" t="s">
        <v>1546</v>
      </c>
      <c r="G1470" s="406" t="s">
        <v>1653</v>
      </c>
      <c r="H1470" s="406" t="s">
        <v>1695</v>
      </c>
      <c r="I1470" s="406" t="s">
        <v>2198</v>
      </c>
    </row>
    <row r="1471" spans="1:9">
      <c r="A1471" s="406" t="s">
        <v>1546</v>
      </c>
      <c r="B1471" s="406" t="s">
        <v>1653</v>
      </c>
      <c r="C1471" s="406" t="s">
        <v>1805</v>
      </c>
      <c r="D1471" s="406" t="s">
        <v>1655</v>
      </c>
      <c r="F1471" s="406" t="s">
        <v>1546</v>
      </c>
      <c r="G1471" s="406" t="s">
        <v>1653</v>
      </c>
      <c r="H1471" s="406" t="s">
        <v>1805</v>
      </c>
      <c r="I1471" s="406" t="s">
        <v>1655</v>
      </c>
    </row>
    <row r="1472" spans="1:9">
      <c r="A1472" s="406" t="s">
        <v>460</v>
      </c>
      <c r="B1472" s="406" t="s">
        <v>3041</v>
      </c>
      <c r="C1472" s="406" t="s">
        <v>1748</v>
      </c>
      <c r="D1472" s="406" t="s">
        <v>3042</v>
      </c>
      <c r="F1472" s="406" t="s">
        <v>460</v>
      </c>
      <c r="G1472" s="406" t="s">
        <v>3041</v>
      </c>
      <c r="H1472" s="406" t="s">
        <v>1748</v>
      </c>
      <c r="I1472" s="406" t="s">
        <v>3042</v>
      </c>
    </row>
    <row r="1473" spans="1:9">
      <c r="A1473" s="406" t="s">
        <v>463</v>
      </c>
      <c r="B1473" s="406" t="s">
        <v>2593</v>
      </c>
      <c r="C1473" s="406" t="s">
        <v>1668</v>
      </c>
      <c r="D1473" s="406" t="s">
        <v>2594</v>
      </c>
      <c r="F1473" s="406" t="s">
        <v>463</v>
      </c>
      <c r="G1473" s="406" t="s">
        <v>2593</v>
      </c>
      <c r="H1473" s="406" t="s">
        <v>1668</v>
      </c>
      <c r="I1473" s="406" t="s">
        <v>2594</v>
      </c>
    </row>
    <row r="1474" spans="1:9">
      <c r="A1474" s="406" t="s">
        <v>452</v>
      </c>
      <c r="B1474" s="406" t="s">
        <v>2371</v>
      </c>
      <c r="C1474" s="406" t="s">
        <v>1745</v>
      </c>
      <c r="D1474" s="406" t="s">
        <v>3043</v>
      </c>
      <c r="F1474" s="406" t="s">
        <v>452</v>
      </c>
      <c r="G1474" s="406" t="s">
        <v>2371</v>
      </c>
      <c r="H1474" s="406" t="s">
        <v>1745</v>
      </c>
      <c r="I1474" s="406" t="s">
        <v>3043</v>
      </c>
    </row>
    <row r="1475" spans="1:9">
      <c r="A1475" s="406" t="s">
        <v>452</v>
      </c>
      <c r="B1475" s="406" t="s">
        <v>2371</v>
      </c>
      <c r="C1475" s="406" t="s">
        <v>1713</v>
      </c>
      <c r="D1475" s="406" t="s">
        <v>3044</v>
      </c>
      <c r="F1475" s="406" t="s">
        <v>452</v>
      </c>
      <c r="G1475" s="406" t="s">
        <v>2371</v>
      </c>
      <c r="H1475" s="406" t="s">
        <v>1713</v>
      </c>
      <c r="I1475" s="406" t="s">
        <v>3044</v>
      </c>
    </row>
    <row r="1476" spans="1:9">
      <c r="A1476" s="406" t="s">
        <v>456</v>
      </c>
      <c r="B1476" s="406" t="s">
        <v>2328</v>
      </c>
      <c r="C1476" s="406" t="s">
        <v>2795</v>
      </c>
      <c r="D1476" s="406" t="s">
        <v>3045</v>
      </c>
      <c r="F1476" s="406" t="s">
        <v>456</v>
      </c>
      <c r="G1476" s="406" t="s">
        <v>2328</v>
      </c>
      <c r="H1476" s="406" t="s">
        <v>2795</v>
      </c>
      <c r="I1476" s="406" t="s">
        <v>3045</v>
      </c>
    </row>
    <row r="1477" spans="1:9">
      <c r="A1477" s="406" t="s">
        <v>456</v>
      </c>
      <c r="B1477" s="406" t="s">
        <v>2328</v>
      </c>
      <c r="C1477" s="406" t="s">
        <v>2164</v>
      </c>
      <c r="D1477" s="406" t="s">
        <v>3046</v>
      </c>
      <c r="F1477" s="406" t="s">
        <v>456</v>
      </c>
      <c r="G1477" s="406" t="s">
        <v>2328</v>
      </c>
      <c r="H1477" s="406" t="s">
        <v>2164</v>
      </c>
      <c r="I1477" s="406" t="s">
        <v>3046</v>
      </c>
    </row>
    <row r="1478" spans="1:9">
      <c r="A1478" s="406" t="s">
        <v>456</v>
      </c>
      <c r="B1478" s="406" t="s">
        <v>2328</v>
      </c>
      <c r="C1478" s="406" t="s">
        <v>3047</v>
      </c>
      <c r="D1478" s="406" t="s">
        <v>1822</v>
      </c>
      <c r="F1478" s="406" t="s">
        <v>456</v>
      </c>
      <c r="G1478" s="406" t="s">
        <v>2328</v>
      </c>
      <c r="H1478" s="406" t="s">
        <v>3047</v>
      </c>
      <c r="I1478" s="406" t="s">
        <v>1822</v>
      </c>
    </row>
    <row r="1479" spans="1:9">
      <c r="A1479" s="406" t="s">
        <v>456</v>
      </c>
      <c r="B1479" s="406" t="s">
        <v>2331</v>
      </c>
      <c r="C1479" s="406" t="s">
        <v>1671</v>
      </c>
      <c r="D1479" s="406" t="s">
        <v>3048</v>
      </c>
      <c r="F1479" s="406" t="s">
        <v>456</v>
      </c>
      <c r="G1479" s="406" t="s">
        <v>2331</v>
      </c>
      <c r="H1479" s="406" t="s">
        <v>1671</v>
      </c>
      <c r="I1479" s="406" t="s">
        <v>3048</v>
      </c>
    </row>
    <row r="1480" spans="1:9">
      <c r="A1480" s="406" t="s">
        <v>467</v>
      </c>
      <c r="B1480" s="406" t="s">
        <v>2148</v>
      </c>
      <c r="C1480" s="406" t="s">
        <v>1734</v>
      </c>
      <c r="D1480" s="406" t="s">
        <v>2149</v>
      </c>
      <c r="F1480" s="406" t="s">
        <v>467</v>
      </c>
      <c r="G1480" s="406" t="s">
        <v>2148</v>
      </c>
      <c r="H1480" s="406" t="s">
        <v>1734</v>
      </c>
      <c r="I1480" s="406" t="s">
        <v>2149</v>
      </c>
    </row>
    <row r="1481" spans="1:9">
      <c r="A1481" s="406" t="s">
        <v>467</v>
      </c>
      <c r="B1481" s="406" t="s">
        <v>2148</v>
      </c>
      <c r="C1481" s="406" t="s">
        <v>1657</v>
      </c>
      <c r="D1481" s="406" t="s">
        <v>2149</v>
      </c>
      <c r="F1481" s="406" t="s">
        <v>467</v>
      </c>
      <c r="G1481" s="406" t="s">
        <v>2148</v>
      </c>
      <c r="H1481" s="406" t="s">
        <v>1657</v>
      </c>
      <c r="I1481" s="406" t="s">
        <v>2149</v>
      </c>
    </row>
    <row r="1482" spans="1:9">
      <c r="A1482" s="406" t="s">
        <v>460</v>
      </c>
      <c r="B1482" s="406" t="s">
        <v>1756</v>
      </c>
      <c r="C1482" s="406" t="s">
        <v>1750</v>
      </c>
      <c r="D1482" s="406" t="s">
        <v>3049</v>
      </c>
      <c r="F1482" s="406" t="s">
        <v>460</v>
      </c>
      <c r="G1482" s="406" t="s">
        <v>1756</v>
      </c>
      <c r="H1482" s="406" t="s">
        <v>1750</v>
      </c>
      <c r="I1482" s="406" t="s">
        <v>3049</v>
      </c>
    </row>
    <row r="1483" spans="1:9">
      <c r="A1483" s="406" t="s">
        <v>460</v>
      </c>
      <c r="B1483" s="406" t="s">
        <v>1756</v>
      </c>
      <c r="C1483" s="406" t="s">
        <v>1702</v>
      </c>
      <c r="D1483" s="406" t="s">
        <v>1757</v>
      </c>
      <c r="F1483" s="406" t="s">
        <v>460</v>
      </c>
      <c r="G1483" s="406" t="s">
        <v>1756</v>
      </c>
      <c r="H1483" s="406" t="s">
        <v>1702</v>
      </c>
      <c r="I1483" s="406" t="s">
        <v>1757</v>
      </c>
    </row>
    <row r="1484" spans="1:9">
      <c r="A1484" s="406" t="s">
        <v>460</v>
      </c>
      <c r="B1484" s="406" t="s">
        <v>2306</v>
      </c>
      <c r="C1484" s="406" t="s">
        <v>1671</v>
      </c>
      <c r="D1484" s="406" t="s">
        <v>3050</v>
      </c>
      <c r="F1484" s="406" t="s">
        <v>460</v>
      </c>
      <c r="G1484" s="406" t="s">
        <v>2306</v>
      </c>
      <c r="H1484" s="406" t="s">
        <v>1671</v>
      </c>
      <c r="I1484" s="406" t="s">
        <v>3050</v>
      </c>
    </row>
    <row r="1485" spans="1:9">
      <c r="A1485" s="406" t="s">
        <v>2542</v>
      </c>
      <c r="B1485" s="406" t="s">
        <v>3051</v>
      </c>
      <c r="C1485" s="406" t="s">
        <v>1819</v>
      </c>
      <c r="D1485" s="406" t="s">
        <v>3052</v>
      </c>
      <c r="F1485" s="406" t="s">
        <v>2542</v>
      </c>
      <c r="G1485" s="406" t="s">
        <v>3051</v>
      </c>
      <c r="H1485" s="406" t="s">
        <v>1819</v>
      </c>
      <c r="I1485" s="406" t="s">
        <v>3052</v>
      </c>
    </row>
    <row r="1486" spans="1:9">
      <c r="A1486" s="406" t="s">
        <v>465</v>
      </c>
      <c r="B1486" s="406" t="s">
        <v>2486</v>
      </c>
      <c r="C1486" s="406" t="s">
        <v>1651</v>
      </c>
      <c r="D1486" s="406" t="s">
        <v>2487</v>
      </c>
      <c r="F1486" s="406" t="s">
        <v>465</v>
      </c>
      <c r="G1486" s="406" t="s">
        <v>2486</v>
      </c>
      <c r="H1486" s="406" t="s">
        <v>1651</v>
      </c>
      <c r="I1486" s="406" t="s">
        <v>2487</v>
      </c>
    </row>
    <row r="1487" spans="1:9">
      <c r="A1487" s="406" t="s">
        <v>452</v>
      </c>
      <c r="B1487" s="406" t="s">
        <v>1846</v>
      </c>
      <c r="C1487" s="406" t="s">
        <v>1777</v>
      </c>
      <c r="D1487" s="406" t="s">
        <v>3053</v>
      </c>
      <c r="F1487" s="406" t="s">
        <v>452</v>
      </c>
      <c r="G1487" s="406" t="s">
        <v>1846</v>
      </c>
      <c r="H1487" s="406" t="s">
        <v>1777</v>
      </c>
      <c r="I1487" s="406" t="s">
        <v>3053</v>
      </c>
    </row>
    <row r="1488" spans="1:9">
      <c r="A1488" s="406" t="s">
        <v>1993</v>
      </c>
      <c r="B1488" s="406" t="s">
        <v>2318</v>
      </c>
      <c r="C1488" s="406" t="s">
        <v>1654</v>
      </c>
      <c r="D1488" s="406" t="s">
        <v>3054</v>
      </c>
      <c r="F1488" s="406" t="s">
        <v>1993</v>
      </c>
      <c r="G1488" s="406" t="s">
        <v>2318</v>
      </c>
      <c r="H1488" s="406" t="s">
        <v>1654</v>
      </c>
      <c r="I1488" s="406" t="s">
        <v>3054</v>
      </c>
    </row>
    <row r="1489" spans="1:9">
      <c r="A1489" s="406" t="s">
        <v>1993</v>
      </c>
      <c r="B1489" s="406" t="s">
        <v>2318</v>
      </c>
      <c r="C1489" s="406" t="s">
        <v>1695</v>
      </c>
      <c r="D1489" s="406" t="s">
        <v>3054</v>
      </c>
      <c r="F1489" s="406" t="s">
        <v>1993</v>
      </c>
      <c r="G1489" s="406" t="s">
        <v>2318</v>
      </c>
      <c r="H1489" s="406" t="s">
        <v>1695</v>
      </c>
      <c r="I1489" s="406" t="s">
        <v>3054</v>
      </c>
    </row>
    <row r="1490" spans="1:9">
      <c r="A1490" s="406" t="s">
        <v>1863</v>
      </c>
      <c r="B1490" s="406" t="s">
        <v>1874</v>
      </c>
      <c r="C1490" s="406" t="s">
        <v>1727</v>
      </c>
      <c r="D1490" s="406" t="s">
        <v>3055</v>
      </c>
      <c r="F1490" s="406" t="s">
        <v>1863</v>
      </c>
      <c r="G1490" s="406" t="s">
        <v>1874</v>
      </c>
      <c r="H1490" s="406" t="s">
        <v>1727</v>
      </c>
      <c r="I1490" s="406" t="s">
        <v>3055</v>
      </c>
    </row>
    <row r="1491" spans="1:9">
      <c r="A1491" s="406" t="s">
        <v>1863</v>
      </c>
      <c r="B1491" s="406" t="s">
        <v>1874</v>
      </c>
      <c r="C1491" s="406" t="s">
        <v>1665</v>
      </c>
      <c r="D1491" s="406" t="s">
        <v>1875</v>
      </c>
      <c r="F1491" s="406" t="s">
        <v>1863</v>
      </c>
      <c r="G1491" s="406" t="s">
        <v>1874</v>
      </c>
      <c r="H1491" s="406" t="s">
        <v>1665</v>
      </c>
      <c r="I1491" s="406" t="s">
        <v>1875</v>
      </c>
    </row>
    <row r="1492" spans="1:9">
      <c r="A1492" s="406" t="s">
        <v>1863</v>
      </c>
      <c r="B1492" s="406" t="s">
        <v>1874</v>
      </c>
      <c r="C1492" s="406" t="s">
        <v>1737</v>
      </c>
      <c r="D1492" s="406" t="s">
        <v>2054</v>
      </c>
      <c r="F1492" s="406" t="s">
        <v>1863</v>
      </c>
      <c r="G1492" s="406" t="s">
        <v>1874</v>
      </c>
      <c r="H1492" s="406" t="s">
        <v>1737</v>
      </c>
      <c r="I1492" s="406" t="s">
        <v>2054</v>
      </c>
    </row>
    <row r="1493" spans="1:9">
      <c r="A1493" s="406" t="s">
        <v>463</v>
      </c>
      <c r="B1493" s="406" t="s">
        <v>2020</v>
      </c>
      <c r="C1493" s="406" t="s">
        <v>3012</v>
      </c>
      <c r="D1493" s="406" t="s">
        <v>2165</v>
      </c>
      <c r="F1493" s="406" t="s">
        <v>463</v>
      </c>
      <c r="G1493" s="406" t="s">
        <v>2020</v>
      </c>
      <c r="H1493" s="406" t="s">
        <v>3012</v>
      </c>
      <c r="I1493" s="406" t="s">
        <v>2165</v>
      </c>
    </row>
    <row r="1494" spans="1:9">
      <c r="A1494" s="406" t="s">
        <v>452</v>
      </c>
      <c r="B1494" s="406" t="s">
        <v>2247</v>
      </c>
      <c r="C1494" s="406" t="s">
        <v>1665</v>
      </c>
      <c r="D1494" s="406" t="s">
        <v>3056</v>
      </c>
      <c r="F1494" s="406" t="s">
        <v>452</v>
      </c>
      <c r="G1494" s="406" t="s">
        <v>2247</v>
      </c>
      <c r="H1494" s="406" t="s">
        <v>1665</v>
      </c>
      <c r="I1494" s="406" t="s">
        <v>3056</v>
      </c>
    </row>
    <row r="1495" spans="1:9">
      <c r="A1495" s="406" t="s">
        <v>467</v>
      </c>
      <c r="B1495" s="406" t="s">
        <v>2247</v>
      </c>
      <c r="C1495" s="406" t="s">
        <v>1796</v>
      </c>
      <c r="D1495" s="406" t="s">
        <v>2248</v>
      </c>
      <c r="F1495" s="406" t="s">
        <v>467</v>
      </c>
      <c r="G1495" s="406" t="s">
        <v>2247</v>
      </c>
      <c r="H1495" s="406" t="s">
        <v>1796</v>
      </c>
      <c r="I1495" s="406" t="s">
        <v>2248</v>
      </c>
    </row>
    <row r="1496" spans="1:9">
      <c r="A1496" s="406" t="s">
        <v>460</v>
      </c>
      <c r="B1496" s="406" t="s">
        <v>2310</v>
      </c>
      <c r="C1496" s="406" t="s">
        <v>1677</v>
      </c>
      <c r="D1496" s="406" t="s">
        <v>3057</v>
      </c>
      <c r="F1496" s="406" t="s">
        <v>460</v>
      </c>
      <c r="G1496" s="406" t="s">
        <v>2310</v>
      </c>
      <c r="H1496" s="406" t="s">
        <v>1677</v>
      </c>
      <c r="I1496" s="406" t="s">
        <v>3057</v>
      </c>
    </row>
    <row r="1497" spans="1:9">
      <c r="A1497" s="406" t="s">
        <v>460</v>
      </c>
      <c r="B1497" s="406" t="s">
        <v>2310</v>
      </c>
      <c r="C1497" s="406" t="s">
        <v>1727</v>
      </c>
      <c r="D1497" s="406" t="s">
        <v>2450</v>
      </c>
      <c r="F1497" s="406" t="s">
        <v>460</v>
      </c>
      <c r="G1497" s="406" t="s">
        <v>2310</v>
      </c>
      <c r="H1497" s="406" t="s">
        <v>1727</v>
      </c>
      <c r="I1497" s="406" t="s">
        <v>2450</v>
      </c>
    </row>
    <row r="1498" spans="1:9">
      <c r="A1498" s="406" t="s">
        <v>460</v>
      </c>
      <c r="B1498" s="406" t="s">
        <v>2310</v>
      </c>
      <c r="C1498" s="406" t="s">
        <v>1710</v>
      </c>
      <c r="D1498" s="406" t="s">
        <v>2450</v>
      </c>
      <c r="F1498" s="406" t="s">
        <v>460</v>
      </c>
      <c r="G1498" s="406" t="s">
        <v>2310</v>
      </c>
      <c r="H1498" s="406" t="s">
        <v>1710</v>
      </c>
      <c r="I1498" s="406" t="s">
        <v>2450</v>
      </c>
    </row>
    <row r="1499" spans="1:9">
      <c r="A1499" s="406" t="s">
        <v>460</v>
      </c>
      <c r="B1499" s="406" t="s">
        <v>2310</v>
      </c>
      <c r="C1499" s="406" t="s">
        <v>1702</v>
      </c>
      <c r="D1499" s="406" t="s">
        <v>3058</v>
      </c>
      <c r="F1499" s="406" t="s">
        <v>460</v>
      </c>
      <c r="G1499" s="406" t="s">
        <v>2310</v>
      </c>
      <c r="H1499" s="406" t="s">
        <v>1702</v>
      </c>
      <c r="I1499" s="406" t="s">
        <v>3058</v>
      </c>
    </row>
    <row r="1500" spans="1:9">
      <c r="A1500" s="406" t="s">
        <v>460</v>
      </c>
      <c r="B1500" s="406" t="s">
        <v>3059</v>
      </c>
      <c r="C1500" s="406" t="s">
        <v>1734</v>
      </c>
      <c r="D1500" s="406" t="s">
        <v>1897</v>
      </c>
      <c r="F1500" s="406" t="s">
        <v>460</v>
      </c>
      <c r="G1500" s="406" t="s">
        <v>3059</v>
      </c>
      <c r="H1500" s="406" t="s">
        <v>1734</v>
      </c>
      <c r="I1500" s="406" t="s">
        <v>1897</v>
      </c>
    </row>
    <row r="1501" spans="1:9">
      <c r="A1501" s="406" t="s">
        <v>467</v>
      </c>
      <c r="B1501" s="406" t="s">
        <v>499</v>
      </c>
      <c r="C1501" s="406" t="s">
        <v>1729</v>
      </c>
      <c r="D1501" s="406" t="s">
        <v>2002</v>
      </c>
      <c r="F1501" s="406" t="s">
        <v>467</v>
      </c>
      <c r="G1501" s="406" t="s">
        <v>499</v>
      </c>
      <c r="H1501" s="406" t="s">
        <v>1729</v>
      </c>
      <c r="I1501" s="406" t="s">
        <v>2002</v>
      </c>
    </row>
    <row r="1502" spans="1:9">
      <c r="A1502" s="406" t="s">
        <v>467</v>
      </c>
      <c r="B1502" s="406" t="s">
        <v>499</v>
      </c>
      <c r="C1502" s="406" t="s">
        <v>1695</v>
      </c>
      <c r="D1502" s="406" t="s">
        <v>2002</v>
      </c>
      <c r="F1502" s="406" t="s">
        <v>467</v>
      </c>
      <c r="G1502" s="406" t="s">
        <v>499</v>
      </c>
      <c r="H1502" s="406" t="s">
        <v>1695</v>
      </c>
      <c r="I1502" s="406" t="s">
        <v>2002</v>
      </c>
    </row>
    <row r="1503" spans="1:9">
      <c r="A1503" s="406" t="s">
        <v>467</v>
      </c>
      <c r="B1503" s="406" t="s">
        <v>499</v>
      </c>
      <c r="C1503" s="406" t="s">
        <v>1748</v>
      </c>
      <c r="D1503" s="406" t="s">
        <v>2246</v>
      </c>
      <c r="F1503" s="406" t="s">
        <v>467</v>
      </c>
      <c r="G1503" s="406" t="s">
        <v>499</v>
      </c>
      <c r="H1503" s="406" t="s">
        <v>1748</v>
      </c>
      <c r="I1503" s="406" t="s">
        <v>2246</v>
      </c>
    </row>
    <row r="1504" spans="1:9">
      <c r="A1504" s="406" t="s">
        <v>460</v>
      </c>
      <c r="B1504" s="406" t="s">
        <v>2308</v>
      </c>
      <c r="C1504" s="406" t="s">
        <v>1702</v>
      </c>
      <c r="D1504" s="406" t="s">
        <v>2410</v>
      </c>
      <c r="F1504" s="406" t="s">
        <v>460</v>
      </c>
      <c r="G1504" s="406" t="s">
        <v>2308</v>
      </c>
      <c r="H1504" s="406" t="s">
        <v>1702</v>
      </c>
      <c r="I1504" s="406" t="s">
        <v>2410</v>
      </c>
    </row>
    <row r="1505" spans="1:9">
      <c r="A1505" s="406" t="s">
        <v>460</v>
      </c>
      <c r="B1505" s="406" t="s">
        <v>2308</v>
      </c>
      <c r="C1505" s="406" t="s">
        <v>1734</v>
      </c>
      <c r="D1505" s="406" t="s">
        <v>2230</v>
      </c>
      <c r="F1505" s="406" t="s">
        <v>460</v>
      </c>
      <c r="G1505" s="406" t="s">
        <v>2308</v>
      </c>
      <c r="H1505" s="406" t="s">
        <v>1734</v>
      </c>
      <c r="I1505" s="406" t="s">
        <v>2230</v>
      </c>
    </row>
    <row r="1506" spans="1:9">
      <c r="A1506" s="406" t="s">
        <v>460</v>
      </c>
      <c r="B1506" s="406" t="s">
        <v>2308</v>
      </c>
      <c r="C1506" s="406" t="s">
        <v>1750</v>
      </c>
      <c r="D1506" s="406" t="s">
        <v>2230</v>
      </c>
      <c r="F1506" s="406" t="s">
        <v>460</v>
      </c>
      <c r="G1506" s="406" t="s">
        <v>2308</v>
      </c>
      <c r="H1506" s="406" t="s">
        <v>1750</v>
      </c>
      <c r="I1506" s="406" t="s">
        <v>2230</v>
      </c>
    </row>
    <row r="1507" spans="1:9">
      <c r="A1507" s="406" t="s">
        <v>465</v>
      </c>
      <c r="B1507" s="406" t="s">
        <v>3060</v>
      </c>
      <c r="C1507" s="406" t="s">
        <v>1819</v>
      </c>
      <c r="D1507" s="406" t="s">
        <v>3061</v>
      </c>
      <c r="F1507" s="406" t="s">
        <v>465</v>
      </c>
      <c r="G1507" s="406" t="s">
        <v>3060</v>
      </c>
      <c r="H1507" s="406" t="s">
        <v>1819</v>
      </c>
      <c r="I1507" s="406" t="s">
        <v>3061</v>
      </c>
    </row>
    <row r="1508" spans="1:9">
      <c r="A1508" s="406" t="s">
        <v>456</v>
      </c>
      <c r="B1508" s="406" t="s">
        <v>2736</v>
      </c>
      <c r="C1508" s="406" t="s">
        <v>1651</v>
      </c>
      <c r="D1508" s="406" t="s">
        <v>3062</v>
      </c>
      <c r="F1508" s="406" t="s">
        <v>456</v>
      </c>
      <c r="G1508" s="406" t="s">
        <v>2736</v>
      </c>
      <c r="H1508" s="406" t="s">
        <v>1651</v>
      </c>
      <c r="I1508" s="406" t="s">
        <v>3062</v>
      </c>
    </row>
    <row r="1509" spans="1:9">
      <c r="A1509" s="406" t="s">
        <v>456</v>
      </c>
      <c r="B1509" s="406" t="s">
        <v>2736</v>
      </c>
      <c r="C1509" s="406" t="s">
        <v>1692</v>
      </c>
      <c r="D1509" s="406" t="s">
        <v>3063</v>
      </c>
      <c r="F1509" s="406" t="s">
        <v>456</v>
      </c>
      <c r="G1509" s="406" t="s">
        <v>2736</v>
      </c>
      <c r="H1509" s="406" t="s">
        <v>1692</v>
      </c>
      <c r="I1509" s="406" t="s">
        <v>3063</v>
      </c>
    </row>
    <row r="1510" spans="1:9">
      <c r="A1510" s="406" t="s">
        <v>1546</v>
      </c>
      <c r="B1510" s="406" t="s">
        <v>2084</v>
      </c>
      <c r="C1510" s="406" t="s">
        <v>1660</v>
      </c>
      <c r="D1510" s="406" t="s">
        <v>2510</v>
      </c>
      <c r="F1510" s="406" t="s">
        <v>1546</v>
      </c>
      <c r="G1510" s="406" t="s">
        <v>2084</v>
      </c>
      <c r="H1510" s="406" t="s">
        <v>1660</v>
      </c>
      <c r="I1510" s="406" t="s">
        <v>2510</v>
      </c>
    </row>
    <row r="1511" spans="1:9">
      <c r="A1511" s="406" t="s">
        <v>1546</v>
      </c>
      <c r="B1511" s="406" t="s">
        <v>2084</v>
      </c>
      <c r="C1511" s="406" t="s">
        <v>1671</v>
      </c>
      <c r="D1511" s="406" t="s">
        <v>2375</v>
      </c>
      <c r="F1511" s="406" t="s">
        <v>1546</v>
      </c>
      <c r="G1511" s="406" t="s">
        <v>2084</v>
      </c>
      <c r="H1511" s="406" t="s">
        <v>1671</v>
      </c>
      <c r="I1511" s="406" t="s">
        <v>2375</v>
      </c>
    </row>
    <row r="1512" spans="1:9">
      <c r="A1512" s="406" t="s">
        <v>1546</v>
      </c>
      <c r="B1512" s="406" t="s">
        <v>2084</v>
      </c>
      <c r="C1512" s="406" t="s">
        <v>1727</v>
      </c>
      <c r="D1512" s="406" t="s">
        <v>2375</v>
      </c>
      <c r="F1512" s="406" t="s">
        <v>1546</v>
      </c>
      <c r="G1512" s="406" t="s">
        <v>2084</v>
      </c>
      <c r="H1512" s="406" t="s">
        <v>1727</v>
      </c>
      <c r="I1512" s="406" t="s">
        <v>2375</v>
      </c>
    </row>
    <row r="1513" spans="1:9">
      <c r="A1513" s="406" t="s">
        <v>465</v>
      </c>
      <c r="B1513" s="406" t="s">
        <v>2324</v>
      </c>
      <c r="C1513" s="406" t="s">
        <v>1660</v>
      </c>
      <c r="D1513" s="406" t="s">
        <v>2325</v>
      </c>
      <c r="F1513" s="406" t="s">
        <v>465</v>
      </c>
      <c r="G1513" s="406" t="s">
        <v>2324</v>
      </c>
      <c r="H1513" s="406" t="s">
        <v>1660</v>
      </c>
      <c r="I1513" s="406" t="s">
        <v>2325</v>
      </c>
    </row>
    <row r="1514" spans="1:9">
      <c r="A1514" s="406" t="s">
        <v>1546</v>
      </c>
      <c r="B1514" s="406" t="s">
        <v>2084</v>
      </c>
      <c r="C1514" s="406" t="s">
        <v>1805</v>
      </c>
      <c r="D1514" s="406" t="s">
        <v>2375</v>
      </c>
      <c r="F1514" s="406" t="s">
        <v>1546</v>
      </c>
      <c r="G1514" s="406" t="s">
        <v>2084</v>
      </c>
      <c r="H1514" s="406" t="s">
        <v>1805</v>
      </c>
      <c r="I1514" s="406" t="s">
        <v>2375</v>
      </c>
    </row>
    <row r="1515" spans="1:9">
      <c r="A1515" s="406" t="s">
        <v>1546</v>
      </c>
      <c r="B1515" s="406" t="s">
        <v>2084</v>
      </c>
      <c r="C1515" s="406" t="s">
        <v>1710</v>
      </c>
      <c r="D1515" s="406" t="s">
        <v>2375</v>
      </c>
      <c r="F1515" s="406" t="s">
        <v>1546</v>
      </c>
      <c r="G1515" s="406" t="s">
        <v>2084</v>
      </c>
      <c r="H1515" s="406" t="s">
        <v>1710</v>
      </c>
      <c r="I1515" s="406" t="s">
        <v>2375</v>
      </c>
    </row>
    <row r="1516" spans="1:9">
      <c r="A1516" s="406" t="s">
        <v>460</v>
      </c>
      <c r="B1516" s="406" t="s">
        <v>1778</v>
      </c>
      <c r="C1516" s="406" t="s">
        <v>1657</v>
      </c>
      <c r="D1516" s="406" t="s">
        <v>3064</v>
      </c>
      <c r="F1516" s="406" t="s">
        <v>460</v>
      </c>
      <c r="G1516" s="406" t="s">
        <v>1778</v>
      </c>
      <c r="H1516" s="406" t="s">
        <v>1657</v>
      </c>
      <c r="I1516" s="406" t="s">
        <v>3064</v>
      </c>
    </row>
    <row r="1517" spans="1:9">
      <c r="A1517" s="406" t="s">
        <v>460</v>
      </c>
      <c r="B1517" s="406" t="s">
        <v>1778</v>
      </c>
      <c r="C1517" s="406" t="s">
        <v>1651</v>
      </c>
      <c r="D1517" s="406" t="s">
        <v>1981</v>
      </c>
      <c r="F1517" s="406" t="s">
        <v>460</v>
      </c>
      <c r="G1517" s="406" t="s">
        <v>1778</v>
      </c>
      <c r="H1517" s="406" t="s">
        <v>1651</v>
      </c>
      <c r="I1517" s="406" t="s">
        <v>1981</v>
      </c>
    </row>
    <row r="1518" spans="1:9">
      <c r="A1518" s="406" t="s">
        <v>1784</v>
      </c>
      <c r="B1518" s="406" t="s">
        <v>2363</v>
      </c>
      <c r="C1518" s="406" t="s">
        <v>1805</v>
      </c>
      <c r="D1518" s="406" t="s">
        <v>3065</v>
      </c>
      <c r="F1518" s="406" t="s">
        <v>1784</v>
      </c>
      <c r="G1518" s="406" t="s">
        <v>2363</v>
      </c>
      <c r="H1518" s="406" t="s">
        <v>1805</v>
      </c>
      <c r="I1518" s="406" t="s">
        <v>3065</v>
      </c>
    </row>
    <row r="1519" spans="1:9">
      <c r="A1519" s="406" t="s">
        <v>1893</v>
      </c>
      <c r="B1519" s="406" t="s">
        <v>2363</v>
      </c>
      <c r="C1519" s="406" t="s">
        <v>2141</v>
      </c>
      <c r="D1519" s="406" t="s">
        <v>2364</v>
      </c>
      <c r="F1519" s="406" t="s">
        <v>1893</v>
      </c>
      <c r="G1519" s="406" t="s">
        <v>2363</v>
      </c>
      <c r="H1519" s="406" t="s">
        <v>2141</v>
      </c>
      <c r="I1519" s="406" t="s">
        <v>2364</v>
      </c>
    </row>
    <row r="1520" spans="1:9">
      <c r="A1520" s="406" t="s">
        <v>467</v>
      </c>
      <c r="B1520" s="406" t="s">
        <v>1807</v>
      </c>
      <c r="C1520" s="406" t="s">
        <v>1651</v>
      </c>
      <c r="D1520" s="406" t="s">
        <v>3066</v>
      </c>
      <c r="F1520" s="406" t="s">
        <v>467</v>
      </c>
      <c r="G1520" s="406" t="s">
        <v>1807</v>
      </c>
      <c r="H1520" s="406" t="s">
        <v>1651</v>
      </c>
      <c r="I1520" s="406" t="s">
        <v>3066</v>
      </c>
    </row>
    <row r="1521" spans="1:9">
      <c r="A1521" s="406" t="s">
        <v>467</v>
      </c>
      <c r="B1521" s="406" t="s">
        <v>1807</v>
      </c>
      <c r="C1521" s="406" t="s">
        <v>1750</v>
      </c>
      <c r="D1521" s="406" t="s">
        <v>3066</v>
      </c>
      <c r="F1521" s="406" t="s">
        <v>467</v>
      </c>
      <c r="G1521" s="406" t="s">
        <v>1807</v>
      </c>
      <c r="H1521" s="406" t="s">
        <v>1750</v>
      </c>
      <c r="I1521" s="406" t="s">
        <v>3066</v>
      </c>
    </row>
    <row r="1522" spans="1:9">
      <c r="A1522" s="406" t="s">
        <v>467</v>
      </c>
      <c r="B1522" s="406" t="s">
        <v>1807</v>
      </c>
      <c r="C1522" s="406" t="s">
        <v>1674</v>
      </c>
      <c r="D1522" s="406" t="s">
        <v>1808</v>
      </c>
      <c r="F1522" s="406" t="s">
        <v>467</v>
      </c>
      <c r="G1522" s="406" t="s">
        <v>1807</v>
      </c>
      <c r="H1522" s="406" t="s">
        <v>1674</v>
      </c>
      <c r="I1522" s="406" t="s">
        <v>1808</v>
      </c>
    </row>
    <row r="1523" spans="1:9">
      <c r="A1523" s="406" t="s">
        <v>467</v>
      </c>
      <c r="B1523" s="406" t="s">
        <v>1807</v>
      </c>
      <c r="C1523" s="406" t="s">
        <v>1713</v>
      </c>
      <c r="D1523" s="406" t="s">
        <v>1808</v>
      </c>
      <c r="F1523" s="406" t="s">
        <v>467</v>
      </c>
      <c r="G1523" s="406" t="s">
        <v>1807</v>
      </c>
      <c r="H1523" s="406" t="s">
        <v>1713</v>
      </c>
      <c r="I1523" s="406" t="s">
        <v>1808</v>
      </c>
    </row>
    <row r="1524" spans="1:9">
      <c r="A1524" s="406" t="s">
        <v>467</v>
      </c>
      <c r="B1524" s="406" t="s">
        <v>1807</v>
      </c>
      <c r="C1524" s="406" t="s">
        <v>1657</v>
      </c>
      <c r="D1524" s="406" t="s">
        <v>3067</v>
      </c>
      <c r="F1524" s="406" t="s">
        <v>467</v>
      </c>
      <c r="G1524" s="406" t="s">
        <v>1807</v>
      </c>
      <c r="H1524" s="406" t="s">
        <v>1657</v>
      </c>
      <c r="I1524" s="406" t="s">
        <v>3067</v>
      </c>
    </row>
    <row r="1525" spans="1:9">
      <c r="A1525" s="406" t="s">
        <v>1855</v>
      </c>
      <c r="B1525" s="406" t="s">
        <v>1827</v>
      </c>
      <c r="C1525" s="406" t="s">
        <v>1668</v>
      </c>
      <c r="D1525" s="406" t="s">
        <v>2098</v>
      </c>
      <c r="F1525" s="406" t="s">
        <v>1855</v>
      </c>
      <c r="G1525" s="406" t="s">
        <v>1827</v>
      </c>
      <c r="H1525" s="406" t="s">
        <v>1668</v>
      </c>
      <c r="I1525" s="406" t="s">
        <v>2098</v>
      </c>
    </row>
    <row r="1526" spans="1:9">
      <c r="A1526" s="406" t="s">
        <v>460</v>
      </c>
      <c r="B1526" s="406" t="s">
        <v>2300</v>
      </c>
      <c r="C1526" s="406" t="s">
        <v>1674</v>
      </c>
      <c r="D1526" s="406" t="s">
        <v>3068</v>
      </c>
      <c r="F1526" s="406" t="s">
        <v>460</v>
      </c>
      <c r="G1526" s="406" t="s">
        <v>2300</v>
      </c>
      <c r="H1526" s="406" t="s">
        <v>1674</v>
      </c>
      <c r="I1526" s="406" t="s">
        <v>3068</v>
      </c>
    </row>
    <row r="1527" spans="1:9">
      <c r="A1527" s="406" t="s">
        <v>463</v>
      </c>
      <c r="B1527" s="406" t="s">
        <v>2441</v>
      </c>
      <c r="C1527" s="406" t="s">
        <v>1651</v>
      </c>
      <c r="D1527" s="406" t="s">
        <v>2442</v>
      </c>
      <c r="F1527" s="406" t="s">
        <v>463</v>
      </c>
      <c r="G1527" s="406" t="s">
        <v>2441</v>
      </c>
      <c r="H1527" s="406" t="s">
        <v>1651</v>
      </c>
      <c r="I1527" s="406" t="s">
        <v>2442</v>
      </c>
    </row>
    <row r="1528" spans="1:9">
      <c r="A1528" s="406" t="s">
        <v>463</v>
      </c>
      <c r="B1528" s="406" t="s">
        <v>2441</v>
      </c>
      <c r="C1528" s="406" t="s">
        <v>2177</v>
      </c>
      <c r="D1528" s="406" t="s">
        <v>3069</v>
      </c>
      <c r="F1528" s="406" t="s">
        <v>463</v>
      </c>
      <c r="G1528" s="406" t="s">
        <v>2441</v>
      </c>
      <c r="H1528" s="406" t="s">
        <v>2177</v>
      </c>
      <c r="I1528" s="406" t="s">
        <v>3069</v>
      </c>
    </row>
    <row r="1529" spans="1:9">
      <c r="A1529" s="406" t="s">
        <v>460</v>
      </c>
      <c r="B1529" s="406" t="s">
        <v>2386</v>
      </c>
      <c r="C1529" s="406" t="s">
        <v>1710</v>
      </c>
      <c r="D1529" s="406" t="s">
        <v>2387</v>
      </c>
      <c r="F1529" s="406" t="s">
        <v>460</v>
      </c>
      <c r="G1529" s="406" t="s">
        <v>2386</v>
      </c>
      <c r="H1529" s="406" t="s">
        <v>1710</v>
      </c>
      <c r="I1529" s="406" t="s">
        <v>2387</v>
      </c>
    </row>
    <row r="1530" spans="1:9">
      <c r="A1530" s="406" t="s">
        <v>467</v>
      </c>
      <c r="B1530" s="406" t="s">
        <v>1811</v>
      </c>
      <c r="C1530" s="406" t="s">
        <v>3070</v>
      </c>
      <c r="D1530" s="406" t="s">
        <v>3071</v>
      </c>
      <c r="F1530" s="406" t="s">
        <v>467</v>
      </c>
      <c r="G1530" s="406" t="s">
        <v>1811</v>
      </c>
      <c r="H1530" s="406" t="s">
        <v>3070</v>
      </c>
      <c r="I1530" s="406" t="s">
        <v>3071</v>
      </c>
    </row>
    <row r="1531" spans="1:9">
      <c r="A1531" s="406" t="s">
        <v>467</v>
      </c>
      <c r="B1531" s="406" t="s">
        <v>1811</v>
      </c>
      <c r="C1531" s="406" t="s">
        <v>3072</v>
      </c>
      <c r="D1531" s="406" t="s">
        <v>3071</v>
      </c>
      <c r="F1531" s="406" t="s">
        <v>467</v>
      </c>
      <c r="G1531" s="406" t="s">
        <v>1811</v>
      </c>
      <c r="H1531" s="406" t="s">
        <v>3072</v>
      </c>
      <c r="I1531" s="406" t="s">
        <v>3071</v>
      </c>
    </row>
    <row r="1532" spans="1:9">
      <c r="A1532" s="406" t="s">
        <v>467</v>
      </c>
      <c r="B1532" s="406" t="s">
        <v>1811</v>
      </c>
      <c r="C1532" s="406" t="s">
        <v>3073</v>
      </c>
      <c r="D1532" s="406" t="s">
        <v>3071</v>
      </c>
      <c r="F1532" s="406" t="s">
        <v>467</v>
      </c>
      <c r="G1532" s="406" t="s">
        <v>1811</v>
      </c>
      <c r="H1532" s="406" t="s">
        <v>3073</v>
      </c>
      <c r="I1532" s="406" t="s">
        <v>3071</v>
      </c>
    </row>
    <row r="1533" spans="1:9">
      <c r="A1533" s="406" t="s">
        <v>460</v>
      </c>
      <c r="B1533" s="406" t="s">
        <v>3074</v>
      </c>
      <c r="C1533" s="406" t="s">
        <v>1737</v>
      </c>
      <c r="D1533" s="406" t="s">
        <v>3024</v>
      </c>
      <c r="F1533" s="406" t="s">
        <v>460</v>
      </c>
      <c r="G1533" s="406" t="s">
        <v>3074</v>
      </c>
      <c r="H1533" s="406" t="s">
        <v>1737</v>
      </c>
      <c r="I1533" s="406" t="s">
        <v>3024</v>
      </c>
    </row>
    <row r="1534" spans="1:9">
      <c r="A1534" s="406" t="s">
        <v>1855</v>
      </c>
      <c r="B1534" s="406" t="s">
        <v>1856</v>
      </c>
      <c r="C1534" s="406" t="s">
        <v>1748</v>
      </c>
      <c r="D1534" s="406" t="s">
        <v>2356</v>
      </c>
      <c r="F1534" s="406" t="s">
        <v>1855</v>
      </c>
      <c r="G1534" s="406" t="s">
        <v>1856</v>
      </c>
      <c r="H1534" s="406" t="s">
        <v>1748</v>
      </c>
      <c r="I1534" s="406" t="s">
        <v>2356</v>
      </c>
    </row>
    <row r="1535" spans="1:9">
      <c r="A1535" s="406" t="s">
        <v>1855</v>
      </c>
      <c r="B1535" s="406" t="s">
        <v>1856</v>
      </c>
      <c r="C1535" s="406" t="s">
        <v>1651</v>
      </c>
      <c r="D1535" s="406" t="s">
        <v>2356</v>
      </c>
      <c r="F1535" s="406" t="s">
        <v>1855</v>
      </c>
      <c r="G1535" s="406" t="s">
        <v>1856</v>
      </c>
      <c r="H1535" s="406" t="s">
        <v>1651</v>
      </c>
      <c r="I1535" s="406" t="s">
        <v>2356</v>
      </c>
    </row>
    <row r="1536" spans="1:9">
      <c r="A1536" s="406" t="s">
        <v>452</v>
      </c>
      <c r="B1536" s="406" t="s">
        <v>3075</v>
      </c>
      <c r="C1536" s="406" t="s">
        <v>1651</v>
      </c>
      <c r="D1536" s="406" t="s">
        <v>2140</v>
      </c>
      <c r="F1536" s="406" t="s">
        <v>452</v>
      </c>
      <c r="G1536" s="406" t="s">
        <v>3075</v>
      </c>
      <c r="H1536" s="406" t="s">
        <v>1651</v>
      </c>
      <c r="I1536" s="406" t="s">
        <v>2140</v>
      </c>
    </row>
    <row r="1537" spans="1:9">
      <c r="A1537" s="406" t="s">
        <v>452</v>
      </c>
      <c r="B1537" s="406" t="s">
        <v>3075</v>
      </c>
      <c r="C1537" s="406" t="s">
        <v>1750</v>
      </c>
      <c r="D1537" s="406" t="s">
        <v>2140</v>
      </c>
      <c r="F1537" s="406" t="s">
        <v>452</v>
      </c>
      <c r="G1537" s="406" t="s">
        <v>3075</v>
      </c>
      <c r="H1537" s="406" t="s">
        <v>1750</v>
      </c>
      <c r="I1537" s="406" t="s">
        <v>2140</v>
      </c>
    </row>
    <row r="1538" spans="1:9">
      <c r="A1538" s="406" t="s">
        <v>467</v>
      </c>
      <c r="B1538" s="406" t="s">
        <v>1802</v>
      </c>
      <c r="C1538" s="406" t="s">
        <v>1734</v>
      </c>
      <c r="D1538" s="406" t="s">
        <v>3076</v>
      </c>
      <c r="F1538" s="406" t="s">
        <v>467</v>
      </c>
      <c r="G1538" s="406" t="s">
        <v>1802</v>
      </c>
      <c r="H1538" s="406" t="s">
        <v>1734</v>
      </c>
      <c r="I1538" s="406" t="s">
        <v>3076</v>
      </c>
    </row>
    <row r="1539" spans="1:9">
      <c r="A1539" s="406" t="s">
        <v>467</v>
      </c>
      <c r="B1539" s="406" t="s">
        <v>1802</v>
      </c>
      <c r="C1539" s="406" t="s">
        <v>1657</v>
      </c>
      <c r="D1539" s="406" t="s">
        <v>1803</v>
      </c>
      <c r="F1539" s="406" t="s">
        <v>467</v>
      </c>
      <c r="G1539" s="406" t="s">
        <v>1802</v>
      </c>
      <c r="H1539" s="406" t="s">
        <v>1657</v>
      </c>
      <c r="I1539" s="406" t="s">
        <v>1803</v>
      </c>
    </row>
    <row r="1540" spans="1:9">
      <c r="A1540" s="406" t="s">
        <v>460</v>
      </c>
      <c r="B1540" s="406" t="s">
        <v>2602</v>
      </c>
      <c r="C1540" s="406" t="s">
        <v>1665</v>
      </c>
      <c r="D1540" s="406" t="s">
        <v>2648</v>
      </c>
      <c r="F1540" s="406" t="s">
        <v>460</v>
      </c>
      <c r="G1540" s="406" t="s">
        <v>2602</v>
      </c>
      <c r="H1540" s="406" t="s">
        <v>1665</v>
      </c>
      <c r="I1540" s="406" t="s">
        <v>2648</v>
      </c>
    </row>
    <row r="1541" spans="1:9">
      <c r="A1541" s="406" t="s">
        <v>460</v>
      </c>
      <c r="B1541" s="406" t="s">
        <v>2602</v>
      </c>
      <c r="C1541" s="406" t="s">
        <v>1654</v>
      </c>
      <c r="D1541" s="406" t="s">
        <v>3077</v>
      </c>
      <c r="F1541" s="406" t="s">
        <v>460</v>
      </c>
      <c r="G1541" s="406" t="s">
        <v>2602</v>
      </c>
      <c r="H1541" s="406" t="s">
        <v>1654</v>
      </c>
      <c r="I1541" s="406" t="s">
        <v>3077</v>
      </c>
    </row>
    <row r="1542" spans="1:9">
      <c r="A1542" s="406" t="s">
        <v>460</v>
      </c>
      <c r="B1542" s="406" t="s">
        <v>2602</v>
      </c>
      <c r="C1542" s="406" t="s">
        <v>1729</v>
      </c>
      <c r="D1542" s="406" t="s">
        <v>2603</v>
      </c>
      <c r="F1542" s="406" t="s">
        <v>460</v>
      </c>
      <c r="G1542" s="406" t="s">
        <v>2602</v>
      </c>
      <c r="H1542" s="406" t="s">
        <v>1729</v>
      </c>
      <c r="I1542" s="406" t="s">
        <v>2603</v>
      </c>
    </row>
    <row r="1543" spans="1:9">
      <c r="A1543" s="406" t="s">
        <v>460</v>
      </c>
      <c r="B1543" s="406" t="s">
        <v>2602</v>
      </c>
      <c r="C1543" s="406" t="s">
        <v>1713</v>
      </c>
      <c r="D1543" s="406" t="s">
        <v>2138</v>
      </c>
      <c r="F1543" s="406" t="s">
        <v>460</v>
      </c>
      <c r="G1543" s="406" t="s">
        <v>2602</v>
      </c>
      <c r="H1543" s="406" t="s">
        <v>1713</v>
      </c>
      <c r="I1543" s="406" t="s">
        <v>2138</v>
      </c>
    </row>
    <row r="1544" spans="1:9">
      <c r="A1544" s="406" t="s">
        <v>460</v>
      </c>
      <c r="B1544" s="406" t="s">
        <v>2233</v>
      </c>
      <c r="C1544" s="406" t="s">
        <v>1671</v>
      </c>
      <c r="D1544" s="406" t="s">
        <v>3078</v>
      </c>
      <c r="F1544" s="406" t="s">
        <v>460</v>
      </c>
      <c r="G1544" s="406" t="s">
        <v>2233</v>
      </c>
      <c r="H1544" s="406" t="s">
        <v>1671</v>
      </c>
      <c r="I1544" s="406" t="s">
        <v>3078</v>
      </c>
    </row>
    <row r="1545" spans="1:9">
      <c r="A1545" s="406" t="s">
        <v>460</v>
      </c>
      <c r="B1545" s="406" t="s">
        <v>2233</v>
      </c>
      <c r="C1545" s="406" t="s">
        <v>1674</v>
      </c>
      <c r="D1545" s="406" t="s">
        <v>2522</v>
      </c>
      <c r="F1545" s="406" t="s">
        <v>460</v>
      </c>
      <c r="G1545" s="406" t="s">
        <v>2233</v>
      </c>
      <c r="H1545" s="406" t="s">
        <v>1674</v>
      </c>
      <c r="I1545" s="406" t="s">
        <v>2522</v>
      </c>
    </row>
    <row r="1546" spans="1:9">
      <c r="A1546" s="406" t="s">
        <v>460</v>
      </c>
      <c r="B1546" s="406" t="s">
        <v>2233</v>
      </c>
      <c r="C1546" s="406" t="s">
        <v>1668</v>
      </c>
      <c r="D1546" s="406" t="s">
        <v>3079</v>
      </c>
      <c r="F1546" s="406" t="s">
        <v>460</v>
      </c>
      <c r="G1546" s="406" t="s">
        <v>2233</v>
      </c>
      <c r="H1546" s="406" t="s">
        <v>1668</v>
      </c>
      <c r="I1546" s="406" t="s">
        <v>3079</v>
      </c>
    </row>
    <row r="1547" spans="1:9">
      <c r="A1547" s="406" t="s">
        <v>460</v>
      </c>
      <c r="B1547" s="406" t="s">
        <v>3080</v>
      </c>
      <c r="C1547" s="406" t="s">
        <v>2928</v>
      </c>
      <c r="D1547" s="406" t="s">
        <v>3081</v>
      </c>
      <c r="F1547" s="406" t="s">
        <v>460</v>
      </c>
      <c r="G1547" s="406" t="s">
        <v>3080</v>
      </c>
      <c r="H1547" s="406" t="s">
        <v>2928</v>
      </c>
      <c r="I1547" s="406" t="s">
        <v>3081</v>
      </c>
    </row>
    <row r="1548" spans="1:9">
      <c r="A1548" s="406" t="s">
        <v>460</v>
      </c>
      <c r="B1548" s="406" t="s">
        <v>3080</v>
      </c>
      <c r="C1548" s="406" t="s">
        <v>2994</v>
      </c>
      <c r="D1548" s="406" t="s">
        <v>3081</v>
      </c>
      <c r="F1548" s="406" t="s">
        <v>460</v>
      </c>
      <c r="G1548" s="406" t="s">
        <v>3080</v>
      </c>
      <c r="H1548" s="406" t="s">
        <v>2994</v>
      </c>
      <c r="I1548" s="406" t="s">
        <v>3081</v>
      </c>
    </row>
    <row r="1549" spans="1:9">
      <c r="A1549" s="406" t="s">
        <v>460</v>
      </c>
      <c r="B1549" s="406" t="s">
        <v>3082</v>
      </c>
      <c r="C1549" s="406" t="s">
        <v>2858</v>
      </c>
      <c r="D1549" s="406" t="s">
        <v>3081</v>
      </c>
      <c r="F1549" s="406" t="s">
        <v>460</v>
      </c>
      <c r="G1549" s="406" t="s">
        <v>3082</v>
      </c>
      <c r="H1549" s="406" t="s">
        <v>2858</v>
      </c>
      <c r="I1549" s="406" t="s">
        <v>3081</v>
      </c>
    </row>
    <row r="1550" spans="1:9">
      <c r="A1550" s="406" t="s">
        <v>460</v>
      </c>
      <c r="B1550" s="406" t="s">
        <v>3082</v>
      </c>
      <c r="C1550" s="406" t="s">
        <v>2859</v>
      </c>
      <c r="D1550" s="406" t="s">
        <v>3081</v>
      </c>
      <c r="F1550" s="406" t="s">
        <v>460</v>
      </c>
      <c r="G1550" s="406" t="s">
        <v>3082</v>
      </c>
      <c r="H1550" s="406" t="s">
        <v>2859</v>
      </c>
      <c r="I1550" s="406" t="s">
        <v>3081</v>
      </c>
    </row>
    <row r="1551" spans="1:9">
      <c r="A1551" s="406" t="s">
        <v>460</v>
      </c>
      <c r="B1551" s="406" t="s">
        <v>3082</v>
      </c>
      <c r="C1551" s="406" t="s">
        <v>2860</v>
      </c>
      <c r="D1551" s="406" t="s">
        <v>3081</v>
      </c>
      <c r="F1551" s="406" t="s">
        <v>460</v>
      </c>
      <c r="G1551" s="406" t="s">
        <v>3082</v>
      </c>
      <c r="H1551" s="406" t="s">
        <v>2860</v>
      </c>
      <c r="I1551" s="406" t="s">
        <v>3081</v>
      </c>
    </row>
    <row r="1552" spans="1:9">
      <c r="A1552" s="406" t="s">
        <v>460</v>
      </c>
      <c r="B1552" s="406" t="s">
        <v>3082</v>
      </c>
      <c r="C1552" s="406" t="s">
        <v>2861</v>
      </c>
      <c r="D1552" s="406" t="s">
        <v>3081</v>
      </c>
      <c r="F1552" s="406" t="s">
        <v>460</v>
      </c>
      <c r="G1552" s="406" t="s">
        <v>3082</v>
      </c>
      <c r="H1552" s="406" t="s">
        <v>2861</v>
      </c>
      <c r="I1552" s="406" t="s">
        <v>3081</v>
      </c>
    </row>
    <row r="1553" spans="1:9">
      <c r="A1553" s="406" t="s">
        <v>460</v>
      </c>
      <c r="B1553" s="406" t="s">
        <v>3082</v>
      </c>
      <c r="C1553" s="406" t="s">
        <v>2863</v>
      </c>
      <c r="D1553" s="406" t="s">
        <v>3081</v>
      </c>
      <c r="F1553" s="406" t="s">
        <v>460</v>
      </c>
      <c r="G1553" s="406" t="s">
        <v>3082</v>
      </c>
      <c r="H1553" s="406" t="s">
        <v>2863</v>
      </c>
      <c r="I1553" s="406" t="s">
        <v>3081</v>
      </c>
    </row>
    <row r="1554" spans="1:9">
      <c r="A1554" s="406" t="s">
        <v>460</v>
      </c>
      <c r="B1554" s="406" t="s">
        <v>3082</v>
      </c>
      <c r="C1554" s="406" t="s">
        <v>2864</v>
      </c>
      <c r="D1554" s="406" t="s">
        <v>3081</v>
      </c>
      <c r="F1554" s="406" t="s">
        <v>460</v>
      </c>
      <c r="G1554" s="406" t="s">
        <v>3082</v>
      </c>
      <c r="H1554" s="406" t="s">
        <v>2864</v>
      </c>
      <c r="I1554" s="406" t="s">
        <v>3081</v>
      </c>
    </row>
    <row r="1555" spans="1:9">
      <c r="A1555" s="406" t="s">
        <v>460</v>
      </c>
      <c r="B1555" s="406" t="s">
        <v>3082</v>
      </c>
      <c r="C1555" s="406" t="s">
        <v>2866</v>
      </c>
      <c r="D1555" s="406" t="s">
        <v>3081</v>
      </c>
      <c r="F1555" s="406" t="s">
        <v>460</v>
      </c>
      <c r="G1555" s="406" t="s">
        <v>3082</v>
      </c>
      <c r="H1555" s="406" t="s">
        <v>2866</v>
      </c>
      <c r="I1555" s="406" t="s">
        <v>3081</v>
      </c>
    </row>
    <row r="1556" spans="1:9">
      <c r="A1556" s="406" t="s">
        <v>460</v>
      </c>
      <c r="B1556" s="406" t="s">
        <v>3082</v>
      </c>
      <c r="C1556" s="406" t="s">
        <v>2843</v>
      </c>
      <c r="D1556" s="406" t="s">
        <v>3083</v>
      </c>
      <c r="F1556" s="406" t="s">
        <v>460</v>
      </c>
      <c r="G1556" s="406" t="s">
        <v>3082</v>
      </c>
      <c r="H1556" s="406" t="s">
        <v>2843</v>
      </c>
      <c r="I1556" s="406" t="s">
        <v>3083</v>
      </c>
    </row>
    <row r="1557" spans="1:9">
      <c r="A1557" s="406" t="s">
        <v>460</v>
      </c>
      <c r="B1557" s="406" t="s">
        <v>3082</v>
      </c>
      <c r="C1557" s="406" t="s">
        <v>3084</v>
      </c>
      <c r="D1557" s="406" t="s">
        <v>3083</v>
      </c>
      <c r="F1557" s="406" t="s">
        <v>460</v>
      </c>
      <c r="G1557" s="406" t="s">
        <v>3082</v>
      </c>
      <c r="H1557" s="406" t="s">
        <v>3084</v>
      </c>
      <c r="I1557" s="406" t="s">
        <v>3083</v>
      </c>
    </row>
    <row r="1558" spans="1:9">
      <c r="A1558" s="406" t="s">
        <v>460</v>
      </c>
      <c r="B1558" s="406" t="s">
        <v>3082</v>
      </c>
      <c r="C1558" s="406" t="s">
        <v>3085</v>
      </c>
      <c r="D1558" s="406" t="s">
        <v>3083</v>
      </c>
      <c r="F1558" s="406" t="s">
        <v>460</v>
      </c>
      <c r="G1558" s="406" t="s">
        <v>3082</v>
      </c>
      <c r="H1558" s="406" t="s">
        <v>3085</v>
      </c>
      <c r="I1558" s="406" t="s">
        <v>3083</v>
      </c>
    </row>
    <row r="1559" spans="1:9">
      <c r="A1559" s="406" t="s">
        <v>460</v>
      </c>
      <c r="B1559" s="406" t="s">
        <v>3082</v>
      </c>
      <c r="C1559" s="406" t="s">
        <v>3086</v>
      </c>
      <c r="D1559" s="406" t="s">
        <v>3083</v>
      </c>
      <c r="F1559" s="406" t="s">
        <v>460</v>
      </c>
      <c r="G1559" s="406" t="s">
        <v>3082</v>
      </c>
      <c r="H1559" s="406" t="s">
        <v>3086</v>
      </c>
      <c r="I1559" s="406" t="s">
        <v>3083</v>
      </c>
    </row>
    <row r="1560" spans="1:9">
      <c r="A1560" s="406" t="s">
        <v>460</v>
      </c>
      <c r="B1560" s="406" t="s">
        <v>3087</v>
      </c>
      <c r="C1560" s="406" t="s">
        <v>2845</v>
      </c>
      <c r="D1560" s="406" t="s">
        <v>3088</v>
      </c>
      <c r="F1560" s="406" t="s">
        <v>460</v>
      </c>
      <c r="G1560" s="406" t="s">
        <v>3087</v>
      </c>
      <c r="H1560" s="406" t="s">
        <v>2845</v>
      </c>
      <c r="I1560" s="406" t="s">
        <v>3088</v>
      </c>
    </row>
    <row r="1561" spans="1:9">
      <c r="A1561" s="406" t="s">
        <v>460</v>
      </c>
      <c r="B1561" s="406" t="s">
        <v>3087</v>
      </c>
      <c r="C1561" s="406" t="s">
        <v>2847</v>
      </c>
      <c r="D1561" s="406" t="s">
        <v>3088</v>
      </c>
      <c r="F1561" s="406" t="s">
        <v>460</v>
      </c>
      <c r="G1561" s="406" t="s">
        <v>3087</v>
      </c>
      <c r="H1561" s="406" t="s">
        <v>2847</v>
      </c>
      <c r="I1561" s="406" t="s">
        <v>3088</v>
      </c>
    </row>
    <row r="1562" spans="1:9">
      <c r="A1562" s="406" t="s">
        <v>460</v>
      </c>
      <c r="B1562" s="406" t="s">
        <v>3087</v>
      </c>
      <c r="C1562" s="406" t="s">
        <v>2822</v>
      </c>
      <c r="D1562" s="406" t="s">
        <v>3088</v>
      </c>
      <c r="F1562" s="406" t="s">
        <v>460</v>
      </c>
      <c r="G1562" s="406" t="s">
        <v>3087</v>
      </c>
      <c r="H1562" s="406" t="s">
        <v>2822</v>
      </c>
      <c r="I1562" s="406" t="s">
        <v>3088</v>
      </c>
    </row>
    <row r="1563" spans="1:9">
      <c r="A1563" s="406" t="s">
        <v>460</v>
      </c>
      <c r="B1563" s="406" t="s">
        <v>3087</v>
      </c>
      <c r="C1563" s="406" t="s">
        <v>2824</v>
      </c>
      <c r="D1563" s="406" t="s">
        <v>3088</v>
      </c>
      <c r="F1563" s="406" t="s">
        <v>460</v>
      </c>
      <c r="G1563" s="406" t="s">
        <v>3087</v>
      </c>
      <c r="H1563" s="406" t="s">
        <v>2824</v>
      </c>
      <c r="I1563" s="406" t="s">
        <v>3088</v>
      </c>
    </row>
    <row r="1564" spans="1:9">
      <c r="A1564" s="406" t="s">
        <v>460</v>
      </c>
      <c r="B1564" s="406" t="s">
        <v>3087</v>
      </c>
      <c r="C1564" s="406" t="s">
        <v>3089</v>
      </c>
      <c r="D1564" s="406" t="s">
        <v>3088</v>
      </c>
      <c r="F1564" s="406" t="s">
        <v>460</v>
      </c>
      <c r="G1564" s="406" t="s">
        <v>3087</v>
      </c>
      <c r="H1564" s="406" t="s">
        <v>3089</v>
      </c>
      <c r="I1564" s="406" t="s">
        <v>3088</v>
      </c>
    </row>
    <row r="1565" spans="1:9">
      <c r="A1565" s="406" t="s">
        <v>460</v>
      </c>
      <c r="B1565" s="406" t="s">
        <v>3087</v>
      </c>
      <c r="C1565" s="406" t="s">
        <v>3090</v>
      </c>
      <c r="D1565" s="406" t="s">
        <v>3088</v>
      </c>
      <c r="F1565" s="406" t="s">
        <v>460</v>
      </c>
      <c r="G1565" s="406" t="s">
        <v>3087</v>
      </c>
      <c r="H1565" s="406" t="s">
        <v>3090</v>
      </c>
      <c r="I1565" s="406" t="s">
        <v>3088</v>
      </c>
    </row>
    <row r="1566" spans="1:9">
      <c r="A1566" s="406" t="s">
        <v>3091</v>
      </c>
      <c r="B1566" s="406" t="s">
        <v>3092</v>
      </c>
      <c r="C1566" s="406" t="s">
        <v>1671</v>
      </c>
      <c r="D1566" s="406" t="s">
        <v>3093</v>
      </c>
      <c r="F1566" s="406" t="s">
        <v>3091</v>
      </c>
      <c r="G1566" s="406" t="s">
        <v>3092</v>
      </c>
      <c r="H1566" s="406" t="s">
        <v>1671</v>
      </c>
      <c r="I1566" s="406" t="s">
        <v>3093</v>
      </c>
    </row>
    <row r="1567" spans="1:9">
      <c r="A1567" s="406" t="s">
        <v>3091</v>
      </c>
      <c r="B1567" s="406" t="s">
        <v>3092</v>
      </c>
      <c r="C1567" s="406" t="s">
        <v>2818</v>
      </c>
      <c r="D1567" s="406" t="s">
        <v>3094</v>
      </c>
      <c r="F1567" s="406" t="s">
        <v>3091</v>
      </c>
      <c r="G1567" s="406" t="s">
        <v>3092</v>
      </c>
      <c r="H1567" s="406" t="s">
        <v>2818</v>
      </c>
      <c r="I1567" s="406" t="s">
        <v>3094</v>
      </c>
    </row>
    <row r="1568" spans="1:9">
      <c r="A1568" s="406" t="s">
        <v>3091</v>
      </c>
      <c r="B1568" s="406" t="s">
        <v>3092</v>
      </c>
      <c r="C1568" s="406" t="s">
        <v>2814</v>
      </c>
      <c r="D1568" s="406" t="s">
        <v>3094</v>
      </c>
      <c r="F1568" s="406" t="s">
        <v>3091</v>
      </c>
      <c r="G1568" s="406" t="s">
        <v>3092</v>
      </c>
      <c r="H1568" s="406" t="s">
        <v>2814</v>
      </c>
      <c r="I1568" s="406" t="s">
        <v>3094</v>
      </c>
    </row>
    <row r="1569" spans="1:9">
      <c r="A1569" s="406" t="s">
        <v>3091</v>
      </c>
      <c r="B1569" s="406" t="s">
        <v>3092</v>
      </c>
      <c r="C1569" s="406" t="s">
        <v>2815</v>
      </c>
      <c r="D1569" s="406" t="s">
        <v>3094</v>
      </c>
      <c r="F1569" s="406" t="s">
        <v>3091</v>
      </c>
      <c r="G1569" s="406" t="s">
        <v>3092</v>
      </c>
      <c r="H1569" s="406" t="s">
        <v>2815</v>
      </c>
      <c r="I1569" s="406" t="s">
        <v>3094</v>
      </c>
    </row>
    <row r="1570" spans="1:9">
      <c r="A1570" s="406" t="s">
        <v>3091</v>
      </c>
      <c r="B1570" s="406" t="s">
        <v>3092</v>
      </c>
      <c r="C1570" s="406" t="s">
        <v>2816</v>
      </c>
      <c r="D1570" s="406" t="s">
        <v>3094</v>
      </c>
      <c r="F1570" s="406" t="s">
        <v>3091</v>
      </c>
      <c r="G1570" s="406" t="s">
        <v>3092</v>
      </c>
      <c r="H1570" s="406" t="s">
        <v>2816</v>
      </c>
      <c r="I1570" s="406" t="s">
        <v>3094</v>
      </c>
    </row>
    <row r="1571" spans="1:9">
      <c r="A1571" s="406" t="s">
        <v>3091</v>
      </c>
      <c r="B1571" s="406" t="s">
        <v>3092</v>
      </c>
      <c r="C1571" s="406" t="s">
        <v>2817</v>
      </c>
      <c r="D1571" s="406" t="s">
        <v>3094</v>
      </c>
      <c r="F1571" s="406" t="s">
        <v>3091</v>
      </c>
      <c r="G1571" s="406" t="s">
        <v>3092</v>
      </c>
      <c r="H1571" s="406" t="s">
        <v>2817</v>
      </c>
      <c r="I1571" s="406" t="s">
        <v>3094</v>
      </c>
    </row>
    <row r="1572" spans="1:9">
      <c r="A1572" s="406" t="s">
        <v>3091</v>
      </c>
      <c r="B1572" s="406" t="s">
        <v>3092</v>
      </c>
      <c r="C1572" s="406" t="s">
        <v>3095</v>
      </c>
      <c r="D1572" s="406" t="s">
        <v>3094</v>
      </c>
      <c r="F1572" s="406" t="s">
        <v>3091</v>
      </c>
      <c r="G1572" s="406" t="s">
        <v>3092</v>
      </c>
      <c r="H1572" s="406" t="s">
        <v>3095</v>
      </c>
      <c r="I1572" s="406" t="s">
        <v>3094</v>
      </c>
    </row>
    <row r="1573" spans="1:9">
      <c r="A1573" s="406" t="s">
        <v>3091</v>
      </c>
      <c r="B1573" s="406" t="s">
        <v>3092</v>
      </c>
      <c r="C1573" s="406" t="s">
        <v>2821</v>
      </c>
      <c r="D1573" s="406" t="s">
        <v>3094</v>
      </c>
      <c r="F1573" s="406" t="s">
        <v>3091</v>
      </c>
      <c r="G1573" s="406" t="s">
        <v>3092</v>
      </c>
      <c r="H1573" s="406" t="s">
        <v>2821</v>
      </c>
      <c r="I1573" s="406" t="s">
        <v>3094</v>
      </c>
    </row>
    <row r="1574" spans="1:9">
      <c r="A1574" s="406" t="s">
        <v>3091</v>
      </c>
      <c r="B1574" s="406" t="s">
        <v>3092</v>
      </c>
      <c r="C1574" s="406" t="s">
        <v>2894</v>
      </c>
      <c r="D1574" s="406" t="s">
        <v>3094</v>
      </c>
      <c r="F1574" s="406" t="s">
        <v>3091</v>
      </c>
      <c r="G1574" s="406" t="s">
        <v>3092</v>
      </c>
      <c r="H1574" s="406" t="s">
        <v>2894</v>
      </c>
      <c r="I1574" s="406" t="s">
        <v>3094</v>
      </c>
    </row>
    <row r="1575" spans="1:9">
      <c r="A1575" s="406" t="s">
        <v>3091</v>
      </c>
      <c r="B1575" s="406" t="s">
        <v>3092</v>
      </c>
      <c r="C1575" s="406" t="s">
        <v>3096</v>
      </c>
      <c r="D1575" s="406" t="s">
        <v>3094</v>
      </c>
      <c r="F1575" s="406" t="s">
        <v>3091</v>
      </c>
      <c r="G1575" s="406" t="s">
        <v>3092</v>
      </c>
      <c r="H1575" s="406" t="s">
        <v>3096</v>
      </c>
      <c r="I1575" s="406" t="s">
        <v>3094</v>
      </c>
    </row>
    <row r="1576" spans="1:9">
      <c r="A1576" s="406" t="s">
        <v>3091</v>
      </c>
      <c r="B1576" s="406" t="s">
        <v>3092</v>
      </c>
      <c r="C1576" s="406" t="s">
        <v>2895</v>
      </c>
      <c r="D1576" s="406" t="s">
        <v>3094</v>
      </c>
      <c r="F1576" s="406" t="s">
        <v>3091</v>
      </c>
      <c r="G1576" s="406" t="s">
        <v>3092</v>
      </c>
      <c r="H1576" s="406" t="s">
        <v>2895</v>
      </c>
      <c r="I1576" s="406" t="s">
        <v>3094</v>
      </c>
    </row>
    <row r="1577" spans="1:9">
      <c r="A1577" s="406" t="s">
        <v>3091</v>
      </c>
      <c r="B1577" s="406" t="s">
        <v>3092</v>
      </c>
      <c r="C1577" s="406" t="s">
        <v>2900</v>
      </c>
      <c r="D1577" s="406" t="s">
        <v>3094</v>
      </c>
      <c r="F1577" s="406" t="s">
        <v>3091</v>
      </c>
      <c r="G1577" s="406" t="s">
        <v>3092</v>
      </c>
      <c r="H1577" s="406" t="s">
        <v>2900</v>
      </c>
      <c r="I1577" s="406" t="s">
        <v>3094</v>
      </c>
    </row>
    <row r="1578" spans="1:9">
      <c r="A1578" s="406" t="s">
        <v>3091</v>
      </c>
      <c r="B1578" s="406" t="s">
        <v>3092</v>
      </c>
      <c r="C1578" s="406" t="s">
        <v>2903</v>
      </c>
      <c r="D1578" s="406" t="s">
        <v>3094</v>
      </c>
      <c r="F1578" s="406" t="s">
        <v>3091</v>
      </c>
      <c r="G1578" s="406" t="s">
        <v>3092</v>
      </c>
      <c r="H1578" s="406" t="s">
        <v>2903</v>
      </c>
      <c r="I1578" s="406" t="s">
        <v>3094</v>
      </c>
    </row>
    <row r="1579" spans="1:9">
      <c r="A1579" s="406" t="s">
        <v>3091</v>
      </c>
      <c r="B1579" s="406" t="s">
        <v>3092</v>
      </c>
      <c r="C1579" s="406" t="s">
        <v>2786</v>
      </c>
      <c r="D1579" s="406" t="s">
        <v>3094</v>
      </c>
      <c r="F1579" s="406" t="s">
        <v>3091</v>
      </c>
      <c r="G1579" s="406" t="s">
        <v>3092</v>
      </c>
      <c r="H1579" s="406" t="s">
        <v>2786</v>
      </c>
      <c r="I1579" s="406" t="s">
        <v>3094</v>
      </c>
    </row>
    <row r="1580" spans="1:9">
      <c r="A1580" s="406" t="s">
        <v>3091</v>
      </c>
      <c r="B1580" s="406" t="s">
        <v>3092</v>
      </c>
      <c r="C1580" s="406" t="s">
        <v>3097</v>
      </c>
      <c r="D1580" s="406" t="s">
        <v>3094</v>
      </c>
      <c r="F1580" s="406" t="s">
        <v>3091</v>
      </c>
      <c r="G1580" s="406" t="s">
        <v>3092</v>
      </c>
      <c r="H1580" s="406" t="s">
        <v>3097</v>
      </c>
      <c r="I1580" s="406" t="s">
        <v>3094</v>
      </c>
    </row>
    <row r="1581" spans="1:9">
      <c r="A1581" s="406" t="s">
        <v>3091</v>
      </c>
      <c r="B1581" s="406" t="s">
        <v>3092</v>
      </c>
      <c r="C1581" s="406" t="s">
        <v>2906</v>
      </c>
      <c r="D1581" s="406" t="s">
        <v>3094</v>
      </c>
      <c r="F1581" s="406" t="s">
        <v>3091</v>
      </c>
      <c r="G1581" s="406" t="s">
        <v>3092</v>
      </c>
      <c r="H1581" s="406" t="s">
        <v>2906</v>
      </c>
      <c r="I1581" s="406" t="s">
        <v>3094</v>
      </c>
    </row>
    <row r="1582" spans="1:9">
      <c r="A1582" s="406" t="s">
        <v>3091</v>
      </c>
      <c r="B1582" s="406" t="s">
        <v>3092</v>
      </c>
      <c r="C1582" s="406" t="s">
        <v>3098</v>
      </c>
      <c r="D1582" s="406" t="s">
        <v>3094</v>
      </c>
      <c r="F1582" s="406" t="s">
        <v>3091</v>
      </c>
      <c r="G1582" s="406" t="s">
        <v>3092</v>
      </c>
      <c r="H1582" s="406" t="s">
        <v>3098</v>
      </c>
      <c r="I1582" s="406" t="s">
        <v>3094</v>
      </c>
    </row>
    <row r="1583" spans="1:9">
      <c r="A1583" s="406" t="s">
        <v>3091</v>
      </c>
      <c r="B1583" s="406" t="s">
        <v>3092</v>
      </c>
      <c r="C1583" s="406" t="s">
        <v>3099</v>
      </c>
      <c r="D1583" s="406" t="s">
        <v>3094</v>
      </c>
      <c r="F1583" s="406" t="s">
        <v>3091</v>
      </c>
      <c r="G1583" s="406" t="s">
        <v>3092</v>
      </c>
      <c r="H1583" s="406" t="s">
        <v>3099</v>
      </c>
      <c r="I1583" s="406" t="s">
        <v>3094</v>
      </c>
    </row>
    <row r="1584" spans="1:9">
      <c r="A1584" s="406" t="s">
        <v>3091</v>
      </c>
      <c r="B1584" s="406" t="s">
        <v>3092</v>
      </c>
      <c r="C1584" s="406" t="s">
        <v>2910</v>
      </c>
      <c r="D1584" s="406" t="s">
        <v>3094</v>
      </c>
      <c r="F1584" s="406" t="s">
        <v>3091</v>
      </c>
      <c r="G1584" s="406" t="s">
        <v>3092</v>
      </c>
      <c r="H1584" s="406" t="s">
        <v>2910</v>
      </c>
      <c r="I1584" s="406" t="s">
        <v>3094</v>
      </c>
    </row>
    <row r="1585" spans="1:9">
      <c r="A1585" s="406" t="s">
        <v>3091</v>
      </c>
      <c r="B1585" s="406" t="s">
        <v>3092</v>
      </c>
      <c r="C1585" s="406" t="s">
        <v>2913</v>
      </c>
      <c r="D1585" s="406" t="s">
        <v>3094</v>
      </c>
      <c r="F1585" s="406" t="s">
        <v>3091</v>
      </c>
      <c r="G1585" s="406" t="s">
        <v>3092</v>
      </c>
      <c r="H1585" s="406" t="s">
        <v>2913</v>
      </c>
      <c r="I1585" s="406" t="s">
        <v>3094</v>
      </c>
    </row>
    <row r="1586" spans="1:9">
      <c r="A1586" s="406" t="s">
        <v>3091</v>
      </c>
      <c r="B1586" s="406" t="s">
        <v>3092</v>
      </c>
      <c r="C1586" s="406" t="s">
        <v>2958</v>
      </c>
      <c r="D1586" s="406" t="s">
        <v>3094</v>
      </c>
      <c r="F1586" s="406" t="s">
        <v>3091</v>
      </c>
      <c r="G1586" s="406" t="s">
        <v>3092</v>
      </c>
      <c r="H1586" s="406" t="s">
        <v>2958</v>
      </c>
      <c r="I1586" s="406" t="s">
        <v>3094</v>
      </c>
    </row>
    <row r="1587" spans="1:9">
      <c r="A1587" s="406" t="s">
        <v>3091</v>
      </c>
      <c r="B1587" s="406" t="s">
        <v>3092</v>
      </c>
      <c r="C1587" s="406" t="s">
        <v>3100</v>
      </c>
      <c r="D1587" s="406" t="s">
        <v>3094</v>
      </c>
      <c r="F1587" s="406" t="s">
        <v>3091</v>
      </c>
      <c r="G1587" s="406" t="s">
        <v>3092</v>
      </c>
      <c r="H1587" s="406" t="s">
        <v>3100</v>
      </c>
      <c r="I1587" s="406" t="s">
        <v>3094</v>
      </c>
    </row>
    <row r="1588" spans="1:9">
      <c r="A1588" s="406" t="s">
        <v>3091</v>
      </c>
      <c r="B1588" s="406" t="s">
        <v>3092</v>
      </c>
      <c r="C1588" s="406" t="s">
        <v>2994</v>
      </c>
      <c r="D1588" s="406" t="s">
        <v>3094</v>
      </c>
      <c r="F1588" s="406" t="s">
        <v>3091</v>
      </c>
      <c r="G1588" s="406" t="s">
        <v>3092</v>
      </c>
      <c r="H1588" s="406" t="s">
        <v>2994</v>
      </c>
      <c r="I1588" s="406" t="s">
        <v>3094</v>
      </c>
    </row>
    <row r="1589" spans="1:9">
      <c r="A1589" s="406" t="s">
        <v>3091</v>
      </c>
      <c r="B1589" s="406" t="s">
        <v>3092</v>
      </c>
      <c r="C1589" s="406" t="s">
        <v>2935</v>
      </c>
      <c r="D1589" s="406" t="s">
        <v>3094</v>
      </c>
      <c r="F1589" s="406" t="s">
        <v>3091</v>
      </c>
      <c r="G1589" s="406" t="s">
        <v>3092</v>
      </c>
      <c r="H1589" s="406" t="s">
        <v>2935</v>
      </c>
      <c r="I1589" s="406" t="s">
        <v>3094</v>
      </c>
    </row>
    <row r="1590" spans="1:9">
      <c r="A1590" s="406" t="s">
        <v>3091</v>
      </c>
      <c r="B1590" s="406" t="s">
        <v>3092</v>
      </c>
      <c r="C1590" s="406" t="s">
        <v>3009</v>
      </c>
      <c r="D1590" s="406" t="s">
        <v>3094</v>
      </c>
      <c r="F1590" s="406" t="s">
        <v>3091</v>
      </c>
      <c r="G1590" s="406" t="s">
        <v>3092</v>
      </c>
      <c r="H1590" s="406" t="s">
        <v>3009</v>
      </c>
      <c r="I1590" s="406" t="s">
        <v>3094</v>
      </c>
    </row>
    <row r="1591" spans="1:9">
      <c r="A1591" s="406" t="s">
        <v>3091</v>
      </c>
      <c r="B1591" s="406" t="s">
        <v>3092</v>
      </c>
      <c r="C1591" s="406" t="s">
        <v>2807</v>
      </c>
      <c r="D1591" s="406" t="s">
        <v>3094</v>
      </c>
      <c r="F1591" s="406" t="s">
        <v>3091</v>
      </c>
      <c r="G1591" s="406" t="s">
        <v>3092</v>
      </c>
      <c r="H1591" s="406" t="s">
        <v>2807</v>
      </c>
      <c r="I1591" s="406" t="s">
        <v>3094</v>
      </c>
    </row>
    <row r="1592" spans="1:9">
      <c r="A1592" s="406" t="s">
        <v>3091</v>
      </c>
      <c r="B1592" s="406" t="s">
        <v>3092</v>
      </c>
      <c r="C1592" s="406" t="s">
        <v>2809</v>
      </c>
      <c r="D1592" s="406" t="s">
        <v>3094</v>
      </c>
      <c r="F1592" s="406" t="s">
        <v>3091</v>
      </c>
      <c r="G1592" s="406" t="s">
        <v>3092</v>
      </c>
      <c r="H1592" s="406" t="s">
        <v>2809</v>
      </c>
      <c r="I1592" s="406" t="s">
        <v>3094</v>
      </c>
    </row>
    <row r="1593" spans="1:9">
      <c r="A1593" s="406" t="s">
        <v>3091</v>
      </c>
      <c r="B1593" s="406" t="s">
        <v>3092</v>
      </c>
      <c r="C1593" s="406" t="s">
        <v>2936</v>
      </c>
      <c r="D1593" s="406" t="s">
        <v>3094</v>
      </c>
      <c r="F1593" s="406" t="s">
        <v>3091</v>
      </c>
      <c r="G1593" s="406" t="s">
        <v>3092</v>
      </c>
      <c r="H1593" s="406" t="s">
        <v>2936</v>
      </c>
      <c r="I1593" s="406" t="s">
        <v>3094</v>
      </c>
    </row>
    <row r="1594" spans="1:9">
      <c r="A1594" s="406" t="s">
        <v>3091</v>
      </c>
      <c r="B1594" s="406" t="s">
        <v>3101</v>
      </c>
      <c r="C1594" s="406" t="s">
        <v>1668</v>
      </c>
      <c r="D1594" s="406" t="s">
        <v>3102</v>
      </c>
      <c r="F1594" s="406" t="s">
        <v>3091</v>
      </c>
      <c r="G1594" s="406" t="s">
        <v>3101</v>
      </c>
      <c r="H1594" s="406" t="s">
        <v>1668</v>
      </c>
      <c r="I1594" s="406" t="s">
        <v>3102</v>
      </c>
    </row>
    <row r="1595" spans="1:9">
      <c r="A1595" s="406" t="s">
        <v>3091</v>
      </c>
      <c r="B1595" s="406" t="s">
        <v>3101</v>
      </c>
      <c r="C1595" s="406" t="s">
        <v>1750</v>
      </c>
      <c r="D1595" s="406" t="s">
        <v>3103</v>
      </c>
      <c r="F1595" s="406" t="s">
        <v>3091</v>
      </c>
      <c r="G1595" s="406" t="s">
        <v>3101</v>
      </c>
      <c r="H1595" s="406" t="s">
        <v>1750</v>
      </c>
      <c r="I1595" s="406" t="s">
        <v>3103</v>
      </c>
    </row>
    <row r="1596" spans="1:9">
      <c r="A1596" s="406" t="s">
        <v>3091</v>
      </c>
      <c r="B1596" s="406" t="s">
        <v>3101</v>
      </c>
      <c r="C1596" s="406" t="s">
        <v>1674</v>
      </c>
      <c r="D1596" s="406" t="s">
        <v>2283</v>
      </c>
      <c r="F1596" s="406" t="s">
        <v>3091</v>
      </c>
      <c r="G1596" s="406" t="s">
        <v>3101</v>
      </c>
      <c r="H1596" s="406" t="s">
        <v>1674</v>
      </c>
      <c r="I1596" s="406" t="s">
        <v>2283</v>
      </c>
    </row>
    <row r="1597" spans="1:9">
      <c r="A1597" s="406" t="s">
        <v>3091</v>
      </c>
      <c r="B1597" s="406" t="s">
        <v>3101</v>
      </c>
      <c r="C1597" s="406" t="s">
        <v>1713</v>
      </c>
      <c r="D1597" s="406" t="s">
        <v>2395</v>
      </c>
      <c r="F1597" s="406" t="s">
        <v>3091</v>
      </c>
      <c r="G1597" s="406" t="s">
        <v>3101</v>
      </c>
      <c r="H1597" s="406" t="s">
        <v>1713</v>
      </c>
      <c r="I1597" s="406" t="s">
        <v>2395</v>
      </c>
    </row>
    <row r="1598" spans="1:9">
      <c r="A1598" s="406" t="s">
        <v>3091</v>
      </c>
      <c r="B1598" s="406" t="s">
        <v>3101</v>
      </c>
      <c r="C1598" s="406" t="s">
        <v>1695</v>
      </c>
      <c r="D1598" s="406" t="s">
        <v>3104</v>
      </c>
      <c r="F1598" s="406" t="s">
        <v>3091</v>
      </c>
      <c r="G1598" s="406" t="s">
        <v>3101</v>
      </c>
      <c r="H1598" s="406" t="s">
        <v>1695</v>
      </c>
      <c r="I1598" s="406" t="s">
        <v>3104</v>
      </c>
    </row>
    <row r="1599" spans="1:9">
      <c r="A1599" s="406" t="s">
        <v>3091</v>
      </c>
      <c r="B1599" s="406" t="s">
        <v>3101</v>
      </c>
      <c r="C1599" s="406" t="s">
        <v>1734</v>
      </c>
      <c r="D1599" s="406" t="s">
        <v>3105</v>
      </c>
      <c r="F1599" s="406" t="s">
        <v>3091</v>
      </c>
      <c r="G1599" s="406" t="s">
        <v>3101</v>
      </c>
      <c r="H1599" s="406" t="s">
        <v>1734</v>
      </c>
      <c r="I1599" s="406" t="s">
        <v>3105</v>
      </c>
    </row>
    <row r="1600" spans="1:9">
      <c r="A1600" s="406" t="s">
        <v>460</v>
      </c>
      <c r="B1600" s="406" t="s">
        <v>1659</v>
      </c>
      <c r="C1600" s="406" t="s">
        <v>1692</v>
      </c>
      <c r="D1600" s="406" t="s">
        <v>3106</v>
      </c>
      <c r="F1600" s="406" t="s">
        <v>460</v>
      </c>
      <c r="G1600" s="406" t="s">
        <v>1659</v>
      </c>
      <c r="H1600" s="406" t="s">
        <v>1692</v>
      </c>
      <c r="I1600" s="406" t="s">
        <v>3106</v>
      </c>
    </row>
    <row r="1601" spans="1:9">
      <c r="A1601" s="406" t="s">
        <v>460</v>
      </c>
      <c r="B1601" s="406" t="s">
        <v>1659</v>
      </c>
      <c r="C1601" s="406" t="s">
        <v>2064</v>
      </c>
      <c r="D1601" s="406" t="s">
        <v>1842</v>
      </c>
      <c r="F1601" s="406" t="s">
        <v>460</v>
      </c>
      <c r="G1601" s="406" t="s">
        <v>1659</v>
      </c>
      <c r="H1601" s="406" t="s">
        <v>2064</v>
      </c>
      <c r="I1601" s="406" t="s">
        <v>1842</v>
      </c>
    </row>
    <row r="1602" spans="1:9">
      <c r="A1602" s="406" t="s">
        <v>460</v>
      </c>
      <c r="B1602" s="406" t="s">
        <v>1659</v>
      </c>
      <c r="C1602" s="406" t="s">
        <v>1842</v>
      </c>
      <c r="D1602" s="406" t="s">
        <v>1842</v>
      </c>
      <c r="F1602" s="406" t="s">
        <v>460</v>
      </c>
      <c r="G1602" s="406" t="s">
        <v>1659</v>
      </c>
      <c r="H1602" s="406" t="s">
        <v>1842</v>
      </c>
      <c r="I1602" s="406" t="s">
        <v>1842</v>
      </c>
    </row>
    <row r="1603" spans="1:9">
      <c r="A1603" s="406" t="s">
        <v>460</v>
      </c>
      <c r="B1603" s="406" t="s">
        <v>1659</v>
      </c>
      <c r="C1603" s="406" t="s">
        <v>2088</v>
      </c>
      <c r="D1603" s="406" t="s">
        <v>2187</v>
      </c>
      <c r="F1603" s="406" t="s">
        <v>460</v>
      </c>
      <c r="G1603" s="406" t="s">
        <v>1659</v>
      </c>
      <c r="H1603" s="406" t="s">
        <v>2088</v>
      </c>
      <c r="I1603" s="406" t="s">
        <v>2187</v>
      </c>
    </row>
    <row r="1604" spans="1:9">
      <c r="A1604" s="406" t="s">
        <v>460</v>
      </c>
      <c r="B1604" s="406" t="s">
        <v>1659</v>
      </c>
      <c r="C1604" s="406" t="s">
        <v>1654</v>
      </c>
      <c r="D1604" s="406" t="s">
        <v>3107</v>
      </c>
      <c r="F1604" s="406" t="s">
        <v>460</v>
      </c>
      <c r="G1604" s="406" t="s">
        <v>1659</v>
      </c>
      <c r="H1604" s="406" t="s">
        <v>1654</v>
      </c>
      <c r="I1604" s="406" t="s">
        <v>3107</v>
      </c>
    </row>
    <row r="1605" spans="1:9">
      <c r="A1605" s="406" t="s">
        <v>460</v>
      </c>
      <c r="B1605" s="406" t="s">
        <v>1659</v>
      </c>
      <c r="C1605" s="406" t="s">
        <v>1671</v>
      </c>
      <c r="D1605" s="406" t="s">
        <v>3107</v>
      </c>
      <c r="F1605" s="406" t="s">
        <v>460</v>
      </c>
      <c r="G1605" s="406" t="s">
        <v>1659</v>
      </c>
      <c r="H1605" s="406" t="s">
        <v>1671</v>
      </c>
      <c r="I1605" s="406" t="s">
        <v>3107</v>
      </c>
    </row>
    <row r="1606" spans="1:9">
      <c r="A1606" s="406" t="s">
        <v>460</v>
      </c>
      <c r="B1606" s="406" t="s">
        <v>1659</v>
      </c>
      <c r="C1606" s="406" t="s">
        <v>2120</v>
      </c>
      <c r="D1606" s="406" t="s">
        <v>3108</v>
      </c>
      <c r="F1606" s="406" t="s">
        <v>460</v>
      </c>
      <c r="G1606" s="406" t="s">
        <v>1659</v>
      </c>
      <c r="H1606" s="406" t="s">
        <v>2120</v>
      </c>
      <c r="I1606" s="406" t="s">
        <v>3108</v>
      </c>
    </row>
    <row r="1607" spans="1:9">
      <c r="A1607" s="406" t="s">
        <v>460</v>
      </c>
      <c r="B1607" s="406" t="s">
        <v>1659</v>
      </c>
      <c r="C1607" s="406" t="s">
        <v>2072</v>
      </c>
      <c r="D1607" s="406" t="s">
        <v>3108</v>
      </c>
      <c r="F1607" s="406" t="s">
        <v>460</v>
      </c>
      <c r="G1607" s="406" t="s">
        <v>1659</v>
      </c>
      <c r="H1607" s="406" t="s">
        <v>2072</v>
      </c>
      <c r="I1607" s="406" t="s">
        <v>3108</v>
      </c>
    </row>
    <row r="1608" spans="1:9">
      <c r="A1608" s="406" t="s">
        <v>460</v>
      </c>
      <c r="B1608" s="406" t="s">
        <v>1659</v>
      </c>
      <c r="C1608" s="406" t="s">
        <v>2413</v>
      </c>
      <c r="D1608" s="406" t="s">
        <v>3108</v>
      </c>
      <c r="F1608" s="406" t="s">
        <v>460</v>
      </c>
      <c r="G1608" s="406" t="s">
        <v>1659</v>
      </c>
      <c r="H1608" s="406" t="s">
        <v>2413</v>
      </c>
      <c r="I1608" s="406" t="s">
        <v>3108</v>
      </c>
    </row>
    <row r="1609" spans="1:9">
      <c r="A1609" s="406" t="s">
        <v>460</v>
      </c>
      <c r="B1609" s="406" t="s">
        <v>1659</v>
      </c>
      <c r="C1609" s="406" t="s">
        <v>1805</v>
      </c>
      <c r="D1609" s="406" t="s">
        <v>3109</v>
      </c>
      <c r="F1609" s="406" t="s">
        <v>460</v>
      </c>
      <c r="G1609" s="406" t="s">
        <v>1659</v>
      </c>
      <c r="H1609" s="406" t="s">
        <v>1805</v>
      </c>
      <c r="I1609" s="406" t="s">
        <v>3109</v>
      </c>
    </row>
    <row r="1610" spans="1:9">
      <c r="A1610" s="406" t="s">
        <v>460</v>
      </c>
      <c r="B1610" s="406" t="s">
        <v>1659</v>
      </c>
      <c r="C1610" s="406" t="s">
        <v>1724</v>
      </c>
      <c r="D1610" s="406" t="s">
        <v>3110</v>
      </c>
      <c r="F1610" s="406" t="s">
        <v>460</v>
      </c>
      <c r="G1610" s="406" t="s">
        <v>1659</v>
      </c>
      <c r="H1610" s="406" t="s">
        <v>1724</v>
      </c>
      <c r="I1610" s="406" t="s">
        <v>3110</v>
      </c>
    </row>
    <row r="1611" spans="1:9">
      <c r="A1611" s="406" t="s">
        <v>460</v>
      </c>
      <c r="B1611" s="406" t="s">
        <v>3111</v>
      </c>
      <c r="C1611" s="406" t="s">
        <v>3112</v>
      </c>
      <c r="D1611" s="406" t="s">
        <v>3081</v>
      </c>
      <c r="F1611" s="406" t="s">
        <v>460</v>
      </c>
      <c r="G1611" s="406" t="s">
        <v>3111</v>
      </c>
      <c r="H1611" s="406" t="s">
        <v>3112</v>
      </c>
      <c r="I1611" s="406" t="s">
        <v>3081</v>
      </c>
    </row>
    <row r="1612" spans="1:9">
      <c r="A1612" s="406" t="s">
        <v>460</v>
      </c>
      <c r="B1612" s="406" t="s">
        <v>3111</v>
      </c>
      <c r="C1612" s="406" t="s">
        <v>3113</v>
      </c>
      <c r="D1612" s="406" t="s">
        <v>3081</v>
      </c>
      <c r="F1612" s="406" t="s">
        <v>460</v>
      </c>
      <c r="G1612" s="406" t="s">
        <v>3111</v>
      </c>
      <c r="H1612" s="406" t="s">
        <v>3113</v>
      </c>
      <c r="I1612" s="406" t="s">
        <v>3081</v>
      </c>
    </row>
    <row r="1613" spans="1:9">
      <c r="A1613" s="406" t="s">
        <v>460</v>
      </c>
      <c r="B1613" s="406" t="s">
        <v>3111</v>
      </c>
      <c r="C1613" s="406" t="s">
        <v>3114</v>
      </c>
      <c r="D1613" s="406" t="s">
        <v>3081</v>
      </c>
      <c r="F1613" s="406" t="s">
        <v>460</v>
      </c>
      <c r="G1613" s="406" t="s">
        <v>3111</v>
      </c>
      <c r="H1613" s="406" t="s">
        <v>3114</v>
      </c>
      <c r="I1613" s="406" t="s">
        <v>3081</v>
      </c>
    </row>
    <row r="1614" spans="1:9">
      <c r="A1614" s="406" t="s">
        <v>460</v>
      </c>
      <c r="B1614" s="406" t="s">
        <v>3111</v>
      </c>
      <c r="C1614" s="406" t="s">
        <v>3115</v>
      </c>
      <c r="D1614" s="406" t="s">
        <v>3081</v>
      </c>
      <c r="F1614" s="406" t="s">
        <v>460</v>
      </c>
      <c r="G1614" s="406" t="s">
        <v>3111</v>
      </c>
      <c r="H1614" s="406" t="s">
        <v>3115</v>
      </c>
      <c r="I1614" s="406" t="s">
        <v>3081</v>
      </c>
    </row>
    <row r="1615" spans="1:9">
      <c r="A1615" s="406" t="s">
        <v>460</v>
      </c>
      <c r="B1615" s="406" t="s">
        <v>3111</v>
      </c>
      <c r="C1615" s="406" t="s">
        <v>3116</v>
      </c>
      <c r="D1615" s="406" t="s">
        <v>3081</v>
      </c>
      <c r="F1615" s="406" t="s">
        <v>460</v>
      </c>
      <c r="G1615" s="406" t="s">
        <v>3111</v>
      </c>
      <c r="H1615" s="406" t="s">
        <v>3116</v>
      </c>
      <c r="I1615" s="406" t="s">
        <v>3081</v>
      </c>
    </row>
    <row r="1616" spans="1:9">
      <c r="A1616" s="406" t="s">
        <v>460</v>
      </c>
      <c r="B1616" s="406" t="s">
        <v>3111</v>
      </c>
      <c r="C1616" s="406" t="s">
        <v>3117</v>
      </c>
      <c r="D1616" s="406" t="s">
        <v>3081</v>
      </c>
      <c r="F1616" s="406" t="s">
        <v>460</v>
      </c>
      <c r="G1616" s="406" t="s">
        <v>3111</v>
      </c>
      <c r="H1616" s="406" t="s">
        <v>3117</v>
      </c>
      <c r="I1616" s="406" t="s">
        <v>3081</v>
      </c>
    </row>
    <row r="1617" spans="1:9">
      <c r="A1617" s="406" t="s">
        <v>460</v>
      </c>
      <c r="B1617" s="406" t="s">
        <v>3111</v>
      </c>
      <c r="C1617" s="406" t="s">
        <v>3118</v>
      </c>
      <c r="D1617" s="406" t="s">
        <v>3081</v>
      </c>
      <c r="F1617" s="406" t="s">
        <v>460</v>
      </c>
      <c r="G1617" s="406" t="s">
        <v>3111</v>
      </c>
      <c r="H1617" s="406" t="s">
        <v>3118</v>
      </c>
      <c r="I1617" s="406" t="s">
        <v>3081</v>
      </c>
    </row>
    <row r="1618" spans="1:9">
      <c r="A1618" s="406" t="s">
        <v>460</v>
      </c>
      <c r="B1618" s="406" t="s">
        <v>3111</v>
      </c>
      <c r="C1618" s="406" t="s">
        <v>3119</v>
      </c>
      <c r="D1618" s="406" t="s">
        <v>3081</v>
      </c>
      <c r="F1618" s="406" t="s">
        <v>460</v>
      </c>
      <c r="G1618" s="406" t="s">
        <v>3111</v>
      </c>
      <c r="H1618" s="406" t="s">
        <v>3119</v>
      </c>
      <c r="I1618" s="406" t="s">
        <v>3081</v>
      </c>
    </row>
    <row r="1619" spans="1:9">
      <c r="A1619" s="406" t="s">
        <v>460</v>
      </c>
      <c r="B1619" s="406" t="s">
        <v>3111</v>
      </c>
      <c r="C1619" s="406" t="s">
        <v>3120</v>
      </c>
      <c r="D1619" s="406" t="s">
        <v>3081</v>
      </c>
      <c r="F1619" s="406" t="s">
        <v>460</v>
      </c>
      <c r="G1619" s="406" t="s">
        <v>3111</v>
      </c>
      <c r="H1619" s="406" t="s">
        <v>3120</v>
      </c>
      <c r="I1619" s="406" t="s">
        <v>3081</v>
      </c>
    </row>
    <row r="1620" spans="1:9">
      <c r="A1620" s="406" t="s">
        <v>460</v>
      </c>
      <c r="B1620" s="406" t="s">
        <v>3111</v>
      </c>
      <c r="C1620" s="406" t="s">
        <v>3121</v>
      </c>
      <c r="D1620" s="406" t="s">
        <v>3081</v>
      </c>
      <c r="F1620" s="406" t="s">
        <v>460</v>
      </c>
      <c r="G1620" s="406" t="s">
        <v>3111</v>
      </c>
      <c r="H1620" s="406" t="s">
        <v>3121</v>
      </c>
      <c r="I1620" s="406" t="s">
        <v>3081</v>
      </c>
    </row>
    <row r="1621" spans="1:9">
      <c r="A1621" s="406" t="s">
        <v>3091</v>
      </c>
      <c r="B1621" s="406" t="s">
        <v>3122</v>
      </c>
      <c r="C1621" s="406" t="s">
        <v>1668</v>
      </c>
      <c r="D1621" s="406" t="s">
        <v>3123</v>
      </c>
      <c r="F1621" s="406" t="s">
        <v>3091</v>
      </c>
      <c r="G1621" s="406" t="s">
        <v>3122</v>
      </c>
      <c r="H1621" s="406" t="s">
        <v>1668</v>
      </c>
      <c r="I1621" s="406" t="s">
        <v>3123</v>
      </c>
    </row>
    <row r="1622" spans="1:9">
      <c r="A1622" s="406" t="s">
        <v>460</v>
      </c>
      <c r="B1622" s="406" t="s">
        <v>3124</v>
      </c>
      <c r="C1622" s="406" t="s">
        <v>1729</v>
      </c>
      <c r="D1622" s="406" t="s">
        <v>1665</v>
      </c>
      <c r="F1622" s="406" t="s">
        <v>460</v>
      </c>
      <c r="G1622" s="406" t="s">
        <v>3124</v>
      </c>
      <c r="H1622" s="406" t="s">
        <v>1729</v>
      </c>
      <c r="I1622" s="406" t="s">
        <v>1665</v>
      </c>
    </row>
    <row r="1623" spans="1:9">
      <c r="A1623" s="406" t="s">
        <v>460</v>
      </c>
      <c r="B1623" s="406" t="s">
        <v>3124</v>
      </c>
      <c r="C1623" s="406" t="s">
        <v>1677</v>
      </c>
      <c r="D1623" s="406" t="s">
        <v>1713</v>
      </c>
      <c r="F1623" s="406" t="s">
        <v>460</v>
      </c>
      <c r="G1623" s="406" t="s">
        <v>3124</v>
      </c>
      <c r="H1623" s="406" t="s">
        <v>1677</v>
      </c>
      <c r="I1623" s="406" t="s">
        <v>1713</v>
      </c>
    </row>
    <row r="1624" spans="1:9">
      <c r="A1624" s="406" t="s">
        <v>460</v>
      </c>
      <c r="B1624" s="406" t="s">
        <v>3124</v>
      </c>
      <c r="C1624" s="406" t="s">
        <v>2019</v>
      </c>
      <c r="D1624" s="406" t="s">
        <v>1713</v>
      </c>
      <c r="F1624" s="406" t="s">
        <v>460</v>
      </c>
      <c r="G1624" s="406" t="s">
        <v>3124</v>
      </c>
      <c r="H1624" s="406" t="s">
        <v>2019</v>
      </c>
      <c r="I1624" s="406" t="s">
        <v>1713</v>
      </c>
    </row>
    <row r="1625" spans="1:9">
      <c r="A1625" s="406" t="s">
        <v>460</v>
      </c>
      <c r="B1625" s="406" t="s">
        <v>3125</v>
      </c>
      <c r="C1625" s="406" t="s">
        <v>3126</v>
      </c>
      <c r="D1625" s="406" t="s">
        <v>3088</v>
      </c>
      <c r="F1625" s="406" t="s">
        <v>460</v>
      </c>
      <c r="G1625" s="406" t="s">
        <v>3125</v>
      </c>
      <c r="H1625" s="406" t="s">
        <v>3126</v>
      </c>
      <c r="I1625" s="406" t="s">
        <v>3088</v>
      </c>
    </row>
    <row r="1626" spans="1:9">
      <c r="A1626" s="406" t="s">
        <v>460</v>
      </c>
      <c r="B1626" s="406" t="s">
        <v>3125</v>
      </c>
      <c r="C1626" s="406" t="s">
        <v>2849</v>
      </c>
      <c r="D1626" s="406" t="s">
        <v>3088</v>
      </c>
      <c r="F1626" s="406" t="s">
        <v>460</v>
      </c>
      <c r="G1626" s="406" t="s">
        <v>3125</v>
      </c>
      <c r="H1626" s="406" t="s">
        <v>2849</v>
      </c>
      <c r="I1626" s="406" t="s">
        <v>3088</v>
      </c>
    </row>
    <row r="1627" spans="1:9">
      <c r="A1627" s="406" t="s">
        <v>460</v>
      </c>
      <c r="B1627" s="406" t="s">
        <v>3125</v>
      </c>
      <c r="C1627" s="406" t="s">
        <v>3127</v>
      </c>
      <c r="D1627" s="406" t="s">
        <v>3088</v>
      </c>
      <c r="F1627" s="406" t="s">
        <v>460</v>
      </c>
      <c r="G1627" s="406" t="s">
        <v>3125</v>
      </c>
      <c r="H1627" s="406" t="s">
        <v>3127</v>
      </c>
      <c r="I1627" s="406" t="s">
        <v>3088</v>
      </c>
    </row>
    <row r="1628" spans="1:9">
      <c r="A1628" s="406" t="s">
        <v>460</v>
      </c>
      <c r="B1628" s="406" t="s">
        <v>3125</v>
      </c>
      <c r="C1628" s="406" t="s">
        <v>3128</v>
      </c>
      <c r="D1628" s="406" t="s">
        <v>3088</v>
      </c>
      <c r="F1628" s="406" t="s">
        <v>460</v>
      </c>
      <c r="G1628" s="406" t="s">
        <v>3125</v>
      </c>
      <c r="H1628" s="406" t="s">
        <v>3128</v>
      </c>
      <c r="I1628" s="406" t="s">
        <v>3088</v>
      </c>
    </row>
    <row r="1629" spans="1:9">
      <c r="A1629" s="406" t="s">
        <v>460</v>
      </c>
      <c r="B1629" s="406" t="s">
        <v>3125</v>
      </c>
      <c r="C1629" s="406" t="s">
        <v>3129</v>
      </c>
      <c r="D1629" s="406" t="s">
        <v>3088</v>
      </c>
      <c r="F1629" s="406" t="s">
        <v>460</v>
      </c>
      <c r="G1629" s="406" t="s">
        <v>3125</v>
      </c>
      <c r="H1629" s="406" t="s">
        <v>3129</v>
      </c>
      <c r="I1629" s="406" t="s">
        <v>3088</v>
      </c>
    </row>
    <row r="1630" spans="1:9">
      <c r="A1630" s="406" t="s">
        <v>460</v>
      </c>
      <c r="B1630" s="406" t="s">
        <v>3125</v>
      </c>
      <c r="C1630" s="406" t="s">
        <v>3130</v>
      </c>
      <c r="D1630" s="406" t="s">
        <v>3088</v>
      </c>
      <c r="F1630" s="406" t="s">
        <v>460</v>
      </c>
      <c r="G1630" s="406" t="s">
        <v>3125</v>
      </c>
      <c r="H1630" s="406" t="s">
        <v>3130</v>
      </c>
      <c r="I1630" s="406" t="s">
        <v>3088</v>
      </c>
    </row>
    <row r="1631" spans="1:9">
      <c r="A1631" s="406" t="s">
        <v>460</v>
      </c>
      <c r="B1631" s="406" t="s">
        <v>3125</v>
      </c>
      <c r="C1631" s="406" t="s">
        <v>3131</v>
      </c>
      <c r="D1631" s="406" t="s">
        <v>3088</v>
      </c>
      <c r="F1631" s="406" t="s">
        <v>460</v>
      </c>
      <c r="G1631" s="406" t="s">
        <v>3125</v>
      </c>
      <c r="H1631" s="406" t="s">
        <v>3131</v>
      </c>
      <c r="I1631" s="406" t="s">
        <v>3088</v>
      </c>
    </row>
    <row r="1632" spans="1:9">
      <c r="A1632" s="406" t="s">
        <v>460</v>
      </c>
      <c r="B1632" s="406" t="s">
        <v>3125</v>
      </c>
      <c r="C1632" s="406" t="s">
        <v>1959</v>
      </c>
      <c r="D1632" s="406" t="s">
        <v>2514</v>
      </c>
      <c r="F1632" s="406" t="s">
        <v>460</v>
      </c>
      <c r="G1632" s="406" t="s">
        <v>3125</v>
      </c>
      <c r="H1632" s="406" t="s">
        <v>1959</v>
      </c>
      <c r="I1632" s="406" t="s">
        <v>2514</v>
      </c>
    </row>
    <row r="1633" spans="1:9">
      <c r="A1633" s="406" t="s">
        <v>460</v>
      </c>
      <c r="B1633" s="406" t="s">
        <v>3125</v>
      </c>
      <c r="C1633" s="406" t="s">
        <v>3132</v>
      </c>
      <c r="D1633" s="406" t="s">
        <v>3088</v>
      </c>
      <c r="F1633" s="406" t="s">
        <v>460</v>
      </c>
      <c r="G1633" s="406" t="s">
        <v>3125</v>
      </c>
      <c r="H1633" s="406" t="s">
        <v>3132</v>
      </c>
      <c r="I1633" s="406" t="s">
        <v>3088</v>
      </c>
    </row>
    <row r="1634" spans="1:9">
      <c r="A1634" s="406" t="s">
        <v>460</v>
      </c>
      <c r="B1634" s="406" t="s">
        <v>3125</v>
      </c>
      <c r="C1634" s="406" t="s">
        <v>3133</v>
      </c>
      <c r="D1634" s="406" t="s">
        <v>3088</v>
      </c>
      <c r="F1634" s="406" t="s">
        <v>460</v>
      </c>
      <c r="G1634" s="406" t="s">
        <v>3125</v>
      </c>
      <c r="H1634" s="406" t="s">
        <v>3133</v>
      </c>
      <c r="I1634" s="406" t="s">
        <v>3088</v>
      </c>
    </row>
    <row r="1635" spans="1:9">
      <c r="A1635" s="406" t="s">
        <v>460</v>
      </c>
      <c r="B1635" s="406" t="s">
        <v>3125</v>
      </c>
      <c r="C1635" s="406" t="s">
        <v>3134</v>
      </c>
      <c r="D1635" s="406" t="s">
        <v>3088</v>
      </c>
      <c r="F1635" s="406" t="s">
        <v>460</v>
      </c>
      <c r="G1635" s="406" t="s">
        <v>3125</v>
      </c>
      <c r="H1635" s="406" t="s">
        <v>3134</v>
      </c>
      <c r="I1635" s="406" t="s">
        <v>3088</v>
      </c>
    </row>
    <row r="1636" spans="1:9">
      <c r="A1636" s="406" t="s">
        <v>460</v>
      </c>
      <c r="B1636" s="406" t="s">
        <v>3125</v>
      </c>
      <c r="C1636" s="406" t="s">
        <v>3135</v>
      </c>
      <c r="D1636" s="406" t="s">
        <v>3088</v>
      </c>
      <c r="F1636" s="406" t="s">
        <v>460</v>
      </c>
      <c r="G1636" s="406" t="s">
        <v>3125</v>
      </c>
      <c r="H1636" s="406" t="s">
        <v>3135</v>
      </c>
      <c r="I1636" s="406" t="s">
        <v>3088</v>
      </c>
    </row>
    <row r="1637" spans="1:9">
      <c r="A1637" s="406" t="s">
        <v>460</v>
      </c>
      <c r="B1637" s="406" t="s">
        <v>3125</v>
      </c>
      <c r="C1637" s="406" t="s">
        <v>3136</v>
      </c>
      <c r="D1637" s="406" t="s">
        <v>3088</v>
      </c>
      <c r="F1637" s="406" t="s">
        <v>460</v>
      </c>
      <c r="G1637" s="406" t="s">
        <v>3125</v>
      </c>
      <c r="H1637" s="406" t="s">
        <v>3136</v>
      </c>
      <c r="I1637" s="406" t="s">
        <v>3088</v>
      </c>
    </row>
    <row r="1638" spans="1:9">
      <c r="A1638" s="406" t="s">
        <v>460</v>
      </c>
      <c r="B1638" s="406" t="s">
        <v>3125</v>
      </c>
      <c r="C1638" s="406" t="s">
        <v>3137</v>
      </c>
      <c r="D1638" s="406" t="s">
        <v>3088</v>
      </c>
      <c r="F1638" s="406" t="s">
        <v>460</v>
      </c>
      <c r="G1638" s="406" t="s">
        <v>3125</v>
      </c>
      <c r="H1638" s="406" t="s">
        <v>3137</v>
      </c>
      <c r="I1638" s="406" t="s">
        <v>3088</v>
      </c>
    </row>
    <row r="1639" spans="1:9">
      <c r="A1639" s="406" t="s">
        <v>460</v>
      </c>
      <c r="B1639" s="406" t="s">
        <v>3125</v>
      </c>
      <c r="C1639" s="406" t="s">
        <v>3138</v>
      </c>
      <c r="D1639" s="406" t="s">
        <v>3088</v>
      </c>
      <c r="F1639" s="406" t="s">
        <v>460</v>
      </c>
      <c r="G1639" s="406" t="s">
        <v>3125</v>
      </c>
      <c r="H1639" s="406" t="s">
        <v>3138</v>
      </c>
      <c r="I1639" s="406" t="s">
        <v>3088</v>
      </c>
    </row>
    <row r="1640" spans="1:9">
      <c r="A1640" s="406" t="s">
        <v>460</v>
      </c>
      <c r="B1640" s="406" t="s">
        <v>3125</v>
      </c>
      <c r="C1640" s="406" t="s">
        <v>2850</v>
      </c>
      <c r="D1640" s="406" t="s">
        <v>3088</v>
      </c>
      <c r="F1640" s="406" t="s">
        <v>460</v>
      </c>
      <c r="G1640" s="406" t="s">
        <v>3125</v>
      </c>
      <c r="H1640" s="406" t="s">
        <v>2850</v>
      </c>
      <c r="I1640" s="406" t="s">
        <v>3088</v>
      </c>
    </row>
    <row r="1641" spans="1:9">
      <c r="A1641" s="406" t="s">
        <v>460</v>
      </c>
      <c r="B1641" s="406" t="s">
        <v>3125</v>
      </c>
      <c r="C1641" s="406" t="s">
        <v>2859</v>
      </c>
      <c r="D1641" s="406" t="s">
        <v>3088</v>
      </c>
      <c r="F1641" s="406" t="s">
        <v>460</v>
      </c>
      <c r="G1641" s="406" t="s">
        <v>3125</v>
      </c>
      <c r="H1641" s="406" t="s">
        <v>2859</v>
      </c>
      <c r="I1641" s="406" t="s">
        <v>3088</v>
      </c>
    </row>
    <row r="1642" spans="1:9">
      <c r="A1642" s="406" t="s">
        <v>460</v>
      </c>
      <c r="B1642" s="406" t="s">
        <v>3125</v>
      </c>
      <c r="C1642" s="406" t="s">
        <v>2867</v>
      </c>
      <c r="D1642" s="406" t="s">
        <v>3088</v>
      </c>
      <c r="F1642" s="406" t="s">
        <v>460</v>
      </c>
      <c r="G1642" s="406" t="s">
        <v>3125</v>
      </c>
      <c r="H1642" s="406" t="s">
        <v>2867</v>
      </c>
      <c r="I1642" s="406" t="s">
        <v>3088</v>
      </c>
    </row>
    <row r="1643" spans="1:9">
      <c r="A1643" s="406" t="s">
        <v>460</v>
      </c>
      <c r="B1643" s="406" t="s">
        <v>3125</v>
      </c>
      <c r="C1643" s="406" t="s">
        <v>2869</v>
      </c>
      <c r="D1643" s="406" t="s">
        <v>3088</v>
      </c>
      <c r="F1643" s="406" t="s">
        <v>460</v>
      </c>
      <c r="G1643" s="406" t="s">
        <v>3125</v>
      </c>
      <c r="H1643" s="406" t="s">
        <v>2869</v>
      </c>
      <c r="I1643" s="406" t="s">
        <v>3088</v>
      </c>
    </row>
    <row r="1644" spans="1:9">
      <c r="A1644" s="406" t="s">
        <v>460</v>
      </c>
      <c r="B1644" s="406" t="s">
        <v>3125</v>
      </c>
      <c r="C1644" s="406" t="s">
        <v>3139</v>
      </c>
      <c r="D1644" s="406" t="s">
        <v>3088</v>
      </c>
      <c r="F1644" s="406" t="s">
        <v>460</v>
      </c>
      <c r="G1644" s="406" t="s">
        <v>3125</v>
      </c>
      <c r="H1644" s="406" t="s">
        <v>3139</v>
      </c>
      <c r="I1644" s="406" t="s">
        <v>3088</v>
      </c>
    </row>
    <row r="1645" spans="1:9">
      <c r="A1645" s="406" t="s">
        <v>460</v>
      </c>
      <c r="B1645" s="406" t="s">
        <v>3125</v>
      </c>
      <c r="C1645" s="406" t="s">
        <v>3140</v>
      </c>
      <c r="D1645" s="406" t="s">
        <v>3088</v>
      </c>
      <c r="F1645" s="406" t="s">
        <v>460</v>
      </c>
      <c r="G1645" s="406" t="s">
        <v>3125</v>
      </c>
      <c r="H1645" s="406" t="s">
        <v>3140</v>
      </c>
      <c r="I1645" s="406" t="s">
        <v>3088</v>
      </c>
    </row>
    <row r="1646" spans="1:9">
      <c r="A1646" s="406" t="s">
        <v>460</v>
      </c>
      <c r="B1646" s="406" t="s">
        <v>3125</v>
      </c>
      <c r="C1646" s="406" t="s">
        <v>2879</v>
      </c>
      <c r="D1646" s="406" t="s">
        <v>3088</v>
      </c>
      <c r="F1646" s="406" t="s">
        <v>460</v>
      </c>
      <c r="G1646" s="406" t="s">
        <v>3125</v>
      </c>
      <c r="H1646" s="406" t="s">
        <v>2879</v>
      </c>
      <c r="I1646" s="406" t="s">
        <v>3088</v>
      </c>
    </row>
    <row r="1647" spans="1:9">
      <c r="A1647" s="406" t="s">
        <v>460</v>
      </c>
      <c r="B1647" s="406" t="s">
        <v>3125</v>
      </c>
      <c r="C1647" s="406" t="s">
        <v>2880</v>
      </c>
      <c r="D1647" s="406" t="s">
        <v>3088</v>
      </c>
      <c r="F1647" s="406" t="s">
        <v>460</v>
      </c>
      <c r="G1647" s="406" t="s">
        <v>3125</v>
      </c>
      <c r="H1647" s="406" t="s">
        <v>2880</v>
      </c>
      <c r="I1647" s="406" t="s">
        <v>3088</v>
      </c>
    </row>
    <row r="1648" spans="1:9">
      <c r="A1648" s="406" t="s">
        <v>460</v>
      </c>
      <c r="B1648" s="406" t="s">
        <v>3125</v>
      </c>
      <c r="C1648" s="406" t="s">
        <v>3141</v>
      </c>
      <c r="D1648" s="406" t="s">
        <v>3088</v>
      </c>
      <c r="F1648" s="406" t="s">
        <v>460</v>
      </c>
      <c r="G1648" s="406" t="s">
        <v>3125</v>
      </c>
      <c r="H1648" s="406" t="s">
        <v>3141</v>
      </c>
      <c r="I1648" s="406" t="s">
        <v>3088</v>
      </c>
    </row>
    <row r="1649" spans="1:9">
      <c r="A1649" s="406" t="s">
        <v>460</v>
      </c>
      <c r="B1649" s="406" t="s">
        <v>3124</v>
      </c>
      <c r="C1649" s="406" t="s">
        <v>1750</v>
      </c>
      <c r="D1649" s="406" t="s">
        <v>3142</v>
      </c>
      <c r="F1649" s="406" t="s">
        <v>460</v>
      </c>
      <c r="G1649" s="406" t="s">
        <v>3124</v>
      </c>
      <c r="H1649" s="406" t="s">
        <v>1750</v>
      </c>
      <c r="I1649" s="406" t="s">
        <v>3142</v>
      </c>
    </row>
    <row r="1650" spans="1:9">
      <c r="A1650" s="406" t="s">
        <v>460</v>
      </c>
      <c r="B1650" s="406" t="s">
        <v>3124</v>
      </c>
      <c r="C1650" s="406" t="s">
        <v>1674</v>
      </c>
      <c r="D1650" s="406" t="s">
        <v>3142</v>
      </c>
      <c r="F1650" s="406" t="s">
        <v>460</v>
      </c>
      <c r="G1650" s="406" t="s">
        <v>3124</v>
      </c>
      <c r="H1650" s="406" t="s">
        <v>1674</v>
      </c>
      <c r="I1650" s="406" t="s">
        <v>3142</v>
      </c>
    </row>
    <row r="1651" spans="1:9">
      <c r="A1651" s="406" t="s">
        <v>460</v>
      </c>
      <c r="B1651" s="406" t="s">
        <v>3124</v>
      </c>
      <c r="C1651" s="406" t="s">
        <v>1713</v>
      </c>
      <c r="D1651" s="406" t="s">
        <v>3142</v>
      </c>
      <c r="F1651" s="406" t="s">
        <v>460</v>
      </c>
      <c r="G1651" s="406" t="s">
        <v>3124</v>
      </c>
      <c r="H1651" s="406" t="s">
        <v>1713</v>
      </c>
      <c r="I1651" s="406" t="s">
        <v>3142</v>
      </c>
    </row>
    <row r="1652" spans="1:9">
      <c r="A1652" s="406" t="s">
        <v>460</v>
      </c>
      <c r="B1652" s="406" t="s">
        <v>3124</v>
      </c>
      <c r="C1652" s="406" t="s">
        <v>1727</v>
      </c>
      <c r="D1652" s="406" t="s">
        <v>3143</v>
      </c>
      <c r="F1652" s="406" t="s">
        <v>460</v>
      </c>
      <c r="G1652" s="406" t="s">
        <v>3124</v>
      </c>
      <c r="H1652" s="406" t="s">
        <v>1727</v>
      </c>
      <c r="I1652" s="406" t="s">
        <v>3143</v>
      </c>
    </row>
    <row r="1653" spans="1:9">
      <c r="A1653" s="406" t="s">
        <v>460</v>
      </c>
      <c r="B1653" s="406" t="s">
        <v>3124</v>
      </c>
      <c r="C1653" s="406" t="s">
        <v>1805</v>
      </c>
      <c r="D1653" s="406" t="s">
        <v>3143</v>
      </c>
      <c r="F1653" s="406" t="s">
        <v>460</v>
      </c>
      <c r="G1653" s="406" t="s">
        <v>3124</v>
      </c>
      <c r="H1653" s="406" t="s">
        <v>1805</v>
      </c>
      <c r="I1653" s="406" t="s">
        <v>3143</v>
      </c>
    </row>
    <row r="1654" spans="1:9">
      <c r="A1654" s="406" t="s">
        <v>460</v>
      </c>
      <c r="B1654" s="406" t="s">
        <v>3124</v>
      </c>
      <c r="C1654" s="406" t="s">
        <v>1745</v>
      </c>
      <c r="D1654" s="406" t="s">
        <v>3143</v>
      </c>
      <c r="F1654" s="406" t="s">
        <v>460</v>
      </c>
      <c r="G1654" s="406" t="s">
        <v>3124</v>
      </c>
      <c r="H1654" s="406" t="s">
        <v>1745</v>
      </c>
      <c r="I1654" s="406" t="s">
        <v>3143</v>
      </c>
    </row>
    <row r="1655" spans="1:9">
      <c r="A1655" s="406" t="s">
        <v>460</v>
      </c>
      <c r="B1655" s="406" t="s">
        <v>3124</v>
      </c>
      <c r="C1655" s="406" t="s">
        <v>1796</v>
      </c>
      <c r="D1655" s="406" t="s">
        <v>3144</v>
      </c>
      <c r="F1655" s="406" t="s">
        <v>460</v>
      </c>
      <c r="G1655" s="406" t="s">
        <v>3124</v>
      </c>
      <c r="H1655" s="406" t="s">
        <v>1796</v>
      </c>
      <c r="I1655" s="406" t="s">
        <v>3144</v>
      </c>
    </row>
    <row r="1656" spans="1:9">
      <c r="A1656" s="406" t="s">
        <v>460</v>
      </c>
      <c r="B1656" s="406" t="s">
        <v>3124</v>
      </c>
      <c r="C1656" s="406" t="s">
        <v>1772</v>
      </c>
      <c r="D1656" s="406" t="s">
        <v>3144</v>
      </c>
      <c r="F1656" s="406" t="s">
        <v>460</v>
      </c>
      <c r="G1656" s="406" t="s">
        <v>3124</v>
      </c>
      <c r="H1656" s="406" t="s">
        <v>1772</v>
      </c>
      <c r="I1656" s="406" t="s">
        <v>3144</v>
      </c>
    </row>
    <row r="1657" spans="1:9">
      <c r="A1657" s="406" t="s">
        <v>460</v>
      </c>
      <c r="B1657" s="406" t="s">
        <v>3124</v>
      </c>
      <c r="C1657" s="406" t="s">
        <v>1660</v>
      </c>
      <c r="D1657" s="406" t="s">
        <v>3145</v>
      </c>
      <c r="F1657" s="406" t="s">
        <v>460</v>
      </c>
      <c r="G1657" s="406" t="s">
        <v>3124</v>
      </c>
      <c r="H1657" s="406" t="s">
        <v>1660</v>
      </c>
      <c r="I1657" s="406" t="s">
        <v>3145</v>
      </c>
    </row>
    <row r="1658" spans="1:9">
      <c r="A1658" s="406" t="s">
        <v>460</v>
      </c>
      <c r="B1658" s="406" t="s">
        <v>3124</v>
      </c>
      <c r="C1658" s="406" t="s">
        <v>2120</v>
      </c>
      <c r="D1658" s="406" t="s">
        <v>3145</v>
      </c>
      <c r="F1658" s="406" t="s">
        <v>460</v>
      </c>
      <c r="G1658" s="406" t="s">
        <v>3124</v>
      </c>
      <c r="H1658" s="406" t="s">
        <v>2120</v>
      </c>
      <c r="I1658" s="406" t="s">
        <v>3145</v>
      </c>
    </row>
    <row r="1659" spans="1:9">
      <c r="A1659" s="406" t="s">
        <v>460</v>
      </c>
      <c r="B1659" s="406" t="s">
        <v>3124</v>
      </c>
      <c r="C1659" s="406" t="s">
        <v>2413</v>
      </c>
      <c r="D1659" s="406" t="s">
        <v>3145</v>
      </c>
      <c r="F1659" s="406" t="s">
        <v>460</v>
      </c>
      <c r="G1659" s="406" t="s">
        <v>3124</v>
      </c>
      <c r="H1659" s="406" t="s">
        <v>2413</v>
      </c>
      <c r="I1659" s="406" t="s">
        <v>3145</v>
      </c>
    </row>
    <row r="1660" spans="1:9">
      <c r="A1660" s="406" t="s">
        <v>783</v>
      </c>
      <c r="B1660" s="406" t="s">
        <v>2812</v>
      </c>
      <c r="C1660" s="406" t="s">
        <v>1651</v>
      </c>
      <c r="D1660" s="406" t="s">
        <v>3146</v>
      </c>
      <c r="F1660" s="406" t="s">
        <v>783</v>
      </c>
      <c r="G1660" s="406" t="s">
        <v>2812</v>
      </c>
      <c r="H1660" s="406" t="s">
        <v>1651</v>
      </c>
      <c r="I1660" s="406" t="s">
        <v>3146</v>
      </c>
    </row>
    <row r="1661" spans="1:9">
      <c r="A1661" s="406" t="s">
        <v>460</v>
      </c>
      <c r="B1661" s="406" t="s">
        <v>3124</v>
      </c>
      <c r="C1661" s="406" t="s">
        <v>1654</v>
      </c>
      <c r="D1661" s="406" t="s">
        <v>1702</v>
      </c>
      <c r="F1661" s="406" t="s">
        <v>460</v>
      </c>
      <c r="G1661" s="406" t="s">
        <v>3124</v>
      </c>
      <c r="H1661" s="406" t="s">
        <v>1654</v>
      </c>
      <c r="I1661" s="406" t="s">
        <v>1702</v>
      </c>
    </row>
    <row r="1662" spans="1:9">
      <c r="A1662" s="406" t="s">
        <v>3147</v>
      </c>
      <c r="B1662" s="406" t="s">
        <v>3148</v>
      </c>
      <c r="C1662" s="406" t="s">
        <v>2863</v>
      </c>
      <c r="D1662" s="406" t="s">
        <v>3149</v>
      </c>
      <c r="F1662" s="406" t="s">
        <v>3147</v>
      </c>
      <c r="G1662" s="406" t="s">
        <v>3148</v>
      </c>
      <c r="H1662" s="406" t="s">
        <v>2863</v>
      </c>
      <c r="I1662" s="406" t="s">
        <v>3149</v>
      </c>
    </row>
    <row r="1663" spans="1:9">
      <c r="A1663" s="406" t="s">
        <v>3147</v>
      </c>
      <c r="B1663" s="406" t="s">
        <v>3148</v>
      </c>
      <c r="C1663" s="406" t="s">
        <v>2866</v>
      </c>
      <c r="D1663" s="406" t="s">
        <v>3149</v>
      </c>
      <c r="F1663" s="406" t="s">
        <v>3147</v>
      </c>
      <c r="G1663" s="406" t="s">
        <v>3148</v>
      </c>
      <c r="H1663" s="406" t="s">
        <v>2866</v>
      </c>
      <c r="I1663" s="406" t="s">
        <v>3149</v>
      </c>
    </row>
    <row r="1664" spans="1:9">
      <c r="A1664" s="406" t="s">
        <v>3147</v>
      </c>
      <c r="B1664" s="406" t="s">
        <v>3148</v>
      </c>
      <c r="C1664" s="406" t="s">
        <v>2867</v>
      </c>
      <c r="D1664" s="406" t="s">
        <v>3149</v>
      </c>
      <c r="F1664" s="406" t="s">
        <v>3147</v>
      </c>
      <c r="G1664" s="406" t="s">
        <v>3148</v>
      </c>
      <c r="H1664" s="406" t="s">
        <v>2867</v>
      </c>
      <c r="I1664" s="406" t="s">
        <v>3149</v>
      </c>
    </row>
    <row r="1665" spans="1:9">
      <c r="A1665" s="406" t="s">
        <v>3147</v>
      </c>
      <c r="B1665" s="406" t="s">
        <v>3148</v>
      </c>
      <c r="C1665" s="406" t="s">
        <v>2869</v>
      </c>
      <c r="D1665" s="406" t="s">
        <v>3149</v>
      </c>
      <c r="F1665" s="406" t="s">
        <v>3147</v>
      </c>
      <c r="G1665" s="406" t="s">
        <v>3148</v>
      </c>
      <c r="H1665" s="406" t="s">
        <v>2869</v>
      </c>
      <c r="I1665" s="406" t="s">
        <v>3149</v>
      </c>
    </row>
    <row r="1666" spans="1:9">
      <c r="A1666" s="406" t="s">
        <v>3147</v>
      </c>
      <c r="B1666" s="406" t="s">
        <v>3148</v>
      </c>
      <c r="C1666" s="406" t="s">
        <v>2874</v>
      </c>
      <c r="D1666" s="406" t="s">
        <v>3149</v>
      </c>
      <c r="F1666" s="406" t="s">
        <v>3147</v>
      </c>
      <c r="G1666" s="406" t="s">
        <v>3148</v>
      </c>
      <c r="H1666" s="406" t="s">
        <v>2874</v>
      </c>
      <c r="I1666" s="406" t="s">
        <v>3149</v>
      </c>
    </row>
    <row r="1667" spans="1:9">
      <c r="A1667" s="406" t="s">
        <v>3147</v>
      </c>
      <c r="B1667" s="406" t="s">
        <v>3148</v>
      </c>
      <c r="C1667" s="406" t="s">
        <v>3150</v>
      </c>
      <c r="D1667" s="406" t="s">
        <v>3149</v>
      </c>
      <c r="F1667" s="406" t="s">
        <v>3147</v>
      </c>
      <c r="G1667" s="406" t="s">
        <v>3148</v>
      </c>
      <c r="H1667" s="406" t="s">
        <v>3150</v>
      </c>
      <c r="I1667" s="406" t="s">
        <v>3149</v>
      </c>
    </row>
    <row r="1668" spans="1:9">
      <c r="A1668" s="406" t="s">
        <v>3147</v>
      </c>
      <c r="B1668" s="406" t="s">
        <v>3148</v>
      </c>
      <c r="C1668" s="406" t="s">
        <v>3139</v>
      </c>
      <c r="D1668" s="406" t="s">
        <v>3149</v>
      </c>
      <c r="F1668" s="406" t="s">
        <v>3147</v>
      </c>
      <c r="G1668" s="406" t="s">
        <v>3148</v>
      </c>
      <c r="H1668" s="406" t="s">
        <v>3139</v>
      </c>
      <c r="I1668" s="406" t="s">
        <v>3149</v>
      </c>
    </row>
    <row r="1669" spans="1:9">
      <c r="A1669" s="406" t="s">
        <v>3147</v>
      </c>
      <c r="B1669" s="406" t="s">
        <v>3148</v>
      </c>
      <c r="C1669" s="406" t="s">
        <v>2878</v>
      </c>
      <c r="D1669" s="406" t="s">
        <v>3149</v>
      </c>
      <c r="F1669" s="406" t="s">
        <v>3147</v>
      </c>
      <c r="G1669" s="406" t="s">
        <v>3148</v>
      </c>
      <c r="H1669" s="406" t="s">
        <v>2878</v>
      </c>
      <c r="I1669" s="406" t="s">
        <v>3149</v>
      </c>
    </row>
    <row r="1670" spans="1:9">
      <c r="A1670" s="406" t="s">
        <v>3147</v>
      </c>
      <c r="B1670" s="406" t="s">
        <v>3148</v>
      </c>
      <c r="C1670" s="406" t="s">
        <v>2835</v>
      </c>
      <c r="D1670" s="406" t="s">
        <v>3149</v>
      </c>
      <c r="F1670" s="406" t="s">
        <v>3147</v>
      </c>
      <c r="G1670" s="406" t="s">
        <v>3148</v>
      </c>
      <c r="H1670" s="406" t="s">
        <v>2835</v>
      </c>
      <c r="I1670" s="406" t="s">
        <v>3149</v>
      </c>
    </row>
    <row r="1671" spans="1:9">
      <c r="A1671" s="406" t="s">
        <v>3147</v>
      </c>
      <c r="B1671" s="406" t="s">
        <v>3148</v>
      </c>
      <c r="C1671" s="406" t="s">
        <v>3151</v>
      </c>
      <c r="D1671" s="406" t="s">
        <v>3149</v>
      </c>
      <c r="F1671" s="406" t="s">
        <v>3147</v>
      </c>
      <c r="G1671" s="406" t="s">
        <v>3148</v>
      </c>
      <c r="H1671" s="406" t="s">
        <v>3151</v>
      </c>
      <c r="I1671" s="406" t="s">
        <v>3149</v>
      </c>
    </row>
    <row r="1672" spans="1:9">
      <c r="A1672" s="406" t="s">
        <v>3147</v>
      </c>
      <c r="B1672" s="406" t="s">
        <v>3148</v>
      </c>
      <c r="C1672" s="406" t="s">
        <v>1887</v>
      </c>
      <c r="D1672" s="406" t="s">
        <v>3152</v>
      </c>
      <c r="F1672" s="406" t="s">
        <v>3147</v>
      </c>
      <c r="G1672" s="406" t="s">
        <v>3148</v>
      </c>
      <c r="H1672" s="406" t="s">
        <v>1887</v>
      </c>
      <c r="I1672" s="406" t="s">
        <v>3152</v>
      </c>
    </row>
    <row r="1673" spans="1:9">
      <c r="A1673" s="406" t="s">
        <v>3147</v>
      </c>
      <c r="B1673" s="406" t="s">
        <v>3148</v>
      </c>
      <c r="C1673" s="406" t="s">
        <v>2177</v>
      </c>
      <c r="D1673" s="406" t="s">
        <v>3153</v>
      </c>
      <c r="F1673" s="406" t="s">
        <v>3147</v>
      </c>
      <c r="G1673" s="406" t="s">
        <v>3148</v>
      </c>
      <c r="H1673" s="406" t="s">
        <v>2177</v>
      </c>
      <c r="I1673" s="406" t="s">
        <v>3153</v>
      </c>
    </row>
    <row r="1674" spans="1:9">
      <c r="A1674" s="406" t="s">
        <v>460</v>
      </c>
      <c r="B1674" s="406" t="s">
        <v>3154</v>
      </c>
      <c r="C1674" s="406" t="s">
        <v>2875</v>
      </c>
      <c r="D1674" s="406" t="s">
        <v>3081</v>
      </c>
      <c r="F1674" s="406" t="s">
        <v>460</v>
      </c>
      <c r="G1674" s="406" t="s">
        <v>3154</v>
      </c>
      <c r="H1674" s="406" t="s">
        <v>2875</v>
      </c>
      <c r="I1674" s="406" t="s">
        <v>3081</v>
      </c>
    </row>
    <row r="1675" spans="1:9">
      <c r="A1675" s="406" t="s">
        <v>460</v>
      </c>
      <c r="B1675" s="406" t="s">
        <v>3154</v>
      </c>
      <c r="C1675" s="406" t="s">
        <v>2876</v>
      </c>
      <c r="D1675" s="406" t="s">
        <v>3081</v>
      </c>
      <c r="F1675" s="406" t="s">
        <v>460</v>
      </c>
      <c r="G1675" s="406" t="s">
        <v>3154</v>
      </c>
      <c r="H1675" s="406" t="s">
        <v>2876</v>
      </c>
      <c r="I1675" s="406" t="s">
        <v>3081</v>
      </c>
    </row>
    <row r="1676" spans="1:9">
      <c r="A1676" s="406" t="s">
        <v>460</v>
      </c>
      <c r="B1676" s="406" t="s">
        <v>3154</v>
      </c>
      <c r="C1676" s="406" t="s">
        <v>3139</v>
      </c>
      <c r="D1676" s="406" t="s">
        <v>3081</v>
      </c>
      <c r="F1676" s="406" t="s">
        <v>460</v>
      </c>
      <c r="G1676" s="406" t="s">
        <v>3154</v>
      </c>
      <c r="H1676" s="406" t="s">
        <v>3139</v>
      </c>
      <c r="I1676" s="406" t="s">
        <v>3081</v>
      </c>
    </row>
    <row r="1677" spans="1:9">
      <c r="A1677" s="406" t="s">
        <v>460</v>
      </c>
      <c r="B1677" s="406" t="s">
        <v>3154</v>
      </c>
      <c r="C1677" s="406" t="s">
        <v>3155</v>
      </c>
      <c r="D1677" s="406" t="s">
        <v>3156</v>
      </c>
      <c r="F1677" s="406" t="s">
        <v>460</v>
      </c>
      <c r="G1677" s="406" t="s">
        <v>3154</v>
      </c>
      <c r="H1677" s="406" t="s">
        <v>3155</v>
      </c>
      <c r="I1677" s="406" t="s">
        <v>3156</v>
      </c>
    </row>
    <row r="1678" spans="1:9">
      <c r="A1678" s="406" t="s">
        <v>783</v>
      </c>
      <c r="B1678" s="406" t="s">
        <v>3157</v>
      </c>
      <c r="C1678" s="406" t="s">
        <v>1674</v>
      </c>
      <c r="D1678" s="406" t="s">
        <v>3158</v>
      </c>
      <c r="F1678" s="406" t="s">
        <v>783</v>
      </c>
      <c r="G1678" s="406" t="s">
        <v>3157</v>
      </c>
      <c r="H1678" s="406" t="s">
        <v>1674</v>
      </c>
      <c r="I1678" s="406" t="s">
        <v>3158</v>
      </c>
    </row>
    <row r="1679" spans="1:9">
      <c r="A1679" s="406" t="s">
        <v>3147</v>
      </c>
      <c r="B1679" s="406" t="s">
        <v>3148</v>
      </c>
      <c r="C1679" s="406" t="s">
        <v>3159</v>
      </c>
      <c r="D1679" s="406" t="s">
        <v>3149</v>
      </c>
      <c r="F1679" s="406" t="s">
        <v>3147</v>
      </c>
      <c r="G1679" s="406" t="s">
        <v>3148</v>
      </c>
      <c r="H1679" s="406" t="s">
        <v>3159</v>
      </c>
      <c r="I1679" s="406" t="s">
        <v>3149</v>
      </c>
    </row>
    <row r="1680" spans="1:9">
      <c r="A1680" s="406" t="s">
        <v>3147</v>
      </c>
      <c r="B1680" s="406" t="s">
        <v>3148</v>
      </c>
      <c r="C1680" s="406" t="s">
        <v>3160</v>
      </c>
      <c r="D1680" s="406" t="s">
        <v>3149</v>
      </c>
      <c r="F1680" s="406" t="s">
        <v>3147</v>
      </c>
      <c r="G1680" s="406" t="s">
        <v>3148</v>
      </c>
      <c r="H1680" s="406" t="s">
        <v>3160</v>
      </c>
      <c r="I1680" s="406" t="s">
        <v>3149</v>
      </c>
    </row>
    <row r="1681" spans="1:9">
      <c r="A1681" s="406" t="s">
        <v>1863</v>
      </c>
      <c r="B1681" s="406" t="s">
        <v>3161</v>
      </c>
      <c r="C1681" s="406" t="s">
        <v>1763</v>
      </c>
      <c r="D1681" s="406" t="s">
        <v>3162</v>
      </c>
      <c r="F1681" s="406" t="s">
        <v>1863</v>
      </c>
      <c r="G1681" s="406" t="s">
        <v>3161</v>
      </c>
      <c r="H1681" s="406" t="s">
        <v>1763</v>
      </c>
      <c r="I1681" s="406" t="s">
        <v>3162</v>
      </c>
    </row>
    <row r="1682" spans="1:9">
      <c r="A1682" s="406" t="s">
        <v>460</v>
      </c>
      <c r="B1682" s="406" t="s">
        <v>3163</v>
      </c>
      <c r="C1682" s="406" t="s">
        <v>2961</v>
      </c>
      <c r="D1682" s="406" t="s">
        <v>3081</v>
      </c>
      <c r="F1682" s="406" t="s">
        <v>460</v>
      </c>
      <c r="G1682" s="406" t="s">
        <v>3163</v>
      </c>
      <c r="H1682" s="406" t="s">
        <v>2961</v>
      </c>
      <c r="I1682" s="406" t="s">
        <v>3081</v>
      </c>
    </row>
    <row r="1683" spans="1:9">
      <c r="A1683" s="406" t="s">
        <v>460</v>
      </c>
      <c r="B1683" s="406" t="s">
        <v>3163</v>
      </c>
      <c r="C1683" s="406" t="s">
        <v>3164</v>
      </c>
      <c r="D1683" s="406" t="s">
        <v>3081</v>
      </c>
      <c r="F1683" s="406" t="s">
        <v>460</v>
      </c>
      <c r="G1683" s="406" t="s">
        <v>3163</v>
      </c>
      <c r="H1683" s="406" t="s">
        <v>3164</v>
      </c>
      <c r="I1683" s="406" t="s">
        <v>3081</v>
      </c>
    </row>
    <row r="1684" spans="1:9">
      <c r="A1684" s="406" t="s">
        <v>460</v>
      </c>
      <c r="B1684" s="406" t="s">
        <v>3163</v>
      </c>
      <c r="C1684" s="406" t="s">
        <v>2967</v>
      </c>
      <c r="D1684" s="406" t="s">
        <v>3081</v>
      </c>
      <c r="F1684" s="406" t="s">
        <v>460</v>
      </c>
      <c r="G1684" s="406" t="s">
        <v>3163</v>
      </c>
      <c r="H1684" s="406" t="s">
        <v>2967</v>
      </c>
      <c r="I1684" s="406" t="s">
        <v>3081</v>
      </c>
    </row>
    <row r="1685" spans="1:9">
      <c r="A1685" s="406" t="s">
        <v>460</v>
      </c>
      <c r="B1685" s="406" t="s">
        <v>3163</v>
      </c>
      <c r="C1685" s="406" t="s">
        <v>3165</v>
      </c>
      <c r="D1685" s="406" t="s">
        <v>3081</v>
      </c>
      <c r="F1685" s="406" t="s">
        <v>460</v>
      </c>
      <c r="G1685" s="406" t="s">
        <v>3163</v>
      </c>
      <c r="H1685" s="406" t="s">
        <v>3165</v>
      </c>
      <c r="I1685" s="406" t="s">
        <v>3081</v>
      </c>
    </row>
    <row r="1686" spans="1:9">
      <c r="A1686" s="406" t="s">
        <v>460</v>
      </c>
      <c r="B1686" s="406" t="s">
        <v>3163</v>
      </c>
      <c r="C1686" s="406" t="s">
        <v>2976</v>
      </c>
      <c r="D1686" s="406" t="s">
        <v>3081</v>
      </c>
      <c r="F1686" s="406" t="s">
        <v>460</v>
      </c>
      <c r="G1686" s="406" t="s">
        <v>3163</v>
      </c>
      <c r="H1686" s="406" t="s">
        <v>2976</v>
      </c>
      <c r="I1686" s="406" t="s">
        <v>3081</v>
      </c>
    </row>
    <row r="1687" spans="1:9">
      <c r="A1687" s="406" t="s">
        <v>460</v>
      </c>
      <c r="B1687" s="406" t="s">
        <v>3163</v>
      </c>
      <c r="C1687" s="406" t="s">
        <v>2978</v>
      </c>
      <c r="D1687" s="406" t="s">
        <v>3081</v>
      </c>
      <c r="F1687" s="406" t="s">
        <v>460</v>
      </c>
      <c r="G1687" s="406" t="s">
        <v>3163</v>
      </c>
      <c r="H1687" s="406" t="s">
        <v>2978</v>
      </c>
      <c r="I1687" s="406" t="s">
        <v>3081</v>
      </c>
    </row>
    <row r="1688" spans="1:9">
      <c r="A1688" s="406" t="s">
        <v>460</v>
      </c>
      <c r="B1688" s="406" t="s">
        <v>3163</v>
      </c>
      <c r="C1688" s="406" t="s">
        <v>2982</v>
      </c>
      <c r="D1688" s="406" t="s">
        <v>3081</v>
      </c>
      <c r="F1688" s="406" t="s">
        <v>460</v>
      </c>
      <c r="G1688" s="406" t="s">
        <v>3163</v>
      </c>
      <c r="H1688" s="406" t="s">
        <v>2982</v>
      </c>
      <c r="I1688" s="406" t="s">
        <v>3081</v>
      </c>
    </row>
    <row r="1689" spans="1:9">
      <c r="A1689" s="406" t="s">
        <v>460</v>
      </c>
      <c r="B1689" s="406" t="s">
        <v>3163</v>
      </c>
      <c r="C1689" s="406" t="s">
        <v>3166</v>
      </c>
      <c r="D1689" s="406" t="s">
        <v>3081</v>
      </c>
      <c r="F1689" s="406" t="s">
        <v>460</v>
      </c>
      <c r="G1689" s="406" t="s">
        <v>3163</v>
      </c>
      <c r="H1689" s="406" t="s">
        <v>3166</v>
      </c>
      <c r="I1689" s="406" t="s">
        <v>3081</v>
      </c>
    </row>
    <row r="1690" spans="1:9">
      <c r="A1690" s="406" t="s">
        <v>460</v>
      </c>
      <c r="B1690" s="406" t="s">
        <v>3163</v>
      </c>
      <c r="C1690" s="406" t="s">
        <v>3167</v>
      </c>
      <c r="D1690" s="406" t="s">
        <v>3081</v>
      </c>
      <c r="F1690" s="406" t="s">
        <v>460</v>
      </c>
      <c r="G1690" s="406" t="s">
        <v>3163</v>
      </c>
      <c r="H1690" s="406" t="s">
        <v>3167</v>
      </c>
      <c r="I1690" s="406" t="s">
        <v>3081</v>
      </c>
    </row>
    <row r="1691" spans="1:9">
      <c r="A1691" s="406" t="s">
        <v>460</v>
      </c>
      <c r="B1691" s="406" t="s">
        <v>3163</v>
      </c>
      <c r="C1691" s="406" t="s">
        <v>3168</v>
      </c>
      <c r="D1691" s="406" t="s">
        <v>3081</v>
      </c>
      <c r="F1691" s="406" t="s">
        <v>460</v>
      </c>
      <c r="G1691" s="406" t="s">
        <v>3163</v>
      </c>
      <c r="H1691" s="406" t="s">
        <v>3168</v>
      </c>
      <c r="I1691" s="406" t="s">
        <v>3081</v>
      </c>
    </row>
    <row r="1692" spans="1:9">
      <c r="A1692" s="406" t="s">
        <v>460</v>
      </c>
      <c r="B1692" s="406" t="s">
        <v>3163</v>
      </c>
      <c r="C1692" s="406" t="s">
        <v>3169</v>
      </c>
      <c r="D1692" s="406" t="s">
        <v>3081</v>
      </c>
      <c r="F1692" s="406" t="s">
        <v>460</v>
      </c>
      <c r="G1692" s="406" t="s">
        <v>3163</v>
      </c>
      <c r="H1692" s="406" t="s">
        <v>3169</v>
      </c>
      <c r="I1692" s="406" t="s">
        <v>3081</v>
      </c>
    </row>
    <row r="1693" spans="1:9">
      <c r="A1693" s="406" t="s">
        <v>460</v>
      </c>
      <c r="B1693" s="406" t="s">
        <v>3170</v>
      </c>
      <c r="C1693" s="406" t="s">
        <v>3171</v>
      </c>
      <c r="D1693" s="406" t="s">
        <v>3081</v>
      </c>
      <c r="F1693" s="406" t="s">
        <v>460</v>
      </c>
      <c r="G1693" s="406" t="s">
        <v>3170</v>
      </c>
      <c r="H1693" s="406" t="s">
        <v>3171</v>
      </c>
      <c r="I1693" s="406" t="s">
        <v>3081</v>
      </c>
    </row>
    <row r="1694" spans="1:9">
      <c r="A1694" s="406" t="s">
        <v>460</v>
      </c>
      <c r="B1694" s="406" t="s">
        <v>3170</v>
      </c>
      <c r="C1694" s="406" t="s">
        <v>3172</v>
      </c>
      <c r="D1694" s="406" t="s">
        <v>3081</v>
      </c>
      <c r="F1694" s="406" t="s">
        <v>460</v>
      </c>
      <c r="G1694" s="406" t="s">
        <v>3170</v>
      </c>
      <c r="H1694" s="406" t="s">
        <v>3172</v>
      </c>
      <c r="I1694" s="406" t="s">
        <v>3081</v>
      </c>
    </row>
    <row r="1695" spans="1:9">
      <c r="A1695" s="406" t="s">
        <v>460</v>
      </c>
      <c r="B1695" s="406" t="s">
        <v>3170</v>
      </c>
      <c r="C1695" s="406" t="s">
        <v>3173</v>
      </c>
      <c r="D1695" s="406" t="s">
        <v>3081</v>
      </c>
      <c r="F1695" s="406" t="s">
        <v>460</v>
      </c>
      <c r="G1695" s="406" t="s">
        <v>3170</v>
      </c>
      <c r="H1695" s="406" t="s">
        <v>3173</v>
      </c>
      <c r="I1695" s="406" t="s">
        <v>3081</v>
      </c>
    </row>
    <row r="1696" spans="1:9">
      <c r="A1696" s="406" t="s">
        <v>460</v>
      </c>
      <c r="B1696" s="406" t="s">
        <v>3170</v>
      </c>
      <c r="C1696" s="406" t="s">
        <v>3174</v>
      </c>
      <c r="D1696" s="406" t="s">
        <v>3081</v>
      </c>
      <c r="F1696" s="406" t="s">
        <v>460</v>
      </c>
      <c r="G1696" s="406" t="s">
        <v>3170</v>
      </c>
      <c r="H1696" s="406" t="s">
        <v>3174</v>
      </c>
      <c r="I1696" s="406" t="s">
        <v>3081</v>
      </c>
    </row>
    <row r="1697" spans="1:9">
      <c r="A1697" s="406" t="s">
        <v>460</v>
      </c>
      <c r="B1697" s="406" t="s">
        <v>3170</v>
      </c>
      <c r="C1697" s="406" t="s">
        <v>3175</v>
      </c>
      <c r="D1697" s="406" t="s">
        <v>3081</v>
      </c>
      <c r="F1697" s="406" t="s">
        <v>460</v>
      </c>
      <c r="G1697" s="406" t="s">
        <v>3170</v>
      </c>
      <c r="H1697" s="406" t="s">
        <v>3175</v>
      </c>
      <c r="I1697" s="406" t="s">
        <v>3081</v>
      </c>
    </row>
    <row r="1698" spans="1:9">
      <c r="A1698" s="406" t="s">
        <v>460</v>
      </c>
      <c r="B1698" s="406" t="s">
        <v>3170</v>
      </c>
      <c r="C1698" s="406" t="s">
        <v>3176</v>
      </c>
      <c r="D1698" s="406" t="s">
        <v>3081</v>
      </c>
      <c r="F1698" s="406" t="s">
        <v>460</v>
      </c>
      <c r="G1698" s="406" t="s">
        <v>3170</v>
      </c>
      <c r="H1698" s="406" t="s">
        <v>3176</v>
      </c>
      <c r="I1698" s="406" t="s">
        <v>3081</v>
      </c>
    </row>
    <row r="1699" spans="1:9">
      <c r="A1699" s="406" t="s">
        <v>460</v>
      </c>
      <c r="B1699" s="406" t="s">
        <v>3170</v>
      </c>
      <c r="C1699" s="406" t="s">
        <v>3177</v>
      </c>
      <c r="D1699" s="406" t="s">
        <v>3081</v>
      </c>
      <c r="F1699" s="406" t="s">
        <v>460</v>
      </c>
      <c r="G1699" s="406" t="s">
        <v>3170</v>
      </c>
      <c r="H1699" s="406" t="s">
        <v>3177</v>
      </c>
      <c r="I1699" s="406" t="s">
        <v>3081</v>
      </c>
    </row>
    <row r="1700" spans="1:9">
      <c r="A1700" s="406" t="s">
        <v>2261</v>
      </c>
      <c r="B1700" s="406" t="s">
        <v>1923</v>
      </c>
      <c r="C1700" s="406" t="s">
        <v>2952</v>
      </c>
      <c r="D1700" s="406" t="s">
        <v>3178</v>
      </c>
      <c r="F1700" s="406" t="s">
        <v>2261</v>
      </c>
      <c r="G1700" s="406" t="s">
        <v>1923</v>
      </c>
      <c r="H1700" s="406" t="s">
        <v>2952</v>
      </c>
      <c r="I1700" s="406" t="s">
        <v>3178</v>
      </c>
    </row>
    <row r="1701" spans="1:9">
      <c r="A1701" s="406" t="s">
        <v>2261</v>
      </c>
      <c r="B1701" s="406" t="s">
        <v>1923</v>
      </c>
      <c r="C1701" s="406" t="s">
        <v>2953</v>
      </c>
      <c r="D1701" s="406" t="s">
        <v>3178</v>
      </c>
      <c r="F1701" s="406" t="s">
        <v>2261</v>
      </c>
      <c r="G1701" s="406" t="s">
        <v>1923</v>
      </c>
      <c r="H1701" s="406" t="s">
        <v>2953</v>
      </c>
      <c r="I1701" s="406" t="s">
        <v>3178</v>
      </c>
    </row>
    <row r="1702" spans="1:9">
      <c r="A1702" s="406" t="s">
        <v>2261</v>
      </c>
      <c r="B1702" s="406" t="s">
        <v>1923</v>
      </c>
      <c r="C1702" s="406" t="s">
        <v>2954</v>
      </c>
      <c r="D1702" s="406" t="s">
        <v>3178</v>
      </c>
      <c r="F1702" s="406" t="s">
        <v>2261</v>
      </c>
      <c r="G1702" s="406" t="s">
        <v>1923</v>
      </c>
      <c r="H1702" s="406" t="s">
        <v>2954</v>
      </c>
      <c r="I1702" s="406" t="s">
        <v>3178</v>
      </c>
    </row>
    <row r="1703" spans="1:9">
      <c r="A1703" s="406" t="s">
        <v>2261</v>
      </c>
      <c r="B1703" s="406" t="s">
        <v>1923</v>
      </c>
      <c r="C1703" s="406" t="s">
        <v>2955</v>
      </c>
      <c r="D1703" s="406" t="s">
        <v>3178</v>
      </c>
      <c r="F1703" s="406" t="s">
        <v>2261</v>
      </c>
      <c r="G1703" s="406" t="s">
        <v>1923</v>
      </c>
      <c r="H1703" s="406" t="s">
        <v>2955</v>
      </c>
      <c r="I1703" s="406" t="s">
        <v>3178</v>
      </c>
    </row>
    <row r="1704" spans="1:9">
      <c r="A1704" s="406" t="s">
        <v>2261</v>
      </c>
      <c r="B1704" s="406" t="s">
        <v>1923</v>
      </c>
      <c r="C1704" s="406" t="s">
        <v>2956</v>
      </c>
      <c r="D1704" s="406" t="s">
        <v>3178</v>
      </c>
      <c r="F1704" s="406" t="s">
        <v>2261</v>
      </c>
      <c r="G1704" s="406" t="s">
        <v>1923</v>
      </c>
      <c r="H1704" s="406" t="s">
        <v>2956</v>
      </c>
      <c r="I1704" s="406" t="s">
        <v>3178</v>
      </c>
    </row>
    <row r="1705" spans="1:9">
      <c r="A1705" s="406" t="s">
        <v>2261</v>
      </c>
      <c r="B1705" s="406" t="s">
        <v>1923</v>
      </c>
      <c r="C1705" s="406" t="s">
        <v>2957</v>
      </c>
      <c r="D1705" s="406" t="s">
        <v>3178</v>
      </c>
      <c r="F1705" s="406" t="s">
        <v>2261</v>
      </c>
      <c r="G1705" s="406" t="s">
        <v>1923</v>
      </c>
      <c r="H1705" s="406" t="s">
        <v>2957</v>
      </c>
      <c r="I1705" s="406" t="s">
        <v>3178</v>
      </c>
    </row>
    <row r="1706" spans="1:9">
      <c r="A1706" s="406" t="s">
        <v>2261</v>
      </c>
      <c r="B1706" s="406" t="s">
        <v>1923</v>
      </c>
      <c r="C1706" s="406" t="s">
        <v>2959</v>
      </c>
      <c r="D1706" s="406" t="s">
        <v>3178</v>
      </c>
      <c r="F1706" s="406" t="s">
        <v>2261</v>
      </c>
      <c r="G1706" s="406" t="s">
        <v>1923</v>
      </c>
      <c r="H1706" s="406" t="s">
        <v>2959</v>
      </c>
      <c r="I1706" s="406" t="s">
        <v>3178</v>
      </c>
    </row>
    <row r="1707" spans="1:9">
      <c r="A1707" s="406" t="s">
        <v>2261</v>
      </c>
      <c r="B1707" s="406" t="s">
        <v>1923</v>
      </c>
      <c r="C1707" s="406" t="s">
        <v>3179</v>
      </c>
      <c r="D1707" s="406" t="s">
        <v>3178</v>
      </c>
      <c r="F1707" s="406" t="s">
        <v>2261</v>
      </c>
      <c r="G1707" s="406" t="s">
        <v>1923</v>
      </c>
      <c r="H1707" s="406" t="s">
        <v>3179</v>
      </c>
      <c r="I1707" s="406" t="s">
        <v>3178</v>
      </c>
    </row>
    <row r="1708" spans="1:9">
      <c r="A1708" s="406" t="s">
        <v>460</v>
      </c>
      <c r="B1708" s="406" t="s">
        <v>3180</v>
      </c>
      <c r="C1708" s="406" t="s">
        <v>3181</v>
      </c>
      <c r="D1708" s="406" t="s">
        <v>3081</v>
      </c>
      <c r="F1708" s="406" t="s">
        <v>460</v>
      </c>
      <c r="G1708" s="406" t="s">
        <v>3180</v>
      </c>
      <c r="H1708" s="406" t="s">
        <v>3181</v>
      </c>
      <c r="I1708" s="406" t="s">
        <v>3081</v>
      </c>
    </row>
    <row r="1709" spans="1:9">
      <c r="A1709" s="406" t="s">
        <v>460</v>
      </c>
      <c r="B1709" s="406" t="s">
        <v>3180</v>
      </c>
      <c r="C1709" s="406" t="s">
        <v>2837</v>
      </c>
      <c r="D1709" s="406" t="s">
        <v>3081</v>
      </c>
      <c r="F1709" s="406" t="s">
        <v>460</v>
      </c>
      <c r="G1709" s="406" t="s">
        <v>3180</v>
      </c>
      <c r="H1709" s="406" t="s">
        <v>2837</v>
      </c>
      <c r="I1709" s="406" t="s">
        <v>3081</v>
      </c>
    </row>
    <row r="1710" spans="1:9">
      <c r="A1710" s="406" t="s">
        <v>460</v>
      </c>
      <c r="B1710" s="406" t="s">
        <v>3180</v>
      </c>
      <c r="C1710" s="406" t="s">
        <v>3182</v>
      </c>
      <c r="D1710" s="406" t="s">
        <v>3183</v>
      </c>
      <c r="F1710" s="406" t="s">
        <v>460</v>
      </c>
      <c r="G1710" s="406" t="s">
        <v>3180</v>
      </c>
      <c r="H1710" s="406" t="s">
        <v>3182</v>
      </c>
      <c r="I1710" s="406" t="s">
        <v>3183</v>
      </c>
    </row>
    <row r="1711" spans="1:9">
      <c r="A1711" s="406" t="s">
        <v>460</v>
      </c>
      <c r="B1711" s="406" t="s">
        <v>3184</v>
      </c>
      <c r="C1711" s="406" t="s">
        <v>3185</v>
      </c>
      <c r="D1711" s="406" t="s">
        <v>3081</v>
      </c>
      <c r="F1711" s="406" t="s">
        <v>460</v>
      </c>
      <c r="G1711" s="406" t="s">
        <v>3184</v>
      </c>
      <c r="H1711" s="406" t="s">
        <v>3185</v>
      </c>
      <c r="I1711" s="406" t="s">
        <v>3081</v>
      </c>
    </row>
    <row r="1712" spans="1:9">
      <c r="A1712" s="406" t="s">
        <v>460</v>
      </c>
      <c r="B1712" s="406" t="s">
        <v>3184</v>
      </c>
      <c r="C1712" s="406" t="s">
        <v>3186</v>
      </c>
      <c r="D1712" s="406" t="s">
        <v>3081</v>
      </c>
      <c r="F1712" s="406" t="s">
        <v>460</v>
      </c>
      <c r="G1712" s="406" t="s">
        <v>3184</v>
      </c>
      <c r="H1712" s="406" t="s">
        <v>3186</v>
      </c>
      <c r="I1712" s="406" t="s">
        <v>3081</v>
      </c>
    </row>
    <row r="1713" spans="1:9">
      <c r="A1713" s="406" t="s">
        <v>460</v>
      </c>
      <c r="B1713" s="406" t="s">
        <v>3184</v>
      </c>
      <c r="C1713" s="406" t="s">
        <v>3187</v>
      </c>
      <c r="D1713" s="406" t="s">
        <v>3081</v>
      </c>
      <c r="F1713" s="406" t="s">
        <v>460</v>
      </c>
      <c r="G1713" s="406" t="s">
        <v>3184</v>
      </c>
      <c r="H1713" s="406" t="s">
        <v>3187</v>
      </c>
      <c r="I1713" s="406" t="s">
        <v>3081</v>
      </c>
    </row>
    <row r="1714" spans="1:9">
      <c r="A1714" s="406" t="s">
        <v>460</v>
      </c>
      <c r="B1714" s="406" t="s">
        <v>3184</v>
      </c>
      <c r="C1714" s="406" t="s">
        <v>3188</v>
      </c>
      <c r="D1714" s="406" t="s">
        <v>3081</v>
      </c>
      <c r="F1714" s="406" t="s">
        <v>460</v>
      </c>
      <c r="G1714" s="406" t="s">
        <v>3184</v>
      </c>
      <c r="H1714" s="406" t="s">
        <v>3188</v>
      </c>
      <c r="I1714" s="406" t="s">
        <v>3081</v>
      </c>
    </row>
    <row r="1715" spans="1:9">
      <c r="A1715" s="406" t="s">
        <v>460</v>
      </c>
      <c r="B1715" s="406" t="s">
        <v>3184</v>
      </c>
      <c r="C1715" s="406" t="s">
        <v>3189</v>
      </c>
      <c r="D1715" s="406" t="s">
        <v>3081</v>
      </c>
      <c r="F1715" s="406" t="s">
        <v>460</v>
      </c>
      <c r="G1715" s="406" t="s">
        <v>3184</v>
      </c>
      <c r="H1715" s="406" t="s">
        <v>3189</v>
      </c>
      <c r="I1715" s="406" t="s">
        <v>3081</v>
      </c>
    </row>
    <row r="1716" spans="1:9">
      <c r="A1716" s="406" t="s">
        <v>460</v>
      </c>
      <c r="B1716" s="406" t="s">
        <v>3184</v>
      </c>
      <c r="C1716" s="406" t="s">
        <v>3190</v>
      </c>
      <c r="D1716" s="406" t="s">
        <v>3081</v>
      </c>
      <c r="F1716" s="406" t="s">
        <v>460</v>
      </c>
      <c r="G1716" s="406" t="s">
        <v>3184</v>
      </c>
      <c r="H1716" s="406" t="s">
        <v>3190</v>
      </c>
      <c r="I1716" s="406" t="s">
        <v>3081</v>
      </c>
    </row>
    <row r="1717" spans="1:9">
      <c r="A1717" s="406" t="s">
        <v>460</v>
      </c>
      <c r="B1717" s="406" t="s">
        <v>3184</v>
      </c>
      <c r="C1717" s="406" t="s">
        <v>3191</v>
      </c>
      <c r="D1717" s="406" t="s">
        <v>3081</v>
      </c>
      <c r="F1717" s="406" t="s">
        <v>460</v>
      </c>
      <c r="G1717" s="406" t="s">
        <v>3184</v>
      </c>
      <c r="H1717" s="406" t="s">
        <v>3191</v>
      </c>
      <c r="I1717" s="406" t="s">
        <v>3081</v>
      </c>
    </row>
    <row r="1718" spans="1:9">
      <c r="A1718" s="406" t="s">
        <v>460</v>
      </c>
      <c r="B1718" s="406" t="s">
        <v>3184</v>
      </c>
      <c r="C1718" s="406" t="s">
        <v>3192</v>
      </c>
      <c r="D1718" s="406" t="s">
        <v>3081</v>
      </c>
      <c r="F1718" s="406" t="s">
        <v>460</v>
      </c>
      <c r="G1718" s="406" t="s">
        <v>3184</v>
      </c>
      <c r="H1718" s="406" t="s">
        <v>3192</v>
      </c>
      <c r="I1718" s="406" t="s">
        <v>3081</v>
      </c>
    </row>
    <row r="1719" spans="1:9">
      <c r="A1719" s="406" t="s">
        <v>460</v>
      </c>
      <c r="B1719" s="406" t="s">
        <v>3184</v>
      </c>
      <c r="C1719" s="406" t="s">
        <v>3193</v>
      </c>
      <c r="D1719" s="406" t="s">
        <v>3081</v>
      </c>
      <c r="F1719" s="406" t="s">
        <v>460</v>
      </c>
      <c r="G1719" s="406" t="s">
        <v>3184</v>
      </c>
      <c r="H1719" s="406" t="s">
        <v>3193</v>
      </c>
      <c r="I1719" s="406" t="s">
        <v>3081</v>
      </c>
    </row>
    <row r="1720" spans="1:9">
      <c r="A1720" s="406" t="s">
        <v>460</v>
      </c>
      <c r="B1720" s="406" t="s">
        <v>3184</v>
      </c>
      <c r="C1720" s="406" t="s">
        <v>3194</v>
      </c>
      <c r="D1720" s="406" t="s">
        <v>3081</v>
      </c>
      <c r="F1720" s="406" t="s">
        <v>460</v>
      </c>
      <c r="G1720" s="406" t="s">
        <v>3184</v>
      </c>
      <c r="H1720" s="406" t="s">
        <v>3194</v>
      </c>
      <c r="I1720" s="406" t="s">
        <v>3081</v>
      </c>
    </row>
    <row r="1721" spans="1:9">
      <c r="A1721" s="406" t="s">
        <v>460</v>
      </c>
      <c r="B1721" s="406" t="s">
        <v>3184</v>
      </c>
      <c r="C1721" s="406" t="s">
        <v>3195</v>
      </c>
      <c r="D1721" s="406" t="s">
        <v>3081</v>
      </c>
      <c r="F1721" s="406" t="s">
        <v>460</v>
      </c>
      <c r="G1721" s="406" t="s">
        <v>3184</v>
      </c>
      <c r="H1721" s="406" t="s">
        <v>3195</v>
      </c>
      <c r="I1721" s="406" t="s">
        <v>3081</v>
      </c>
    </row>
    <row r="1722" spans="1:9">
      <c r="A1722" s="406" t="s">
        <v>1993</v>
      </c>
      <c r="B1722" s="406" t="s">
        <v>2529</v>
      </c>
      <c r="C1722" s="406" t="s">
        <v>3196</v>
      </c>
      <c r="D1722" s="406" t="s">
        <v>2531</v>
      </c>
      <c r="F1722" s="406" t="s">
        <v>1993</v>
      </c>
      <c r="G1722" s="406" t="s">
        <v>2529</v>
      </c>
      <c r="H1722" s="406" t="s">
        <v>3196</v>
      </c>
      <c r="I1722" s="406" t="s">
        <v>2531</v>
      </c>
    </row>
    <row r="1723" spans="1:9">
      <c r="A1723" s="406" t="s">
        <v>460</v>
      </c>
      <c r="B1723" s="406" t="s">
        <v>3197</v>
      </c>
      <c r="C1723" s="406" t="s">
        <v>3198</v>
      </c>
      <c r="D1723" s="406" t="s">
        <v>3088</v>
      </c>
      <c r="F1723" s="406" t="s">
        <v>460</v>
      </c>
      <c r="G1723" s="406" t="s">
        <v>3197</v>
      </c>
      <c r="H1723" s="406" t="s">
        <v>3198</v>
      </c>
      <c r="I1723" s="406" t="s">
        <v>3088</v>
      </c>
    </row>
    <row r="1724" spans="1:9">
      <c r="A1724" s="406" t="s">
        <v>2552</v>
      </c>
      <c r="B1724" s="406" t="s">
        <v>2552</v>
      </c>
      <c r="C1724" s="406"/>
      <c r="D1724" s="406" t="s">
        <v>2053</v>
      </c>
      <c r="F1724" s="406" t="s">
        <v>2552</v>
      </c>
      <c r="G1724" s="406" t="s">
        <v>2552</v>
      </c>
      <c r="H1724" s="406"/>
      <c r="I1724" s="406" t="s">
        <v>2053</v>
      </c>
    </row>
    <row r="1725" spans="1:9">
      <c r="A1725" s="406" t="s">
        <v>2552</v>
      </c>
      <c r="B1725" s="406" t="s">
        <v>2552</v>
      </c>
      <c r="C1725" s="406"/>
      <c r="D1725" s="406" t="s">
        <v>2147</v>
      </c>
      <c r="F1725" s="406" t="s">
        <v>2552</v>
      </c>
      <c r="G1725" s="406" t="s">
        <v>2552</v>
      </c>
      <c r="H1725" s="406"/>
      <c r="I1725" s="406" t="s">
        <v>2147</v>
      </c>
    </row>
    <row r="1726" spans="1:9">
      <c r="A1726" s="406" t="s">
        <v>2552</v>
      </c>
      <c r="B1726" s="406" t="s">
        <v>2552</v>
      </c>
      <c r="C1726" s="406"/>
      <c r="D1726" s="406" t="s">
        <v>3199</v>
      </c>
      <c r="F1726" s="406" t="s">
        <v>2552</v>
      </c>
      <c r="G1726" s="406" t="s">
        <v>2552</v>
      </c>
      <c r="H1726" s="406"/>
      <c r="I1726" s="406" t="s">
        <v>3199</v>
      </c>
    </row>
    <row r="1727" spans="1:9">
      <c r="A1727" s="406" t="s">
        <v>2552</v>
      </c>
      <c r="B1727" s="406" t="s">
        <v>2552</v>
      </c>
      <c r="C1727" s="406"/>
      <c r="D1727" s="406" t="s">
        <v>3076</v>
      </c>
      <c r="F1727" s="406" t="s">
        <v>2552</v>
      </c>
      <c r="G1727" s="406" t="s">
        <v>2552</v>
      </c>
      <c r="H1727" s="406"/>
      <c r="I1727" s="406" t="s">
        <v>3076</v>
      </c>
    </row>
    <row r="1728" spans="1:9">
      <c r="A1728" s="406" t="s">
        <v>2552</v>
      </c>
      <c r="B1728" s="406" t="s">
        <v>2552</v>
      </c>
      <c r="C1728" s="406"/>
      <c r="D1728" s="406" t="s">
        <v>3200</v>
      </c>
      <c r="F1728" s="406" t="s">
        <v>2552</v>
      </c>
      <c r="G1728" s="406" t="s">
        <v>2552</v>
      </c>
      <c r="H1728" s="406"/>
      <c r="I1728" s="406" t="s">
        <v>3200</v>
      </c>
    </row>
    <row r="1729" spans="1:9">
      <c r="A1729" s="406" t="s">
        <v>2552</v>
      </c>
      <c r="B1729" s="406" t="s">
        <v>2552</v>
      </c>
      <c r="C1729" s="406"/>
      <c r="D1729" s="406" t="s">
        <v>3201</v>
      </c>
      <c r="F1729" s="406" t="s">
        <v>2552</v>
      </c>
      <c r="G1729" s="406" t="s">
        <v>2552</v>
      </c>
      <c r="H1729" s="406"/>
      <c r="I1729" s="406" t="s">
        <v>3201</v>
      </c>
    </row>
    <row r="1730" spans="1:9">
      <c r="A1730" s="406" t="s">
        <v>2552</v>
      </c>
      <c r="B1730" s="406" t="s">
        <v>2552</v>
      </c>
      <c r="C1730" s="406"/>
      <c r="D1730" s="406" t="s">
        <v>3202</v>
      </c>
      <c r="F1730" s="406" t="s">
        <v>2552</v>
      </c>
      <c r="G1730" s="406" t="s">
        <v>2552</v>
      </c>
      <c r="H1730" s="406"/>
      <c r="I1730" s="406" t="s">
        <v>3202</v>
      </c>
    </row>
    <row r="1731" spans="1:9">
      <c r="A1731" s="406" t="s">
        <v>2552</v>
      </c>
      <c r="B1731" s="406" t="s">
        <v>2552</v>
      </c>
      <c r="C1731" s="406"/>
      <c r="D1731" s="406" t="s">
        <v>3203</v>
      </c>
      <c r="F1731" s="406" t="s">
        <v>2552</v>
      </c>
      <c r="G1731" s="406" t="s">
        <v>2552</v>
      </c>
      <c r="H1731" s="406"/>
      <c r="I1731" s="406" t="s">
        <v>3203</v>
      </c>
    </row>
    <row r="1732" spans="1:9">
      <c r="A1732" s="406" t="s">
        <v>2552</v>
      </c>
      <c r="B1732" s="406" t="s">
        <v>2552</v>
      </c>
      <c r="C1732" s="406"/>
      <c r="D1732" s="406" t="s">
        <v>3204</v>
      </c>
      <c r="F1732" s="406" t="s">
        <v>2552</v>
      </c>
      <c r="G1732" s="406" t="s">
        <v>2552</v>
      </c>
      <c r="H1732" s="406"/>
      <c r="I1732" s="406" t="s">
        <v>3204</v>
      </c>
    </row>
    <row r="1733" spans="1:9">
      <c r="A1733" s="406" t="s">
        <v>460</v>
      </c>
      <c r="B1733" s="406" t="s">
        <v>3197</v>
      </c>
      <c r="C1733" s="406" t="s">
        <v>3205</v>
      </c>
      <c r="D1733" s="406" t="s">
        <v>3088</v>
      </c>
      <c r="F1733" s="406" t="s">
        <v>460</v>
      </c>
      <c r="G1733" s="406" t="s">
        <v>3197</v>
      </c>
      <c r="H1733" s="406" t="s">
        <v>3205</v>
      </c>
      <c r="I1733" s="406" t="s">
        <v>3088</v>
      </c>
    </row>
    <row r="1734" spans="1:9">
      <c r="A1734" s="406" t="s">
        <v>460</v>
      </c>
      <c r="B1734" s="406" t="s">
        <v>3197</v>
      </c>
      <c r="C1734" s="406" t="s">
        <v>3206</v>
      </c>
      <c r="D1734" s="406" t="s">
        <v>3088</v>
      </c>
      <c r="F1734" s="406" t="s">
        <v>460</v>
      </c>
      <c r="G1734" s="406" t="s">
        <v>3197</v>
      </c>
      <c r="H1734" s="406" t="s">
        <v>3206</v>
      </c>
      <c r="I1734" s="406" t="s">
        <v>3088</v>
      </c>
    </row>
    <row r="1735" spans="1:9">
      <c r="A1735" s="406" t="s">
        <v>460</v>
      </c>
      <c r="B1735" s="406" t="s">
        <v>3197</v>
      </c>
      <c r="C1735" s="406" t="s">
        <v>3207</v>
      </c>
      <c r="D1735" s="406" t="s">
        <v>3088</v>
      </c>
      <c r="F1735" s="406" t="s">
        <v>460</v>
      </c>
      <c r="G1735" s="406" t="s">
        <v>3197</v>
      </c>
      <c r="H1735" s="406" t="s">
        <v>3207</v>
      </c>
      <c r="I1735" s="406" t="s">
        <v>3088</v>
      </c>
    </row>
    <row r="1736" spans="1:9">
      <c r="A1736" s="406" t="s">
        <v>460</v>
      </c>
      <c r="B1736" s="406" t="s">
        <v>3197</v>
      </c>
      <c r="C1736" s="406" t="s">
        <v>3208</v>
      </c>
      <c r="D1736" s="406" t="s">
        <v>3088</v>
      </c>
      <c r="F1736" s="406" t="s">
        <v>460</v>
      </c>
      <c r="G1736" s="406" t="s">
        <v>3197</v>
      </c>
      <c r="H1736" s="406" t="s">
        <v>3208</v>
      </c>
      <c r="I1736" s="406" t="s">
        <v>3088</v>
      </c>
    </row>
    <row r="1737" spans="1:9">
      <c r="A1737" s="406" t="s">
        <v>460</v>
      </c>
      <c r="B1737" s="406" t="s">
        <v>3197</v>
      </c>
      <c r="C1737" s="406" t="s">
        <v>3209</v>
      </c>
      <c r="D1737" s="406" t="s">
        <v>3088</v>
      </c>
      <c r="F1737" s="406" t="s">
        <v>460</v>
      </c>
      <c r="G1737" s="406" t="s">
        <v>3197</v>
      </c>
      <c r="H1737" s="406" t="s">
        <v>3209</v>
      </c>
      <c r="I1737" s="406" t="s">
        <v>3088</v>
      </c>
    </row>
    <row r="1738" spans="1:9">
      <c r="A1738" s="406" t="s">
        <v>460</v>
      </c>
      <c r="B1738" s="406" t="s">
        <v>3197</v>
      </c>
      <c r="C1738" s="406" t="s">
        <v>3210</v>
      </c>
      <c r="D1738" s="406" t="s">
        <v>3088</v>
      </c>
      <c r="F1738" s="406" t="s">
        <v>460</v>
      </c>
      <c r="G1738" s="406" t="s">
        <v>3197</v>
      </c>
      <c r="H1738" s="406" t="s">
        <v>3210</v>
      </c>
      <c r="I1738" s="406" t="s">
        <v>3088</v>
      </c>
    </row>
    <row r="1739" spans="1:9">
      <c r="A1739" s="406" t="s">
        <v>460</v>
      </c>
      <c r="B1739" s="406" t="s">
        <v>3197</v>
      </c>
      <c r="C1739" s="406" t="s">
        <v>3116</v>
      </c>
      <c r="D1739" s="406" t="s">
        <v>3088</v>
      </c>
      <c r="F1739" s="406" t="s">
        <v>460</v>
      </c>
      <c r="G1739" s="406" t="s">
        <v>3197</v>
      </c>
      <c r="H1739" s="406" t="s">
        <v>3116</v>
      </c>
      <c r="I1739" s="406" t="s">
        <v>3088</v>
      </c>
    </row>
    <row r="1740" spans="1:9">
      <c r="A1740" s="406" t="s">
        <v>460</v>
      </c>
      <c r="B1740" s="406" t="s">
        <v>3197</v>
      </c>
      <c r="C1740" s="406" t="s">
        <v>3118</v>
      </c>
      <c r="D1740" s="406" t="s">
        <v>3088</v>
      </c>
      <c r="F1740" s="406" t="s">
        <v>460</v>
      </c>
      <c r="G1740" s="406" t="s">
        <v>3197</v>
      </c>
      <c r="H1740" s="406" t="s">
        <v>3118</v>
      </c>
      <c r="I1740" s="406" t="s">
        <v>3088</v>
      </c>
    </row>
    <row r="1741" spans="1:9">
      <c r="A1741" s="406" t="s">
        <v>460</v>
      </c>
      <c r="B1741" s="406" t="s">
        <v>3197</v>
      </c>
      <c r="C1741" s="406" t="s">
        <v>3119</v>
      </c>
      <c r="D1741" s="406" t="s">
        <v>3088</v>
      </c>
      <c r="F1741" s="406" t="s">
        <v>460</v>
      </c>
      <c r="G1741" s="406" t="s">
        <v>3197</v>
      </c>
      <c r="H1741" s="406" t="s">
        <v>3119</v>
      </c>
      <c r="I1741" s="406" t="s">
        <v>3088</v>
      </c>
    </row>
    <row r="1742" spans="1:9">
      <c r="A1742" s="406" t="s">
        <v>2552</v>
      </c>
      <c r="B1742" s="406" t="s">
        <v>2552</v>
      </c>
      <c r="C1742" s="406"/>
      <c r="D1742" s="406" t="s">
        <v>3211</v>
      </c>
      <c r="F1742" s="406" t="s">
        <v>2552</v>
      </c>
      <c r="G1742" s="406" t="s">
        <v>2552</v>
      </c>
      <c r="H1742" s="406"/>
      <c r="I1742" s="406" t="s">
        <v>3211</v>
      </c>
    </row>
    <row r="1743" spans="1:9">
      <c r="A1743" s="406" t="s">
        <v>2552</v>
      </c>
      <c r="B1743" s="406" t="s">
        <v>2552</v>
      </c>
      <c r="C1743" s="406"/>
      <c r="D1743" s="406" t="s">
        <v>3212</v>
      </c>
      <c r="F1743" s="406" t="s">
        <v>2552</v>
      </c>
      <c r="G1743" s="406" t="s">
        <v>2552</v>
      </c>
      <c r="H1743" s="406"/>
      <c r="I1743" s="406" t="s">
        <v>3212</v>
      </c>
    </row>
    <row r="1744" spans="1:9">
      <c r="A1744" s="406" t="s">
        <v>2552</v>
      </c>
      <c r="B1744" s="406" t="s">
        <v>2552</v>
      </c>
      <c r="C1744" s="406"/>
      <c r="D1744" s="406" t="s">
        <v>3213</v>
      </c>
      <c r="F1744" s="406" t="s">
        <v>2552</v>
      </c>
      <c r="G1744" s="406" t="s">
        <v>2552</v>
      </c>
      <c r="H1744" s="406"/>
      <c r="I1744" s="406" t="s">
        <v>3213</v>
      </c>
    </row>
    <row r="1745" spans="1:9">
      <c r="A1745" s="406" t="s">
        <v>2552</v>
      </c>
      <c r="B1745" s="406" t="s">
        <v>2552</v>
      </c>
      <c r="C1745" s="406"/>
      <c r="D1745" s="406" t="s">
        <v>3214</v>
      </c>
      <c r="F1745" s="406" t="s">
        <v>2552</v>
      </c>
      <c r="G1745" s="406" t="s">
        <v>2552</v>
      </c>
      <c r="H1745" s="406"/>
      <c r="I1745" s="406" t="s">
        <v>3214</v>
      </c>
    </row>
    <row r="1746" spans="1:9">
      <c r="A1746" s="406" t="s">
        <v>2552</v>
      </c>
      <c r="B1746" s="406" t="s">
        <v>2552</v>
      </c>
      <c r="C1746" s="406"/>
      <c r="D1746" s="406" t="s">
        <v>3215</v>
      </c>
      <c r="F1746" s="406" t="s">
        <v>2552</v>
      </c>
      <c r="G1746" s="406" t="s">
        <v>2552</v>
      </c>
      <c r="H1746" s="406"/>
      <c r="I1746" s="406" t="s">
        <v>3215</v>
      </c>
    </row>
    <row r="1747" spans="1:9">
      <c r="A1747" s="406" t="s">
        <v>2552</v>
      </c>
      <c r="B1747" s="406" t="s">
        <v>2552</v>
      </c>
      <c r="C1747" s="406"/>
      <c r="D1747" s="406" t="s">
        <v>3216</v>
      </c>
      <c r="F1747" s="406" t="s">
        <v>2552</v>
      </c>
      <c r="G1747" s="406" t="s">
        <v>2552</v>
      </c>
      <c r="H1747" s="406"/>
      <c r="I1747" s="406" t="s">
        <v>3216</v>
      </c>
    </row>
    <row r="1748" spans="1:9">
      <c r="A1748" s="406" t="s">
        <v>2552</v>
      </c>
      <c r="B1748" s="406" t="s">
        <v>2552</v>
      </c>
      <c r="C1748" s="406"/>
      <c r="D1748" s="406" t="s">
        <v>3217</v>
      </c>
      <c r="F1748" s="406" t="s">
        <v>2552</v>
      </c>
      <c r="G1748" s="406" t="s">
        <v>2552</v>
      </c>
      <c r="H1748" s="406"/>
      <c r="I1748" s="406" t="s">
        <v>3217</v>
      </c>
    </row>
    <row r="1749" spans="1:9">
      <c r="A1749" s="406" t="s">
        <v>2552</v>
      </c>
      <c r="B1749" s="406" t="s">
        <v>2552</v>
      </c>
      <c r="C1749" s="406" t="s">
        <v>2843</v>
      </c>
      <c r="D1749" s="406" t="s">
        <v>2032</v>
      </c>
      <c r="F1749" s="406" t="s">
        <v>2552</v>
      </c>
      <c r="G1749" s="406" t="s">
        <v>2552</v>
      </c>
      <c r="H1749" s="406" t="s">
        <v>2843</v>
      </c>
      <c r="I1749" s="406" t="s">
        <v>2032</v>
      </c>
    </row>
    <row r="1750" spans="1:9">
      <c r="A1750" s="406" t="s">
        <v>2552</v>
      </c>
      <c r="B1750" s="406" t="s">
        <v>2552</v>
      </c>
      <c r="C1750" s="406" t="s">
        <v>3084</v>
      </c>
      <c r="D1750" s="406" t="s">
        <v>2032</v>
      </c>
      <c r="F1750" s="406" t="s">
        <v>2552</v>
      </c>
      <c r="G1750" s="406" t="s">
        <v>2552</v>
      </c>
      <c r="H1750" s="406" t="s">
        <v>3084</v>
      </c>
      <c r="I1750" s="406" t="s">
        <v>2032</v>
      </c>
    </row>
    <row r="1751" spans="1:9">
      <c r="A1751" s="406" t="s">
        <v>2552</v>
      </c>
      <c r="B1751" s="406" t="s">
        <v>2552</v>
      </c>
      <c r="C1751" s="406" t="s">
        <v>3084</v>
      </c>
      <c r="D1751" s="406" t="s">
        <v>2032</v>
      </c>
      <c r="F1751" s="406" t="s">
        <v>2552</v>
      </c>
      <c r="G1751" s="406" t="s">
        <v>2552</v>
      </c>
      <c r="H1751" s="406" t="s">
        <v>3084</v>
      </c>
      <c r="I1751" s="406" t="s">
        <v>2032</v>
      </c>
    </row>
    <row r="1752" spans="1:9">
      <c r="A1752" s="406" t="s">
        <v>2552</v>
      </c>
      <c r="B1752" s="406" t="s">
        <v>2552</v>
      </c>
      <c r="C1752" s="406" t="s">
        <v>3085</v>
      </c>
      <c r="D1752" s="406" t="s">
        <v>2032</v>
      </c>
      <c r="F1752" s="406" t="s">
        <v>2552</v>
      </c>
      <c r="G1752" s="406" t="s">
        <v>2552</v>
      </c>
      <c r="H1752" s="406" t="s">
        <v>3085</v>
      </c>
      <c r="I1752" s="406" t="s">
        <v>2032</v>
      </c>
    </row>
    <row r="1753" spans="1:9">
      <c r="A1753" s="406" t="s">
        <v>2552</v>
      </c>
      <c r="B1753" s="406" t="s">
        <v>2552</v>
      </c>
      <c r="C1753" s="406" t="s">
        <v>3218</v>
      </c>
      <c r="D1753" s="406" t="s">
        <v>2032</v>
      </c>
      <c r="F1753" s="406" t="s">
        <v>2552</v>
      </c>
      <c r="G1753" s="406" t="s">
        <v>2552</v>
      </c>
      <c r="H1753" s="406" t="s">
        <v>3218</v>
      </c>
      <c r="I1753" s="406" t="s">
        <v>2032</v>
      </c>
    </row>
    <row r="1754" spans="1:9">
      <c r="A1754" s="406" t="s">
        <v>2552</v>
      </c>
      <c r="B1754" s="406" t="s">
        <v>2552</v>
      </c>
      <c r="C1754" s="406" t="s">
        <v>3219</v>
      </c>
      <c r="D1754" s="406" t="s">
        <v>2032</v>
      </c>
      <c r="F1754" s="406" t="s">
        <v>2552</v>
      </c>
      <c r="G1754" s="406" t="s">
        <v>2552</v>
      </c>
      <c r="H1754" s="406" t="s">
        <v>3219</v>
      </c>
      <c r="I1754" s="406" t="s">
        <v>2032</v>
      </c>
    </row>
    <row r="1755" spans="1:9">
      <c r="A1755" s="406" t="s">
        <v>2552</v>
      </c>
      <c r="B1755" s="406" t="s">
        <v>2552</v>
      </c>
      <c r="C1755" s="406" t="s">
        <v>3220</v>
      </c>
      <c r="D1755" s="406" t="s">
        <v>2032</v>
      </c>
      <c r="F1755" s="406" t="s">
        <v>2552</v>
      </c>
      <c r="G1755" s="406" t="s">
        <v>2552</v>
      </c>
      <c r="H1755" s="406" t="s">
        <v>3220</v>
      </c>
      <c r="I1755" s="406" t="s">
        <v>2032</v>
      </c>
    </row>
    <row r="1756" spans="1:9">
      <c r="A1756" s="406" t="s">
        <v>460</v>
      </c>
      <c r="B1756" s="406" t="s">
        <v>3197</v>
      </c>
      <c r="C1756" s="406" t="s">
        <v>3221</v>
      </c>
      <c r="D1756" s="406" t="s">
        <v>3088</v>
      </c>
      <c r="F1756" s="406" t="s">
        <v>460</v>
      </c>
      <c r="G1756" s="406" t="s">
        <v>3197</v>
      </c>
      <c r="H1756" s="406" t="s">
        <v>3221</v>
      </c>
      <c r="I1756" s="406" t="s">
        <v>3088</v>
      </c>
    </row>
    <row r="1757" spans="1:9">
      <c r="A1757" s="406" t="s">
        <v>2552</v>
      </c>
      <c r="B1757" s="406" t="s">
        <v>2552</v>
      </c>
      <c r="C1757" s="406" t="s">
        <v>2923</v>
      </c>
      <c r="D1757" s="406" t="s">
        <v>2032</v>
      </c>
      <c r="F1757" s="406" t="s">
        <v>2552</v>
      </c>
      <c r="G1757" s="406" t="s">
        <v>2552</v>
      </c>
      <c r="H1757" s="406" t="s">
        <v>2923</v>
      </c>
      <c r="I1757" s="406" t="s">
        <v>2032</v>
      </c>
    </row>
    <row r="1758" spans="1:9">
      <c r="A1758" s="406" t="s">
        <v>2552</v>
      </c>
      <c r="B1758" s="406" t="s">
        <v>2552</v>
      </c>
      <c r="C1758" s="406" t="s">
        <v>3222</v>
      </c>
      <c r="D1758" s="406" t="s">
        <v>2032</v>
      </c>
      <c r="F1758" s="406" t="s">
        <v>2552</v>
      </c>
      <c r="G1758" s="406" t="s">
        <v>2552</v>
      </c>
      <c r="H1758" s="406" t="s">
        <v>3222</v>
      </c>
      <c r="I1758" s="406" t="s">
        <v>2032</v>
      </c>
    </row>
    <row r="1759" spans="1:9">
      <c r="A1759" s="406" t="s">
        <v>2552</v>
      </c>
      <c r="B1759" s="406" t="s">
        <v>2552</v>
      </c>
      <c r="C1759" s="406" t="s">
        <v>3223</v>
      </c>
      <c r="D1759" s="406" t="s">
        <v>2032</v>
      </c>
      <c r="F1759" s="406" t="s">
        <v>2552</v>
      </c>
      <c r="G1759" s="406" t="s">
        <v>2552</v>
      </c>
      <c r="H1759" s="406" t="s">
        <v>3223</v>
      </c>
      <c r="I1759" s="406" t="s">
        <v>2032</v>
      </c>
    </row>
    <row r="1760" spans="1:9">
      <c r="A1760" s="406" t="s">
        <v>2552</v>
      </c>
      <c r="B1760" s="406" t="s">
        <v>2552</v>
      </c>
      <c r="C1760" s="406" t="s">
        <v>3159</v>
      </c>
      <c r="D1760" s="406" t="s">
        <v>2032</v>
      </c>
      <c r="F1760" s="406" t="s">
        <v>2552</v>
      </c>
      <c r="G1760" s="406" t="s">
        <v>2552</v>
      </c>
      <c r="H1760" s="406" t="s">
        <v>3159</v>
      </c>
      <c r="I1760" s="406" t="s">
        <v>2032</v>
      </c>
    </row>
    <row r="1761" spans="1:9">
      <c r="A1761" s="406" t="s">
        <v>2552</v>
      </c>
      <c r="B1761" s="406" t="s">
        <v>2552</v>
      </c>
      <c r="C1761" s="406" t="s">
        <v>3224</v>
      </c>
      <c r="D1761" s="406" t="s">
        <v>2032</v>
      </c>
      <c r="F1761" s="406" t="s">
        <v>2552</v>
      </c>
      <c r="G1761" s="406" t="s">
        <v>2552</v>
      </c>
      <c r="H1761" s="406" t="s">
        <v>3224</v>
      </c>
      <c r="I1761" s="406" t="s">
        <v>2032</v>
      </c>
    </row>
    <row r="1762" spans="1:9">
      <c r="A1762" s="406" t="s">
        <v>2552</v>
      </c>
      <c r="B1762" s="406" t="s">
        <v>2552</v>
      </c>
      <c r="C1762" s="406" t="s">
        <v>3160</v>
      </c>
      <c r="D1762" s="406" t="s">
        <v>2032</v>
      </c>
      <c r="F1762" s="406" t="s">
        <v>2552</v>
      </c>
      <c r="G1762" s="406" t="s">
        <v>2552</v>
      </c>
      <c r="H1762" s="406" t="s">
        <v>3160</v>
      </c>
      <c r="I1762" s="406" t="s">
        <v>2032</v>
      </c>
    </row>
    <row r="1763" spans="1:9">
      <c r="A1763" s="406" t="s">
        <v>2552</v>
      </c>
      <c r="B1763" s="406" t="s">
        <v>2552</v>
      </c>
      <c r="C1763" s="406"/>
      <c r="D1763" s="406" t="s">
        <v>3225</v>
      </c>
      <c r="F1763" s="406" t="s">
        <v>2552</v>
      </c>
      <c r="G1763" s="406" t="s">
        <v>2552</v>
      </c>
      <c r="H1763" s="406"/>
      <c r="I1763" s="406" t="s">
        <v>3225</v>
      </c>
    </row>
    <row r="1764" spans="1:9">
      <c r="A1764" s="406" t="s">
        <v>2552</v>
      </c>
      <c r="B1764" s="406" t="s">
        <v>2552</v>
      </c>
      <c r="C1764" s="406"/>
      <c r="D1764" s="406" t="s">
        <v>3225</v>
      </c>
      <c r="F1764" s="406" t="s">
        <v>2552</v>
      </c>
      <c r="G1764" s="406" t="s">
        <v>2552</v>
      </c>
      <c r="H1764" s="406"/>
      <c r="I1764" s="406" t="s">
        <v>3225</v>
      </c>
    </row>
    <row r="1765" spans="1:9">
      <c r="A1765" s="406" t="s">
        <v>2552</v>
      </c>
      <c r="B1765" s="406" t="s">
        <v>2552</v>
      </c>
      <c r="C1765" s="406" t="s">
        <v>2860</v>
      </c>
      <c r="D1765" s="406" t="s">
        <v>2032</v>
      </c>
      <c r="F1765" s="406" t="s">
        <v>2552</v>
      </c>
      <c r="G1765" s="406" t="s">
        <v>2552</v>
      </c>
      <c r="H1765" s="406" t="s">
        <v>2860</v>
      </c>
      <c r="I1765" s="406" t="s">
        <v>2032</v>
      </c>
    </row>
    <row r="1766" spans="1:9">
      <c r="A1766" s="406" t="s">
        <v>2552</v>
      </c>
      <c r="B1766" s="406" t="s">
        <v>2552</v>
      </c>
      <c r="C1766" s="406" t="s">
        <v>2871</v>
      </c>
      <c r="D1766" s="406" t="s">
        <v>2032</v>
      </c>
      <c r="F1766" s="406" t="s">
        <v>2552</v>
      </c>
      <c r="G1766" s="406" t="s">
        <v>2552</v>
      </c>
      <c r="H1766" s="406" t="s">
        <v>2871</v>
      </c>
      <c r="I1766" s="406" t="s">
        <v>2032</v>
      </c>
    </row>
    <row r="1767" spans="1:9">
      <c r="A1767" s="406" t="s">
        <v>2552</v>
      </c>
      <c r="B1767" s="406" t="s">
        <v>2552</v>
      </c>
      <c r="C1767" s="406" t="s">
        <v>2872</v>
      </c>
      <c r="D1767" s="406" t="s">
        <v>2032</v>
      </c>
      <c r="F1767" s="406" t="s">
        <v>2552</v>
      </c>
      <c r="G1767" s="406" t="s">
        <v>2552</v>
      </c>
      <c r="H1767" s="406" t="s">
        <v>2872</v>
      </c>
      <c r="I1767" s="406" t="s">
        <v>2032</v>
      </c>
    </row>
    <row r="1768" spans="1:9">
      <c r="A1768" s="406" t="s">
        <v>2552</v>
      </c>
      <c r="B1768" s="406" t="s">
        <v>2552</v>
      </c>
      <c r="C1768" s="406" t="s">
        <v>2876</v>
      </c>
      <c r="D1768" s="406" t="s">
        <v>2032</v>
      </c>
      <c r="F1768" s="406" t="s">
        <v>2552</v>
      </c>
      <c r="G1768" s="406" t="s">
        <v>2552</v>
      </c>
      <c r="H1768" s="406" t="s">
        <v>2876</v>
      </c>
      <c r="I1768" s="406" t="s">
        <v>2032</v>
      </c>
    </row>
    <row r="1769" spans="1:9">
      <c r="A1769" s="406" t="s">
        <v>2552</v>
      </c>
      <c r="B1769" s="406" t="s">
        <v>2552</v>
      </c>
      <c r="C1769" s="406" t="s">
        <v>3086</v>
      </c>
      <c r="D1769" s="406" t="s">
        <v>2032</v>
      </c>
      <c r="F1769" s="406" t="s">
        <v>2552</v>
      </c>
      <c r="G1769" s="406" t="s">
        <v>2552</v>
      </c>
      <c r="H1769" s="406" t="s">
        <v>3086</v>
      </c>
      <c r="I1769" s="406" t="s">
        <v>2032</v>
      </c>
    </row>
    <row r="1770" spans="1:9">
      <c r="A1770" s="406" t="s">
        <v>2552</v>
      </c>
      <c r="B1770" s="406" t="s">
        <v>2552</v>
      </c>
      <c r="C1770" s="406" t="s">
        <v>2881</v>
      </c>
      <c r="D1770" s="406" t="s">
        <v>2032</v>
      </c>
      <c r="F1770" s="406" t="s">
        <v>2552</v>
      </c>
      <c r="G1770" s="406" t="s">
        <v>2552</v>
      </c>
      <c r="H1770" s="406" t="s">
        <v>2881</v>
      </c>
      <c r="I1770" s="406" t="s">
        <v>2032</v>
      </c>
    </row>
    <row r="1771" spans="1:9">
      <c r="A1771" s="406" t="s">
        <v>2552</v>
      </c>
      <c r="B1771" s="406" t="s">
        <v>2552</v>
      </c>
      <c r="C1771" s="406" t="s">
        <v>3181</v>
      </c>
      <c r="D1771" s="406" t="s">
        <v>2032</v>
      </c>
      <c r="F1771" s="406" t="s">
        <v>2552</v>
      </c>
      <c r="G1771" s="406" t="s">
        <v>2552</v>
      </c>
      <c r="H1771" s="406" t="s">
        <v>3181</v>
      </c>
      <c r="I1771" s="406" t="s">
        <v>2032</v>
      </c>
    </row>
    <row r="1772" spans="1:9">
      <c r="A1772" s="406" t="s">
        <v>2552</v>
      </c>
      <c r="B1772" s="406" t="s">
        <v>2552</v>
      </c>
      <c r="C1772" s="406" t="s">
        <v>3226</v>
      </c>
      <c r="D1772" s="406" t="s">
        <v>2032</v>
      </c>
      <c r="F1772" s="406" t="s">
        <v>2552</v>
      </c>
      <c r="G1772" s="406" t="s">
        <v>2552</v>
      </c>
      <c r="H1772" s="406" t="s">
        <v>3226</v>
      </c>
      <c r="I1772" s="406" t="s">
        <v>2032</v>
      </c>
    </row>
    <row r="1773" spans="1:9">
      <c r="A1773" s="406" t="s">
        <v>460</v>
      </c>
      <c r="B1773" s="406" t="s">
        <v>3227</v>
      </c>
      <c r="C1773" s="406" t="s">
        <v>3228</v>
      </c>
      <c r="D1773" s="406" t="s">
        <v>3081</v>
      </c>
      <c r="F1773" s="406" t="s">
        <v>460</v>
      </c>
      <c r="G1773" s="406" t="s">
        <v>3227</v>
      </c>
      <c r="H1773" s="406" t="s">
        <v>3228</v>
      </c>
      <c r="I1773" s="406" t="s">
        <v>3081</v>
      </c>
    </row>
    <row r="1774" spans="1:9">
      <c r="A1774" s="406" t="s">
        <v>1893</v>
      </c>
      <c r="B1774" s="406" t="s">
        <v>1664</v>
      </c>
      <c r="C1774" s="406" t="s">
        <v>2872</v>
      </c>
      <c r="D1774" s="406" t="s">
        <v>3229</v>
      </c>
      <c r="F1774" s="406" t="s">
        <v>1893</v>
      </c>
      <c r="G1774" s="406" t="s">
        <v>1664</v>
      </c>
      <c r="H1774" s="406" t="s">
        <v>2872</v>
      </c>
      <c r="I1774" s="406" t="s">
        <v>3229</v>
      </c>
    </row>
    <row r="1775" spans="1:9">
      <c r="A1775" s="406" t="s">
        <v>1893</v>
      </c>
      <c r="B1775" s="406" t="s">
        <v>1664</v>
      </c>
      <c r="C1775" s="406" t="s">
        <v>2874</v>
      </c>
      <c r="D1775" s="406" t="s">
        <v>3229</v>
      </c>
      <c r="F1775" s="406" t="s">
        <v>1893</v>
      </c>
      <c r="G1775" s="406" t="s">
        <v>1664</v>
      </c>
      <c r="H1775" s="406" t="s">
        <v>2874</v>
      </c>
      <c r="I1775" s="406" t="s">
        <v>3229</v>
      </c>
    </row>
    <row r="1776" spans="1:9">
      <c r="A1776" s="406" t="s">
        <v>1893</v>
      </c>
      <c r="B1776" s="406" t="s">
        <v>1664</v>
      </c>
      <c r="C1776" s="406" t="s">
        <v>2876</v>
      </c>
      <c r="D1776" s="406" t="s">
        <v>3229</v>
      </c>
      <c r="F1776" s="406" t="s">
        <v>1893</v>
      </c>
      <c r="G1776" s="406" t="s">
        <v>1664</v>
      </c>
      <c r="H1776" s="406" t="s">
        <v>2876</v>
      </c>
      <c r="I1776" s="406" t="s">
        <v>3229</v>
      </c>
    </row>
    <row r="1777" spans="1:9">
      <c r="A1777" s="406" t="s">
        <v>1893</v>
      </c>
      <c r="B1777" s="406" t="s">
        <v>1664</v>
      </c>
      <c r="C1777" s="406" t="s">
        <v>3139</v>
      </c>
      <c r="D1777" s="406" t="s">
        <v>3229</v>
      </c>
      <c r="F1777" s="406" t="s">
        <v>1893</v>
      </c>
      <c r="G1777" s="406" t="s">
        <v>1664</v>
      </c>
      <c r="H1777" s="406" t="s">
        <v>3139</v>
      </c>
      <c r="I1777" s="406" t="s">
        <v>3229</v>
      </c>
    </row>
    <row r="1778" spans="1:9">
      <c r="A1778" s="406" t="s">
        <v>1893</v>
      </c>
      <c r="B1778" s="406" t="s">
        <v>1664</v>
      </c>
      <c r="C1778" s="406" t="s">
        <v>3140</v>
      </c>
      <c r="D1778" s="406" t="s">
        <v>3229</v>
      </c>
      <c r="F1778" s="406" t="s">
        <v>1893</v>
      </c>
      <c r="G1778" s="406" t="s">
        <v>1664</v>
      </c>
      <c r="H1778" s="406" t="s">
        <v>3140</v>
      </c>
      <c r="I1778" s="406" t="s">
        <v>3229</v>
      </c>
    </row>
    <row r="1779" spans="1:9">
      <c r="A1779" s="406" t="s">
        <v>1893</v>
      </c>
      <c r="B1779" s="406" t="s">
        <v>1664</v>
      </c>
      <c r="C1779" s="406" t="s">
        <v>2879</v>
      </c>
      <c r="D1779" s="406" t="s">
        <v>3229</v>
      </c>
      <c r="F1779" s="406" t="s">
        <v>1893</v>
      </c>
      <c r="G1779" s="406" t="s">
        <v>1664</v>
      </c>
      <c r="H1779" s="406" t="s">
        <v>2879</v>
      </c>
      <c r="I1779" s="406" t="s">
        <v>3229</v>
      </c>
    </row>
    <row r="1780" spans="1:9">
      <c r="A1780" s="406" t="s">
        <v>1893</v>
      </c>
      <c r="B1780" s="406" t="s">
        <v>1664</v>
      </c>
      <c r="C1780" s="406" t="s">
        <v>2835</v>
      </c>
      <c r="D1780" s="406" t="s">
        <v>3229</v>
      </c>
      <c r="F1780" s="406" t="s">
        <v>1893</v>
      </c>
      <c r="G1780" s="406" t="s">
        <v>1664</v>
      </c>
      <c r="H1780" s="406" t="s">
        <v>2835</v>
      </c>
      <c r="I1780" s="406" t="s">
        <v>3229</v>
      </c>
    </row>
    <row r="1781" spans="1:9">
      <c r="A1781" s="406" t="s">
        <v>1893</v>
      </c>
      <c r="B1781" s="406" t="s">
        <v>1664</v>
      </c>
      <c r="C1781" s="406" t="s">
        <v>2880</v>
      </c>
      <c r="D1781" s="406" t="s">
        <v>3229</v>
      </c>
      <c r="F1781" s="406" t="s">
        <v>1893</v>
      </c>
      <c r="G1781" s="406" t="s">
        <v>1664</v>
      </c>
      <c r="H1781" s="406" t="s">
        <v>2880</v>
      </c>
      <c r="I1781" s="406" t="s">
        <v>3229</v>
      </c>
    </row>
    <row r="1782" spans="1:9">
      <c r="A1782" s="406" t="s">
        <v>460</v>
      </c>
      <c r="B1782" s="406" t="s">
        <v>3227</v>
      </c>
      <c r="C1782" s="406" t="s">
        <v>3230</v>
      </c>
      <c r="D1782" s="406" t="s">
        <v>3081</v>
      </c>
      <c r="F1782" s="406" t="s">
        <v>460</v>
      </c>
      <c r="G1782" s="406" t="s">
        <v>3227</v>
      </c>
      <c r="H1782" s="406" t="s">
        <v>3230</v>
      </c>
      <c r="I1782" s="406" t="s">
        <v>3081</v>
      </c>
    </row>
    <row r="1783" spans="1:9">
      <c r="A1783" s="406" t="s">
        <v>460</v>
      </c>
      <c r="B1783" s="406" t="s">
        <v>3227</v>
      </c>
      <c r="C1783" s="406" t="s">
        <v>3231</v>
      </c>
      <c r="D1783" s="406" t="s">
        <v>3081</v>
      </c>
      <c r="F1783" s="406" t="s">
        <v>460</v>
      </c>
      <c r="G1783" s="406" t="s">
        <v>3227</v>
      </c>
      <c r="H1783" s="406" t="s">
        <v>3231</v>
      </c>
      <c r="I1783" s="406" t="s">
        <v>3081</v>
      </c>
    </row>
    <row r="1784" spans="1:9">
      <c r="A1784" s="406" t="s">
        <v>460</v>
      </c>
      <c r="B1784" s="406" t="s">
        <v>3227</v>
      </c>
      <c r="C1784" s="406" t="s">
        <v>3232</v>
      </c>
      <c r="D1784" s="406" t="s">
        <v>3081</v>
      </c>
      <c r="F1784" s="406" t="s">
        <v>460</v>
      </c>
      <c r="G1784" s="406" t="s">
        <v>3227</v>
      </c>
      <c r="H1784" s="406" t="s">
        <v>3232</v>
      </c>
      <c r="I1784" s="406" t="s">
        <v>3081</v>
      </c>
    </row>
    <row r="1785" spans="1:9">
      <c r="A1785" s="406" t="s">
        <v>460</v>
      </c>
      <c r="B1785" s="406" t="s">
        <v>3227</v>
      </c>
      <c r="C1785" s="406" t="s">
        <v>3233</v>
      </c>
      <c r="D1785" s="406" t="s">
        <v>3081</v>
      </c>
      <c r="F1785" s="406" t="s">
        <v>460</v>
      </c>
      <c r="G1785" s="406" t="s">
        <v>3227</v>
      </c>
      <c r="H1785" s="406" t="s">
        <v>3233</v>
      </c>
      <c r="I1785" s="406" t="s">
        <v>3081</v>
      </c>
    </row>
    <row r="1786" spans="1:9">
      <c r="A1786" s="406" t="s">
        <v>460</v>
      </c>
      <c r="B1786" s="406" t="s">
        <v>3234</v>
      </c>
      <c r="C1786" s="406" t="s">
        <v>2893</v>
      </c>
      <c r="D1786" s="406" t="s">
        <v>3088</v>
      </c>
      <c r="F1786" s="406" t="s">
        <v>460</v>
      </c>
      <c r="G1786" s="406" t="s">
        <v>3234</v>
      </c>
      <c r="H1786" s="406" t="s">
        <v>2893</v>
      </c>
      <c r="I1786" s="406" t="s">
        <v>3088</v>
      </c>
    </row>
    <row r="1787" spans="1:9">
      <c r="A1787" s="406" t="s">
        <v>460</v>
      </c>
      <c r="B1787" s="406" t="s">
        <v>3234</v>
      </c>
      <c r="C1787" s="406" t="s">
        <v>2816</v>
      </c>
      <c r="D1787" s="406" t="s">
        <v>3088</v>
      </c>
      <c r="F1787" s="406" t="s">
        <v>460</v>
      </c>
      <c r="G1787" s="406" t="s">
        <v>3234</v>
      </c>
      <c r="H1787" s="406" t="s">
        <v>2816</v>
      </c>
      <c r="I1787" s="406" t="s">
        <v>3088</v>
      </c>
    </row>
    <row r="1788" spans="1:9">
      <c r="A1788" s="406" t="s">
        <v>460</v>
      </c>
      <c r="B1788" s="406" t="s">
        <v>3234</v>
      </c>
      <c r="C1788" s="406" t="s">
        <v>3095</v>
      </c>
      <c r="D1788" s="406" t="s">
        <v>3088</v>
      </c>
      <c r="F1788" s="406" t="s">
        <v>460</v>
      </c>
      <c r="G1788" s="406" t="s">
        <v>3234</v>
      </c>
      <c r="H1788" s="406" t="s">
        <v>3095</v>
      </c>
      <c r="I1788" s="406" t="s">
        <v>3088</v>
      </c>
    </row>
    <row r="1789" spans="1:9">
      <c r="A1789" s="406" t="s">
        <v>460</v>
      </c>
      <c r="B1789" s="406" t="s">
        <v>3234</v>
      </c>
      <c r="C1789" s="406" t="s">
        <v>2819</v>
      </c>
      <c r="D1789" s="406" t="s">
        <v>3088</v>
      </c>
      <c r="F1789" s="406" t="s">
        <v>460</v>
      </c>
      <c r="G1789" s="406" t="s">
        <v>3234</v>
      </c>
      <c r="H1789" s="406" t="s">
        <v>2819</v>
      </c>
      <c r="I1789" s="406" t="s">
        <v>3088</v>
      </c>
    </row>
    <row r="1790" spans="1:9">
      <c r="A1790" s="406" t="s">
        <v>460</v>
      </c>
      <c r="B1790" s="406" t="s">
        <v>3234</v>
      </c>
      <c r="C1790" s="406" t="s">
        <v>2900</v>
      </c>
      <c r="D1790" s="406" t="s">
        <v>3088</v>
      </c>
      <c r="F1790" s="406" t="s">
        <v>460</v>
      </c>
      <c r="G1790" s="406" t="s">
        <v>3234</v>
      </c>
      <c r="H1790" s="406" t="s">
        <v>2900</v>
      </c>
      <c r="I1790" s="406" t="s">
        <v>3088</v>
      </c>
    </row>
    <row r="1791" spans="1:9">
      <c r="A1791" s="406" t="s">
        <v>460</v>
      </c>
      <c r="B1791" s="406" t="s">
        <v>3234</v>
      </c>
      <c r="C1791" s="406" t="s">
        <v>3099</v>
      </c>
      <c r="D1791" s="406" t="s">
        <v>3088</v>
      </c>
      <c r="F1791" s="406" t="s">
        <v>460</v>
      </c>
      <c r="G1791" s="406" t="s">
        <v>3234</v>
      </c>
      <c r="H1791" s="406" t="s">
        <v>3099</v>
      </c>
      <c r="I1791" s="406" t="s">
        <v>3088</v>
      </c>
    </row>
    <row r="1792" spans="1:9">
      <c r="A1792" s="406" t="s">
        <v>460</v>
      </c>
      <c r="B1792" s="406" t="s">
        <v>3234</v>
      </c>
      <c r="C1792" s="406" t="s">
        <v>2882</v>
      </c>
      <c r="D1792" s="406" t="s">
        <v>3088</v>
      </c>
      <c r="F1792" s="406" t="s">
        <v>460</v>
      </c>
      <c r="G1792" s="406" t="s">
        <v>3234</v>
      </c>
      <c r="H1792" s="406" t="s">
        <v>2882</v>
      </c>
      <c r="I1792" s="406" t="s">
        <v>3088</v>
      </c>
    </row>
    <row r="1793" spans="1:9">
      <c r="A1793" s="406" t="s">
        <v>460</v>
      </c>
      <c r="B1793" s="406" t="s">
        <v>3234</v>
      </c>
      <c r="C1793" s="406" t="s">
        <v>2837</v>
      </c>
      <c r="D1793" s="406" t="s">
        <v>3088</v>
      </c>
      <c r="F1793" s="406" t="s">
        <v>460</v>
      </c>
      <c r="G1793" s="406" t="s">
        <v>3234</v>
      </c>
      <c r="H1793" s="406" t="s">
        <v>2837</v>
      </c>
      <c r="I1793" s="406" t="s">
        <v>3088</v>
      </c>
    </row>
    <row r="1794" spans="1:9">
      <c r="A1794" s="406" t="s">
        <v>460</v>
      </c>
      <c r="B1794" s="406" t="s">
        <v>3234</v>
      </c>
      <c r="C1794" s="406" t="s">
        <v>2927</v>
      </c>
      <c r="D1794" s="406" t="s">
        <v>3088</v>
      </c>
      <c r="F1794" s="406" t="s">
        <v>460</v>
      </c>
      <c r="G1794" s="406" t="s">
        <v>3234</v>
      </c>
      <c r="H1794" s="406" t="s">
        <v>2927</v>
      </c>
      <c r="I1794" s="406" t="s">
        <v>3088</v>
      </c>
    </row>
    <row r="1795" spans="1:9">
      <c r="A1795" s="406" t="s">
        <v>460</v>
      </c>
      <c r="B1795" s="406" t="s">
        <v>3234</v>
      </c>
      <c r="C1795" s="406" t="s">
        <v>2929</v>
      </c>
      <c r="D1795" s="406" t="s">
        <v>3088</v>
      </c>
      <c r="F1795" s="406" t="s">
        <v>460</v>
      </c>
      <c r="G1795" s="406" t="s">
        <v>3234</v>
      </c>
      <c r="H1795" s="406" t="s">
        <v>2929</v>
      </c>
      <c r="I1795" s="406" t="s">
        <v>3088</v>
      </c>
    </row>
    <row r="1796" spans="1:9">
      <c r="A1796" s="406" t="s">
        <v>460</v>
      </c>
      <c r="B1796" s="406" t="s">
        <v>3234</v>
      </c>
      <c r="C1796" s="406" t="s">
        <v>2931</v>
      </c>
      <c r="D1796" s="406" t="s">
        <v>3088</v>
      </c>
      <c r="F1796" s="406" t="s">
        <v>460</v>
      </c>
      <c r="G1796" s="406" t="s">
        <v>3234</v>
      </c>
      <c r="H1796" s="406" t="s">
        <v>2931</v>
      </c>
      <c r="I1796" s="406" t="s">
        <v>3088</v>
      </c>
    </row>
    <row r="1797" spans="1:9">
      <c r="A1797" s="406" t="s">
        <v>460</v>
      </c>
      <c r="B1797" s="406" t="s">
        <v>3234</v>
      </c>
      <c r="C1797" s="406" t="s">
        <v>2934</v>
      </c>
      <c r="D1797" s="406" t="s">
        <v>3088</v>
      </c>
      <c r="F1797" s="406" t="s">
        <v>460</v>
      </c>
      <c r="G1797" s="406" t="s">
        <v>3234</v>
      </c>
      <c r="H1797" s="406" t="s">
        <v>2934</v>
      </c>
      <c r="I1797" s="406" t="s">
        <v>3088</v>
      </c>
    </row>
    <row r="1798" spans="1:9">
      <c r="A1798" s="406" t="s">
        <v>460</v>
      </c>
      <c r="B1798" s="406" t="s">
        <v>3234</v>
      </c>
      <c r="C1798" s="406" t="s">
        <v>2807</v>
      </c>
      <c r="D1798" s="406" t="s">
        <v>3088</v>
      </c>
      <c r="F1798" s="406" t="s">
        <v>460</v>
      </c>
      <c r="G1798" s="406" t="s">
        <v>3234</v>
      </c>
      <c r="H1798" s="406" t="s">
        <v>2807</v>
      </c>
      <c r="I1798" s="406" t="s">
        <v>3088</v>
      </c>
    </row>
    <row r="1799" spans="1:9">
      <c r="A1799" s="406" t="s">
        <v>460</v>
      </c>
      <c r="B1799" s="406" t="s">
        <v>3234</v>
      </c>
      <c r="C1799" s="406" t="s">
        <v>2936</v>
      </c>
      <c r="D1799" s="406" t="s">
        <v>3088</v>
      </c>
      <c r="F1799" s="406" t="s">
        <v>460</v>
      </c>
      <c r="G1799" s="406" t="s">
        <v>3234</v>
      </c>
      <c r="H1799" s="406" t="s">
        <v>2936</v>
      </c>
      <c r="I1799" s="406" t="s">
        <v>3088</v>
      </c>
    </row>
    <row r="1800" spans="1:9">
      <c r="A1800" s="406" t="s">
        <v>460</v>
      </c>
      <c r="B1800" s="406" t="s">
        <v>3235</v>
      </c>
      <c r="C1800" s="406" t="s">
        <v>3236</v>
      </c>
      <c r="D1800" s="406" t="s">
        <v>3081</v>
      </c>
      <c r="F1800" s="406" t="s">
        <v>460</v>
      </c>
      <c r="G1800" s="406" t="s">
        <v>3235</v>
      </c>
      <c r="H1800" s="406" t="s">
        <v>3236</v>
      </c>
      <c r="I1800" s="406" t="s">
        <v>3081</v>
      </c>
    </row>
    <row r="1801" spans="1:9">
      <c r="A1801" s="406" t="s">
        <v>460</v>
      </c>
      <c r="B1801" s="406" t="s">
        <v>3235</v>
      </c>
      <c r="C1801" s="406" t="s">
        <v>3237</v>
      </c>
      <c r="D1801" s="406" t="s">
        <v>3081</v>
      </c>
      <c r="F1801" s="406" t="s">
        <v>460</v>
      </c>
      <c r="G1801" s="406" t="s">
        <v>3235</v>
      </c>
      <c r="H1801" s="406" t="s">
        <v>3237</v>
      </c>
      <c r="I1801" s="406" t="s">
        <v>3081</v>
      </c>
    </row>
    <row r="1802" spans="1:9">
      <c r="A1802" s="406" t="s">
        <v>460</v>
      </c>
      <c r="B1802" s="406" t="s">
        <v>3235</v>
      </c>
      <c r="C1802" s="406" t="s">
        <v>3238</v>
      </c>
      <c r="D1802" s="406" t="s">
        <v>3081</v>
      </c>
      <c r="F1802" s="406" t="s">
        <v>460</v>
      </c>
      <c r="G1802" s="406" t="s">
        <v>3235</v>
      </c>
      <c r="H1802" s="406" t="s">
        <v>3238</v>
      </c>
      <c r="I1802" s="406" t="s">
        <v>3081</v>
      </c>
    </row>
    <row r="1803" spans="1:9">
      <c r="A1803" s="406" t="s">
        <v>460</v>
      </c>
      <c r="B1803" s="406" t="s">
        <v>3235</v>
      </c>
      <c r="C1803" s="406" t="s">
        <v>3239</v>
      </c>
      <c r="D1803" s="406" t="s">
        <v>3081</v>
      </c>
      <c r="F1803" s="406" t="s">
        <v>460</v>
      </c>
      <c r="G1803" s="406" t="s">
        <v>3235</v>
      </c>
      <c r="H1803" s="406" t="s">
        <v>3239</v>
      </c>
      <c r="I1803" s="406" t="s">
        <v>3081</v>
      </c>
    </row>
    <row r="1804" spans="1:9">
      <c r="A1804" s="406" t="s">
        <v>460</v>
      </c>
      <c r="B1804" s="406" t="s">
        <v>3235</v>
      </c>
      <c r="C1804" s="406" t="s">
        <v>3240</v>
      </c>
      <c r="D1804" s="406" t="s">
        <v>3081</v>
      </c>
      <c r="F1804" s="406" t="s">
        <v>460</v>
      </c>
      <c r="G1804" s="406" t="s">
        <v>3235</v>
      </c>
      <c r="H1804" s="406" t="s">
        <v>3240</v>
      </c>
      <c r="I1804" s="406" t="s">
        <v>3081</v>
      </c>
    </row>
    <row r="1805" spans="1:9">
      <c r="A1805" s="406" t="s">
        <v>460</v>
      </c>
      <c r="B1805" s="406" t="s">
        <v>3235</v>
      </c>
      <c r="C1805" s="406" t="s">
        <v>3241</v>
      </c>
      <c r="D1805" s="406" t="s">
        <v>3081</v>
      </c>
      <c r="F1805" s="406" t="s">
        <v>460</v>
      </c>
      <c r="G1805" s="406" t="s">
        <v>3235</v>
      </c>
      <c r="H1805" s="406" t="s">
        <v>3241</v>
      </c>
      <c r="I1805" s="406" t="s">
        <v>3081</v>
      </c>
    </row>
    <row r="1806" spans="1:9">
      <c r="A1806" s="406" t="s">
        <v>460</v>
      </c>
      <c r="B1806" s="406" t="s">
        <v>3235</v>
      </c>
      <c r="C1806" s="406" t="s">
        <v>3242</v>
      </c>
      <c r="D1806" s="406" t="s">
        <v>3081</v>
      </c>
      <c r="F1806" s="406" t="s">
        <v>460</v>
      </c>
      <c r="G1806" s="406" t="s">
        <v>3235</v>
      </c>
      <c r="H1806" s="406" t="s">
        <v>3242</v>
      </c>
      <c r="I1806" s="406" t="s">
        <v>3081</v>
      </c>
    </row>
    <row r="1807" spans="1:9">
      <c r="A1807" s="406" t="s">
        <v>460</v>
      </c>
      <c r="B1807" s="406" t="s">
        <v>3235</v>
      </c>
      <c r="C1807" s="406" t="s">
        <v>3243</v>
      </c>
      <c r="D1807" s="406" t="s">
        <v>3081</v>
      </c>
      <c r="F1807" s="406" t="s">
        <v>460</v>
      </c>
      <c r="G1807" s="406" t="s">
        <v>3235</v>
      </c>
      <c r="H1807" s="406" t="s">
        <v>3243</v>
      </c>
      <c r="I1807" s="406" t="s">
        <v>3081</v>
      </c>
    </row>
    <row r="1808" spans="1:9">
      <c r="A1808" s="406" t="s">
        <v>460</v>
      </c>
      <c r="B1808" s="406" t="s">
        <v>3235</v>
      </c>
      <c r="C1808" s="406" t="s">
        <v>3244</v>
      </c>
      <c r="D1808" s="406" t="s">
        <v>3081</v>
      </c>
      <c r="F1808" s="406" t="s">
        <v>460</v>
      </c>
      <c r="G1808" s="406" t="s">
        <v>3235</v>
      </c>
      <c r="H1808" s="406" t="s">
        <v>3244</v>
      </c>
      <c r="I1808" s="406" t="s">
        <v>3081</v>
      </c>
    </row>
    <row r="1809" spans="1:9">
      <c r="A1809" s="406" t="s">
        <v>460</v>
      </c>
      <c r="B1809" s="406" t="s">
        <v>3235</v>
      </c>
      <c r="C1809" s="406" t="s">
        <v>3245</v>
      </c>
      <c r="D1809" s="406" t="s">
        <v>3081</v>
      </c>
      <c r="F1809" s="406" t="s">
        <v>460</v>
      </c>
      <c r="G1809" s="406" t="s">
        <v>3235</v>
      </c>
      <c r="H1809" s="406" t="s">
        <v>3245</v>
      </c>
      <c r="I1809" s="406" t="s">
        <v>3081</v>
      </c>
    </row>
    <row r="1810" spans="1:9">
      <c r="A1810" s="406" t="s">
        <v>1893</v>
      </c>
      <c r="B1810" s="406" t="s">
        <v>3246</v>
      </c>
      <c r="C1810" s="406" t="s">
        <v>2855</v>
      </c>
      <c r="D1810" s="406" t="s">
        <v>3229</v>
      </c>
      <c r="F1810" s="406" t="s">
        <v>1893</v>
      </c>
      <c r="G1810" s="406" t="s">
        <v>3246</v>
      </c>
      <c r="H1810" s="406" t="s">
        <v>2855</v>
      </c>
      <c r="I1810" s="406" t="s">
        <v>3229</v>
      </c>
    </row>
    <row r="1811" spans="1:9">
      <c r="A1811" s="406" t="s">
        <v>1893</v>
      </c>
      <c r="B1811" s="406" t="s">
        <v>3246</v>
      </c>
      <c r="C1811" s="406" t="s">
        <v>3224</v>
      </c>
      <c r="D1811" s="406" t="s">
        <v>3229</v>
      </c>
      <c r="F1811" s="406" t="s">
        <v>1893</v>
      </c>
      <c r="G1811" s="406" t="s">
        <v>3246</v>
      </c>
      <c r="H1811" s="406" t="s">
        <v>3224</v>
      </c>
      <c r="I1811" s="406" t="s">
        <v>3229</v>
      </c>
    </row>
    <row r="1812" spans="1:9">
      <c r="A1812" s="406" t="s">
        <v>1893</v>
      </c>
      <c r="B1812" s="406" t="s">
        <v>3246</v>
      </c>
      <c r="C1812" s="406" t="s">
        <v>2857</v>
      </c>
      <c r="D1812" s="406" t="s">
        <v>3229</v>
      </c>
      <c r="F1812" s="406" t="s">
        <v>1893</v>
      </c>
      <c r="G1812" s="406" t="s">
        <v>3246</v>
      </c>
      <c r="H1812" s="406" t="s">
        <v>2857</v>
      </c>
      <c r="I1812" s="406" t="s">
        <v>3229</v>
      </c>
    </row>
    <row r="1813" spans="1:9">
      <c r="A1813" s="406" t="s">
        <v>1893</v>
      </c>
      <c r="B1813" s="406" t="s">
        <v>3246</v>
      </c>
      <c r="C1813" s="406" t="s">
        <v>2858</v>
      </c>
      <c r="D1813" s="406" t="s">
        <v>3229</v>
      </c>
      <c r="F1813" s="406" t="s">
        <v>1893</v>
      </c>
      <c r="G1813" s="406" t="s">
        <v>3246</v>
      </c>
      <c r="H1813" s="406" t="s">
        <v>2858</v>
      </c>
      <c r="I1813" s="406" t="s">
        <v>3229</v>
      </c>
    </row>
    <row r="1814" spans="1:9">
      <c r="A1814" s="406" t="s">
        <v>1893</v>
      </c>
      <c r="B1814" s="406" t="s">
        <v>3246</v>
      </c>
      <c r="C1814" s="406" t="s">
        <v>2859</v>
      </c>
      <c r="D1814" s="406" t="s">
        <v>3229</v>
      </c>
      <c r="F1814" s="406" t="s">
        <v>1893</v>
      </c>
      <c r="G1814" s="406" t="s">
        <v>3246</v>
      </c>
      <c r="H1814" s="406" t="s">
        <v>2859</v>
      </c>
      <c r="I1814" s="406" t="s">
        <v>3229</v>
      </c>
    </row>
    <row r="1815" spans="1:9">
      <c r="A1815" s="406" t="s">
        <v>1893</v>
      </c>
      <c r="B1815" s="406" t="s">
        <v>3246</v>
      </c>
      <c r="C1815" s="406" t="s">
        <v>2860</v>
      </c>
      <c r="D1815" s="406" t="s">
        <v>3229</v>
      </c>
      <c r="F1815" s="406" t="s">
        <v>1893</v>
      </c>
      <c r="G1815" s="406" t="s">
        <v>3246</v>
      </c>
      <c r="H1815" s="406" t="s">
        <v>2860</v>
      </c>
      <c r="I1815" s="406" t="s">
        <v>3229</v>
      </c>
    </row>
    <row r="1816" spans="1:9">
      <c r="A1816" s="406" t="s">
        <v>460</v>
      </c>
      <c r="B1816" s="406" t="s">
        <v>3247</v>
      </c>
      <c r="C1816" s="406" t="s">
        <v>2834</v>
      </c>
      <c r="D1816" s="406" t="s">
        <v>3088</v>
      </c>
      <c r="F1816" s="406" t="s">
        <v>460</v>
      </c>
      <c r="G1816" s="406" t="s">
        <v>3247</v>
      </c>
      <c r="H1816" s="406" t="s">
        <v>2834</v>
      </c>
      <c r="I1816" s="406" t="s">
        <v>3088</v>
      </c>
    </row>
    <row r="1817" spans="1:9">
      <c r="A1817" s="406" t="s">
        <v>460</v>
      </c>
      <c r="B1817" s="406" t="s">
        <v>3247</v>
      </c>
      <c r="C1817" s="406" t="s">
        <v>2918</v>
      </c>
      <c r="D1817" s="406" t="s">
        <v>3088</v>
      </c>
      <c r="F1817" s="406" t="s">
        <v>460</v>
      </c>
      <c r="G1817" s="406" t="s">
        <v>3247</v>
      </c>
      <c r="H1817" s="406" t="s">
        <v>2918</v>
      </c>
      <c r="I1817" s="406" t="s">
        <v>3088</v>
      </c>
    </row>
    <row r="1818" spans="1:9">
      <c r="A1818" s="406" t="s">
        <v>460</v>
      </c>
      <c r="B1818" s="406" t="s">
        <v>3247</v>
      </c>
      <c r="C1818" s="406" t="s">
        <v>2920</v>
      </c>
      <c r="D1818" s="406" t="s">
        <v>3088</v>
      </c>
      <c r="F1818" s="406" t="s">
        <v>460</v>
      </c>
      <c r="G1818" s="406" t="s">
        <v>3247</v>
      </c>
      <c r="H1818" s="406" t="s">
        <v>2920</v>
      </c>
      <c r="I1818" s="406" t="s">
        <v>3088</v>
      </c>
    </row>
    <row r="1819" spans="1:9">
      <c r="A1819" s="406" t="s">
        <v>460</v>
      </c>
      <c r="B1819" s="406" t="s">
        <v>3247</v>
      </c>
      <c r="C1819" s="406" t="s">
        <v>3248</v>
      </c>
      <c r="D1819" s="406" t="s">
        <v>3088</v>
      </c>
      <c r="F1819" s="406" t="s">
        <v>460</v>
      </c>
      <c r="G1819" s="406" t="s">
        <v>3247</v>
      </c>
      <c r="H1819" s="406" t="s">
        <v>3248</v>
      </c>
      <c r="I1819" s="406" t="s">
        <v>3088</v>
      </c>
    </row>
    <row r="1820" spans="1:9">
      <c r="A1820" s="406" t="s">
        <v>460</v>
      </c>
      <c r="B1820" s="406" t="s">
        <v>3247</v>
      </c>
      <c r="C1820" s="406" t="s">
        <v>3249</v>
      </c>
      <c r="D1820" s="406" t="s">
        <v>3088</v>
      </c>
      <c r="F1820" s="406" t="s">
        <v>460</v>
      </c>
      <c r="G1820" s="406" t="s">
        <v>3247</v>
      </c>
      <c r="H1820" s="406" t="s">
        <v>3249</v>
      </c>
      <c r="I1820" s="406" t="s">
        <v>3088</v>
      </c>
    </row>
    <row r="1821" spans="1:9">
      <c r="A1821" s="406" t="s">
        <v>460</v>
      </c>
      <c r="B1821" s="406" t="s">
        <v>3247</v>
      </c>
      <c r="C1821" s="406" t="s">
        <v>3250</v>
      </c>
      <c r="D1821" s="406" t="s">
        <v>3088</v>
      </c>
      <c r="F1821" s="406" t="s">
        <v>460</v>
      </c>
      <c r="G1821" s="406" t="s">
        <v>3247</v>
      </c>
      <c r="H1821" s="406" t="s">
        <v>3250</v>
      </c>
      <c r="I1821" s="406" t="s">
        <v>3088</v>
      </c>
    </row>
    <row r="1822" spans="1:9">
      <c r="A1822" s="406" t="s">
        <v>460</v>
      </c>
      <c r="B1822" s="406" t="s">
        <v>3247</v>
      </c>
      <c r="C1822" s="406" t="s">
        <v>3237</v>
      </c>
      <c r="D1822" s="406" t="s">
        <v>3088</v>
      </c>
      <c r="F1822" s="406" t="s">
        <v>460</v>
      </c>
      <c r="G1822" s="406" t="s">
        <v>3247</v>
      </c>
      <c r="H1822" s="406" t="s">
        <v>3237</v>
      </c>
      <c r="I1822" s="406" t="s">
        <v>3088</v>
      </c>
    </row>
    <row r="1823" spans="1:9">
      <c r="A1823" s="406" t="s">
        <v>460</v>
      </c>
      <c r="B1823" s="406" t="s">
        <v>3247</v>
      </c>
      <c r="C1823" s="406" t="s">
        <v>2953</v>
      </c>
      <c r="D1823" s="406" t="s">
        <v>3088</v>
      </c>
      <c r="F1823" s="406" t="s">
        <v>460</v>
      </c>
      <c r="G1823" s="406" t="s">
        <v>3247</v>
      </c>
      <c r="H1823" s="406" t="s">
        <v>2953</v>
      </c>
      <c r="I1823" s="406" t="s">
        <v>3088</v>
      </c>
    </row>
    <row r="1824" spans="1:9">
      <c r="A1824" s="406" t="s">
        <v>460</v>
      </c>
      <c r="B1824" s="406" t="s">
        <v>3247</v>
      </c>
      <c r="C1824" s="406" t="s">
        <v>2959</v>
      </c>
      <c r="D1824" s="406" t="s">
        <v>3088</v>
      </c>
      <c r="F1824" s="406" t="s">
        <v>460</v>
      </c>
      <c r="G1824" s="406" t="s">
        <v>3247</v>
      </c>
      <c r="H1824" s="406" t="s">
        <v>2959</v>
      </c>
      <c r="I1824" s="406" t="s">
        <v>3088</v>
      </c>
    </row>
    <row r="1825" spans="1:9">
      <c r="A1825" s="406" t="s">
        <v>460</v>
      </c>
      <c r="B1825" s="406" t="s">
        <v>3247</v>
      </c>
      <c r="C1825" s="406" t="s">
        <v>3251</v>
      </c>
      <c r="D1825" s="406" t="s">
        <v>3088</v>
      </c>
      <c r="F1825" s="406" t="s">
        <v>460</v>
      </c>
      <c r="G1825" s="406" t="s">
        <v>3247</v>
      </c>
      <c r="H1825" s="406" t="s">
        <v>3251</v>
      </c>
      <c r="I1825" s="406" t="s">
        <v>3088</v>
      </c>
    </row>
    <row r="1826" spans="1:9">
      <c r="A1826" s="406" t="s">
        <v>460</v>
      </c>
      <c r="B1826" s="406" t="s">
        <v>3247</v>
      </c>
      <c r="C1826" s="406" t="s">
        <v>3100</v>
      </c>
      <c r="D1826" s="406" t="s">
        <v>3088</v>
      </c>
      <c r="F1826" s="406" t="s">
        <v>460</v>
      </c>
      <c r="G1826" s="406" t="s">
        <v>3247</v>
      </c>
      <c r="H1826" s="406" t="s">
        <v>3100</v>
      </c>
      <c r="I1826" s="406" t="s">
        <v>3088</v>
      </c>
    </row>
    <row r="1827" spans="1:9">
      <c r="A1827" s="406" t="s">
        <v>460</v>
      </c>
      <c r="B1827" s="406" t="s">
        <v>3252</v>
      </c>
      <c r="C1827" s="406" t="s">
        <v>2852</v>
      </c>
      <c r="D1827" s="406" t="s">
        <v>3081</v>
      </c>
      <c r="F1827" s="406" t="s">
        <v>460</v>
      </c>
      <c r="G1827" s="406" t="s">
        <v>3252</v>
      </c>
      <c r="H1827" s="406" t="s">
        <v>2852</v>
      </c>
      <c r="I1827" s="406" t="s">
        <v>3081</v>
      </c>
    </row>
    <row r="1828" spans="1:9">
      <c r="A1828" s="406" t="s">
        <v>460</v>
      </c>
      <c r="B1828" s="406" t="s">
        <v>3252</v>
      </c>
      <c r="C1828" s="406" t="s">
        <v>3159</v>
      </c>
      <c r="D1828" s="406" t="s">
        <v>3081</v>
      </c>
      <c r="F1828" s="406" t="s">
        <v>460</v>
      </c>
      <c r="G1828" s="406" t="s">
        <v>3252</v>
      </c>
      <c r="H1828" s="406" t="s">
        <v>3159</v>
      </c>
      <c r="I1828" s="406" t="s">
        <v>3081</v>
      </c>
    </row>
    <row r="1829" spans="1:9">
      <c r="A1829" s="406" t="s">
        <v>460</v>
      </c>
      <c r="B1829" s="406" t="s">
        <v>3252</v>
      </c>
      <c r="C1829" s="406" t="s">
        <v>3224</v>
      </c>
      <c r="D1829" s="406" t="s">
        <v>3081</v>
      </c>
      <c r="F1829" s="406" t="s">
        <v>460</v>
      </c>
      <c r="G1829" s="406" t="s">
        <v>3252</v>
      </c>
      <c r="H1829" s="406" t="s">
        <v>3224</v>
      </c>
      <c r="I1829" s="406" t="s">
        <v>3081</v>
      </c>
    </row>
    <row r="1830" spans="1:9">
      <c r="A1830" s="406" t="s">
        <v>460</v>
      </c>
      <c r="B1830" s="406" t="s">
        <v>3252</v>
      </c>
      <c r="C1830" s="406" t="s">
        <v>3182</v>
      </c>
      <c r="D1830" s="406" t="s">
        <v>3081</v>
      </c>
      <c r="F1830" s="406" t="s">
        <v>460</v>
      </c>
      <c r="G1830" s="406" t="s">
        <v>3252</v>
      </c>
      <c r="H1830" s="406" t="s">
        <v>3182</v>
      </c>
      <c r="I1830" s="406" t="s">
        <v>3081</v>
      </c>
    </row>
    <row r="1831" spans="1:9">
      <c r="A1831" s="406" t="s">
        <v>460</v>
      </c>
      <c r="B1831" s="406" t="s">
        <v>3252</v>
      </c>
      <c r="C1831" s="406" t="s">
        <v>2879</v>
      </c>
      <c r="D1831" s="406" t="s">
        <v>3081</v>
      </c>
      <c r="F1831" s="406" t="s">
        <v>460</v>
      </c>
      <c r="G1831" s="406" t="s">
        <v>3252</v>
      </c>
      <c r="H1831" s="406" t="s">
        <v>2879</v>
      </c>
      <c r="I1831" s="406" t="s">
        <v>3081</v>
      </c>
    </row>
    <row r="1832" spans="1:9">
      <c r="A1832" s="406" t="s">
        <v>460</v>
      </c>
      <c r="B1832" s="406" t="s">
        <v>3252</v>
      </c>
      <c r="C1832" s="406" t="s">
        <v>2883</v>
      </c>
      <c r="D1832" s="406" t="s">
        <v>3081</v>
      </c>
      <c r="F1832" s="406" t="s">
        <v>460</v>
      </c>
      <c r="G1832" s="406" t="s">
        <v>3252</v>
      </c>
      <c r="H1832" s="406" t="s">
        <v>2883</v>
      </c>
      <c r="I1832" s="406" t="s">
        <v>3081</v>
      </c>
    </row>
    <row r="1833" spans="1:9">
      <c r="A1833" s="406" t="s">
        <v>460</v>
      </c>
      <c r="B1833" s="406" t="s">
        <v>3252</v>
      </c>
      <c r="C1833" s="406" t="s">
        <v>3009</v>
      </c>
      <c r="D1833" s="406" t="s">
        <v>3081</v>
      </c>
      <c r="F1833" s="406" t="s">
        <v>460</v>
      </c>
      <c r="G1833" s="406" t="s">
        <v>3252</v>
      </c>
      <c r="H1833" s="406" t="s">
        <v>3009</v>
      </c>
      <c r="I1833" s="406" t="s">
        <v>3081</v>
      </c>
    </row>
    <row r="1834" spans="1:9">
      <c r="A1834" s="406" t="s">
        <v>1893</v>
      </c>
      <c r="B1834" s="406" t="s">
        <v>3246</v>
      </c>
      <c r="C1834" s="406" t="s">
        <v>2851</v>
      </c>
      <c r="D1834" s="406" t="s">
        <v>3229</v>
      </c>
      <c r="F1834" s="406" t="s">
        <v>1893</v>
      </c>
      <c r="G1834" s="406" t="s">
        <v>3246</v>
      </c>
      <c r="H1834" s="406" t="s">
        <v>2851</v>
      </c>
      <c r="I1834" s="406" t="s">
        <v>3229</v>
      </c>
    </row>
    <row r="1835" spans="1:9">
      <c r="A1835" s="406" t="s">
        <v>1893</v>
      </c>
      <c r="B1835" s="406" t="s">
        <v>3246</v>
      </c>
      <c r="C1835" s="406" t="s">
        <v>2852</v>
      </c>
      <c r="D1835" s="406" t="s">
        <v>3229</v>
      </c>
      <c r="F1835" s="406" t="s">
        <v>1893</v>
      </c>
      <c r="G1835" s="406" t="s">
        <v>3246</v>
      </c>
      <c r="H1835" s="406" t="s">
        <v>2852</v>
      </c>
      <c r="I1835" s="406" t="s">
        <v>3229</v>
      </c>
    </row>
    <row r="1836" spans="1:9">
      <c r="A1836" s="406" t="s">
        <v>1893</v>
      </c>
      <c r="B1836" s="406" t="s">
        <v>3246</v>
      </c>
      <c r="C1836" s="406" t="s">
        <v>2853</v>
      </c>
      <c r="D1836" s="406" t="s">
        <v>3229</v>
      </c>
      <c r="F1836" s="406" t="s">
        <v>1893</v>
      </c>
      <c r="G1836" s="406" t="s">
        <v>3246</v>
      </c>
      <c r="H1836" s="406" t="s">
        <v>2853</v>
      </c>
      <c r="I1836" s="406" t="s">
        <v>3229</v>
      </c>
    </row>
    <row r="1837" spans="1:9">
      <c r="A1837" s="406" t="s">
        <v>1893</v>
      </c>
      <c r="B1837" s="406" t="s">
        <v>3246</v>
      </c>
      <c r="C1837" s="406" t="s">
        <v>3223</v>
      </c>
      <c r="D1837" s="406" t="s">
        <v>3229</v>
      </c>
      <c r="F1837" s="406" t="s">
        <v>1893</v>
      </c>
      <c r="G1837" s="406" t="s">
        <v>3246</v>
      </c>
      <c r="H1837" s="406" t="s">
        <v>3223</v>
      </c>
      <c r="I1837" s="406" t="s">
        <v>3229</v>
      </c>
    </row>
    <row r="1838" spans="1:9">
      <c r="A1838" s="406" t="s">
        <v>2261</v>
      </c>
      <c r="B1838" s="406" t="s">
        <v>3253</v>
      </c>
      <c r="C1838" s="406" t="s">
        <v>3131</v>
      </c>
      <c r="D1838" s="406" t="s">
        <v>3178</v>
      </c>
      <c r="F1838" s="406" t="s">
        <v>2261</v>
      </c>
      <c r="G1838" s="406" t="s">
        <v>3253</v>
      </c>
      <c r="H1838" s="406" t="s">
        <v>3131</v>
      </c>
      <c r="I1838" s="406" t="s">
        <v>3178</v>
      </c>
    </row>
    <row r="1839" spans="1:9">
      <c r="A1839" s="406" t="s">
        <v>2261</v>
      </c>
      <c r="B1839" s="406" t="s">
        <v>3253</v>
      </c>
      <c r="C1839" s="406" t="s">
        <v>3133</v>
      </c>
      <c r="D1839" s="406" t="s">
        <v>3178</v>
      </c>
      <c r="F1839" s="406" t="s">
        <v>2261</v>
      </c>
      <c r="G1839" s="406" t="s">
        <v>3253</v>
      </c>
      <c r="H1839" s="406" t="s">
        <v>3133</v>
      </c>
      <c r="I1839" s="406" t="s">
        <v>3178</v>
      </c>
    </row>
    <row r="1840" spans="1:9">
      <c r="A1840" s="406" t="s">
        <v>2261</v>
      </c>
      <c r="B1840" s="406" t="s">
        <v>3253</v>
      </c>
      <c r="C1840" s="406" t="s">
        <v>3134</v>
      </c>
      <c r="D1840" s="406" t="s">
        <v>3178</v>
      </c>
      <c r="F1840" s="406" t="s">
        <v>2261</v>
      </c>
      <c r="G1840" s="406" t="s">
        <v>3253</v>
      </c>
      <c r="H1840" s="406" t="s">
        <v>3134</v>
      </c>
      <c r="I1840" s="406" t="s">
        <v>3178</v>
      </c>
    </row>
    <row r="1841" spans="1:9">
      <c r="A1841" s="406" t="s">
        <v>2261</v>
      </c>
      <c r="B1841" s="406" t="s">
        <v>3253</v>
      </c>
      <c r="C1841" s="406" t="s">
        <v>3254</v>
      </c>
      <c r="D1841" s="406" t="s">
        <v>3178</v>
      </c>
      <c r="F1841" s="406" t="s">
        <v>2261</v>
      </c>
      <c r="G1841" s="406" t="s">
        <v>3253</v>
      </c>
      <c r="H1841" s="406" t="s">
        <v>3254</v>
      </c>
      <c r="I1841" s="406" t="s">
        <v>3178</v>
      </c>
    </row>
    <row r="1842" spans="1:9">
      <c r="A1842" s="406" t="s">
        <v>2261</v>
      </c>
      <c r="B1842" s="406" t="s">
        <v>3253</v>
      </c>
      <c r="C1842" s="406" t="s">
        <v>3255</v>
      </c>
      <c r="D1842" s="406" t="s">
        <v>3178</v>
      </c>
      <c r="F1842" s="406" t="s">
        <v>2261</v>
      </c>
      <c r="G1842" s="406" t="s">
        <v>3253</v>
      </c>
      <c r="H1842" s="406" t="s">
        <v>3255</v>
      </c>
      <c r="I1842" s="406" t="s">
        <v>3178</v>
      </c>
    </row>
    <row r="1843" spans="1:9">
      <c r="A1843" s="406" t="s">
        <v>2261</v>
      </c>
      <c r="B1843" s="406" t="s">
        <v>3253</v>
      </c>
      <c r="C1843" s="406" t="s">
        <v>3256</v>
      </c>
      <c r="D1843" s="406" t="s">
        <v>3178</v>
      </c>
      <c r="F1843" s="406" t="s">
        <v>2261</v>
      </c>
      <c r="G1843" s="406" t="s">
        <v>3253</v>
      </c>
      <c r="H1843" s="406" t="s">
        <v>3256</v>
      </c>
      <c r="I1843" s="406" t="s">
        <v>3178</v>
      </c>
    </row>
    <row r="1844" spans="1:9">
      <c r="A1844" s="406" t="s">
        <v>460</v>
      </c>
      <c r="B1844" s="406" t="s">
        <v>3257</v>
      </c>
      <c r="C1844" s="406" t="s">
        <v>1702</v>
      </c>
      <c r="D1844" s="406" t="s">
        <v>3258</v>
      </c>
      <c r="F1844" s="406" t="s">
        <v>460</v>
      </c>
      <c r="G1844" s="406" t="s">
        <v>3257</v>
      </c>
      <c r="H1844" s="406" t="s">
        <v>1702</v>
      </c>
      <c r="I1844" s="406" t="s">
        <v>3258</v>
      </c>
    </row>
    <row r="1845" spans="1:9">
      <c r="A1845" s="406" t="s">
        <v>460</v>
      </c>
      <c r="B1845" s="406" t="s">
        <v>3257</v>
      </c>
      <c r="C1845" s="406" t="s">
        <v>3259</v>
      </c>
      <c r="D1845" s="406" t="s">
        <v>3081</v>
      </c>
      <c r="F1845" s="406" t="s">
        <v>460</v>
      </c>
      <c r="G1845" s="406" t="s">
        <v>3257</v>
      </c>
      <c r="H1845" s="406" t="s">
        <v>3259</v>
      </c>
      <c r="I1845" s="406" t="s">
        <v>3081</v>
      </c>
    </row>
    <row r="1846" spans="1:9">
      <c r="A1846" s="406" t="s">
        <v>460</v>
      </c>
      <c r="B1846" s="406" t="s">
        <v>3257</v>
      </c>
      <c r="C1846" s="406" t="s">
        <v>3260</v>
      </c>
      <c r="D1846" s="406" t="s">
        <v>3081</v>
      </c>
      <c r="F1846" s="406" t="s">
        <v>460</v>
      </c>
      <c r="G1846" s="406" t="s">
        <v>3257</v>
      </c>
      <c r="H1846" s="406" t="s">
        <v>3260</v>
      </c>
      <c r="I1846" s="406" t="s">
        <v>3081</v>
      </c>
    </row>
    <row r="1847" spans="1:9">
      <c r="A1847" s="406" t="s">
        <v>460</v>
      </c>
      <c r="B1847" s="406" t="s">
        <v>3257</v>
      </c>
      <c r="C1847" s="406" t="s">
        <v>3261</v>
      </c>
      <c r="D1847" s="406" t="s">
        <v>3081</v>
      </c>
      <c r="F1847" s="406" t="s">
        <v>460</v>
      </c>
      <c r="G1847" s="406" t="s">
        <v>3257</v>
      </c>
      <c r="H1847" s="406" t="s">
        <v>3261</v>
      </c>
      <c r="I1847" s="406" t="s">
        <v>3081</v>
      </c>
    </row>
    <row r="1848" spans="1:9">
      <c r="A1848" s="406" t="s">
        <v>460</v>
      </c>
      <c r="B1848" s="406" t="s">
        <v>3257</v>
      </c>
      <c r="C1848" s="406" t="s">
        <v>3262</v>
      </c>
      <c r="D1848" s="406" t="s">
        <v>3081</v>
      </c>
      <c r="F1848" s="406" t="s">
        <v>460</v>
      </c>
      <c r="G1848" s="406" t="s">
        <v>3257</v>
      </c>
      <c r="H1848" s="406" t="s">
        <v>3262</v>
      </c>
      <c r="I1848" s="406" t="s">
        <v>3081</v>
      </c>
    </row>
    <row r="1849" spans="1:9">
      <c r="A1849" s="406" t="s">
        <v>460</v>
      </c>
      <c r="B1849" s="406" t="s">
        <v>3257</v>
      </c>
      <c r="C1849" s="406" t="s">
        <v>3263</v>
      </c>
      <c r="D1849" s="406" t="s">
        <v>3081</v>
      </c>
      <c r="F1849" s="406" t="s">
        <v>460</v>
      </c>
      <c r="G1849" s="406" t="s">
        <v>3257</v>
      </c>
      <c r="H1849" s="406" t="s">
        <v>3263</v>
      </c>
      <c r="I1849" s="406" t="s">
        <v>3081</v>
      </c>
    </row>
    <row r="1850" spans="1:9">
      <c r="A1850" s="406" t="s">
        <v>460</v>
      </c>
      <c r="B1850" s="406" t="s">
        <v>3257</v>
      </c>
      <c r="C1850" s="406" t="s">
        <v>3264</v>
      </c>
      <c r="D1850" s="406" t="s">
        <v>3081</v>
      </c>
      <c r="F1850" s="406" t="s">
        <v>460</v>
      </c>
      <c r="G1850" s="406" t="s">
        <v>3257</v>
      </c>
      <c r="H1850" s="406" t="s">
        <v>3264</v>
      </c>
      <c r="I1850" s="406" t="s">
        <v>3081</v>
      </c>
    </row>
    <row r="1851" spans="1:9">
      <c r="A1851" s="406" t="s">
        <v>460</v>
      </c>
      <c r="B1851" s="406" t="s">
        <v>3257</v>
      </c>
      <c r="C1851" s="406" t="s">
        <v>3265</v>
      </c>
      <c r="D1851" s="406" t="s">
        <v>3081</v>
      </c>
      <c r="F1851" s="406" t="s">
        <v>460</v>
      </c>
      <c r="G1851" s="406" t="s">
        <v>3257</v>
      </c>
      <c r="H1851" s="406" t="s">
        <v>3265</v>
      </c>
      <c r="I1851" s="406" t="s">
        <v>3081</v>
      </c>
    </row>
    <row r="1852" spans="1:9">
      <c r="A1852" s="406" t="s">
        <v>460</v>
      </c>
      <c r="B1852" s="406" t="s">
        <v>3257</v>
      </c>
      <c r="C1852" s="406" t="s">
        <v>3266</v>
      </c>
      <c r="D1852" s="406" t="s">
        <v>3081</v>
      </c>
      <c r="F1852" s="406" t="s">
        <v>460</v>
      </c>
      <c r="G1852" s="406" t="s">
        <v>3257</v>
      </c>
      <c r="H1852" s="406" t="s">
        <v>3266</v>
      </c>
      <c r="I1852" s="406" t="s">
        <v>3081</v>
      </c>
    </row>
    <row r="1853" spans="1:9">
      <c r="A1853" s="406" t="s">
        <v>460</v>
      </c>
      <c r="B1853" s="406" t="s">
        <v>3257</v>
      </c>
      <c r="C1853" s="406" t="s">
        <v>3267</v>
      </c>
      <c r="D1853" s="406" t="s">
        <v>3081</v>
      </c>
      <c r="F1853" s="406" t="s">
        <v>460</v>
      </c>
      <c r="G1853" s="406" t="s">
        <v>3257</v>
      </c>
      <c r="H1853" s="406" t="s">
        <v>3267</v>
      </c>
      <c r="I1853" s="406" t="s">
        <v>3081</v>
      </c>
    </row>
    <row r="1854" spans="1:9">
      <c r="A1854" s="406" t="s">
        <v>460</v>
      </c>
      <c r="B1854" s="406" t="s">
        <v>3257</v>
      </c>
      <c r="C1854" s="406" t="s">
        <v>3268</v>
      </c>
      <c r="D1854" s="406" t="s">
        <v>3081</v>
      </c>
      <c r="F1854" s="406" t="s">
        <v>460</v>
      </c>
      <c r="G1854" s="406" t="s">
        <v>3257</v>
      </c>
      <c r="H1854" s="406" t="s">
        <v>3268</v>
      </c>
      <c r="I1854" s="406" t="s">
        <v>3081</v>
      </c>
    </row>
    <row r="1855" spans="1:9">
      <c r="A1855" s="406" t="s">
        <v>460</v>
      </c>
      <c r="B1855" s="406" t="s">
        <v>3257</v>
      </c>
      <c r="C1855" s="406" t="s">
        <v>3269</v>
      </c>
      <c r="D1855" s="406" t="s">
        <v>3081</v>
      </c>
      <c r="F1855" s="406" t="s">
        <v>460</v>
      </c>
      <c r="G1855" s="406" t="s">
        <v>3257</v>
      </c>
      <c r="H1855" s="406" t="s">
        <v>3269</v>
      </c>
      <c r="I1855" s="406" t="s">
        <v>3081</v>
      </c>
    </row>
    <row r="1856" spans="1:9">
      <c r="A1856" s="406" t="s">
        <v>460</v>
      </c>
      <c r="B1856" s="406" t="s">
        <v>3257</v>
      </c>
      <c r="C1856" s="406" t="s">
        <v>3270</v>
      </c>
      <c r="D1856" s="406" t="s">
        <v>3081</v>
      </c>
      <c r="F1856" s="406" t="s">
        <v>460</v>
      </c>
      <c r="G1856" s="406" t="s">
        <v>3257</v>
      </c>
      <c r="H1856" s="406" t="s">
        <v>3270</v>
      </c>
      <c r="I1856" s="406" t="s">
        <v>3081</v>
      </c>
    </row>
    <row r="1857" spans="1:9">
      <c r="A1857" s="406" t="s">
        <v>460</v>
      </c>
      <c r="B1857" s="406" t="s">
        <v>3257</v>
      </c>
      <c r="C1857" s="406" t="s">
        <v>3271</v>
      </c>
      <c r="D1857" s="406" t="s">
        <v>3081</v>
      </c>
      <c r="F1857" s="406" t="s">
        <v>460</v>
      </c>
      <c r="G1857" s="406" t="s">
        <v>3257</v>
      </c>
      <c r="H1857" s="406" t="s">
        <v>3271</v>
      </c>
      <c r="I1857" s="406" t="s">
        <v>3081</v>
      </c>
    </row>
    <row r="1858" spans="1:9">
      <c r="A1858" s="406" t="s">
        <v>460</v>
      </c>
      <c r="B1858" s="406" t="s">
        <v>3257</v>
      </c>
      <c r="C1858" s="406" t="s">
        <v>3272</v>
      </c>
      <c r="D1858" s="406" t="s">
        <v>3081</v>
      </c>
      <c r="F1858" s="406" t="s">
        <v>460</v>
      </c>
      <c r="G1858" s="406" t="s">
        <v>3257</v>
      </c>
      <c r="H1858" s="406" t="s">
        <v>3272</v>
      </c>
      <c r="I1858" s="406" t="s">
        <v>3081</v>
      </c>
    </row>
    <row r="1859" spans="1:9">
      <c r="A1859" s="406" t="s">
        <v>460</v>
      </c>
      <c r="B1859" s="406" t="s">
        <v>3257</v>
      </c>
      <c r="C1859" s="406" t="s">
        <v>3273</v>
      </c>
      <c r="D1859" s="406" t="s">
        <v>3081</v>
      </c>
      <c r="F1859" s="406" t="s">
        <v>460</v>
      </c>
      <c r="G1859" s="406" t="s">
        <v>3257</v>
      </c>
      <c r="H1859" s="406" t="s">
        <v>3273</v>
      </c>
      <c r="I1859" s="406" t="s">
        <v>3081</v>
      </c>
    </row>
    <row r="1860" spans="1:9">
      <c r="A1860" s="406" t="s">
        <v>460</v>
      </c>
      <c r="B1860" s="406" t="s">
        <v>3257</v>
      </c>
      <c r="C1860" s="406" t="s">
        <v>3274</v>
      </c>
      <c r="D1860" s="406" t="s">
        <v>3081</v>
      </c>
      <c r="F1860" s="406" t="s">
        <v>460</v>
      </c>
      <c r="G1860" s="406" t="s">
        <v>3257</v>
      </c>
      <c r="H1860" s="406" t="s">
        <v>3274</v>
      </c>
      <c r="I1860" s="406" t="s">
        <v>3081</v>
      </c>
    </row>
    <row r="1861" spans="1:9">
      <c r="A1861" s="406" t="s">
        <v>3091</v>
      </c>
      <c r="B1861" s="406" t="s">
        <v>2949</v>
      </c>
      <c r="C1861" s="406" t="s">
        <v>1668</v>
      </c>
      <c r="D1861" s="406" t="s">
        <v>3275</v>
      </c>
      <c r="F1861" s="406" t="s">
        <v>3091</v>
      </c>
      <c r="G1861" s="406" t="s">
        <v>2949</v>
      </c>
      <c r="H1861" s="406" t="s">
        <v>1668</v>
      </c>
      <c r="I1861" s="406" t="s">
        <v>3275</v>
      </c>
    </row>
    <row r="1862" spans="1:9">
      <c r="A1862" s="406" t="s">
        <v>3091</v>
      </c>
      <c r="B1862" s="406" t="s">
        <v>2949</v>
      </c>
      <c r="C1862" s="406" t="s">
        <v>1750</v>
      </c>
      <c r="D1862" s="406" t="s">
        <v>3276</v>
      </c>
      <c r="F1862" s="406" t="s">
        <v>3091</v>
      </c>
      <c r="G1862" s="406" t="s">
        <v>2949</v>
      </c>
      <c r="H1862" s="406" t="s">
        <v>1750</v>
      </c>
      <c r="I1862" s="406" t="s">
        <v>3276</v>
      </c>
    </row>
    <row r="1863" spans="1:9">
      <c r="A1863" s="406" t="s">
        <v>3091</v>
      </c>
      <c r="B1863" s="406" t="s">
        <v>2949</v>
      </c>
      <c r="C1863" s="406" t="s">
        <v>1702</v>
      </c>
      <c r="D1863" s="406" t="s">
        <v>3277</v>
      </c>
      <c r="F1863" s="406" t="s">
        <v>3091</v>
      </c>
      <c r="G1863" s="406" t="s">
        <v>2949</v>
      </c>
      <c r="H1863" s="406" t="s">
        <v>1702</v>
      </c>
      <c r="I1863" s="406" t="s">
        <v>3277</v>
      </c>
    </row>
    <row r="1864" spans="1:9">
      <c r="A1864" s="406" t="s">
        <v>3091</v>
      </c>
      <c r="B1864" s="406" t="s">
        <v>2949</v>
      </c>
      <c r="C1864" s="406" t="s">
        <v>1674</v>
      </c>
      <c r="D1864" s="406" t="s">
        <v>3278</v>
      </c>
      <c r="F1864" s="406" t="s">
        <v>3091</v>
      </c>
      <c r="G1864" s="406" t="s">
        <v>2949</v>
      </c>
      <c r="H1864" s="406" t="s">
        <v>1674</v>
      </c>
      <c r="I1864" s="406" t="s">
        <v>3278</v>
      </c>
    </row>
    <row r="1865" spans="1:9">
      <c r="A1865" s="406" t="s">
        <v>3091</v>
      </c>
      <c r="B1865" s="406" t="s">
        <v>2949</v>
      </c>
      <c r="C1865" s="406" t="s">
        <v>1713</v>
      </c>
      <c r="D1865" s="406" t="s">
        <v>2439</v>
      </c>
      <c r="F1865" s="406" t="s">
        <v>3091</v>
      </c>
      <c r="G1865" s="406" t="s">
        <v>2949</v>
      </c>
      <c r="H1865" s="406" t="s">
        <v>1713</v>
      </c>
      <c r="I1865" s="406" t="s">
        <v>2439</v>
      </c>
    </row>
    <row r="1866" spans="1:9">
      <c r="A1866" s="406" t="s">
        <v>3091</v>
      </c>
      <c r="B1866" s="406" t="s">
        <v>2949</v>
      </c>
      <c r="C1866" s="406" t="s">
        <v>1734</v>
      </c>
      <c r="D1866" s="406" t="s">
        <v>2470</v>
      </c>
      <c r="F1866" s="406" t="s">
        <v>3091</v>
      </c>
      <c r="G1866" s="406" t="s">
        <v>2949</v>
      </c>
      <c r="H1866" s="406" t="s">
        <v>1734</v>
      </c>
      <c r="I1866" s="406" t="s">
        <v>2470</v>
      </c>
    </row>
    <row r="1867" spans="1:9">
      <c r="A1867" s="406" t="s">
        <v>3091</v>
      </c>
      <c r="B1867" s="406" t="s">
        <v>2949</v>
      </c>
      <c r="C1867" s="406" t="s">
        <v>1657</v>
      </c>
      <c r="D1867" s="406" t="s">
        <v>1742</v>
      </c>
      <c r="F1867" s="406" t="s">
        <v>3091</v>
      </c>
      <c r="G1867" s="406" t="s">
        <v>2949</v>
      </c>
      <c r="H1867" s="406" t="s">
        <v>1657</v>
      </c>
      <c r="I1867" s="406" t="s">
        <v>1742</v>
      </c>
    </row>
    <row r="1868" spans="1:9">
      <c r="A1868" s="406" t="s">
        <v>3091</v>
      </c>
      <c r="B1868" s="406" t="s">
        <v>2949</v>
      </c>
      <c r="C1868" s="406" t="s">
        <v>1727</v>
      </c>
      <c r="D1868" s="406" t="s">
        <v>3279</v>
      </c>
      <c r="F1868" s="406" t="s">
        <v>3091</v>
      </c>
      <c r="G1868" s="406" t="s">
        <v>2949</v>
      </c>
      <c r="H1868" s="406" t="s">
        <v>1727</v>
      </c>
      <c r="I1868" s="406" t="s">
        <v>3279</v>
      </c>
    </row>
    <row r="1869" spans="1:9">
      <c r="A1869" s="406" t="s">
        <v>3091</v>
      </c>
      <c r="B1869" s="406" t="s">
        <v>2949</v>
      </c>
      <c r="C1869" s="406" t="s">
        <v>1729</v>
      </c>
      <c r="D1869" s="406" t="s">
        <v>2383</v>
      </c>
      <c r="F1869" s="406" t="s">
        <v>3091</v>
      </c>
      <c r="G1869" s="406" t="s">
        <v>2949</v>
      </c>
      <c r="H1869" s="406" t="s">
        <v>1729</v>
      </c>
      <c r="I1869" s="406" t="s">
        <v>2383</v>
      </c>
    </row>
    <row r="1870" spans="1:9">
      <c r="A1870" s="406" t="s">
        <v>3091</v>
      </c>
      <c r="B1870" s="406" t="s">
        <v>2949</v>
      </c>
      <c r="C1870" s="406" t="s">
        <v>1710</v>
      </c>
      <c r="D1870" s="406" t="s">
        <v>2096</v>
      </c>
      <c r="F1870" s="406" t="s">
        <v>3091</v>
      </c>
      <c r="G1870" s="406" t="s">
        <v>2949</v>
      </c>
      <c r="H1870" s="406" t="s">
        <v>1710</v>
      </c>
      <c r="I1870" s="406" t="s">
        <v>2096</v>
      </c>
    </row>
    <row r="1871" spans="1:9">
      <c r="A1871" s="406" t="s">
        <v>3091</v>
      </c>
      <c r="B1871" s="406" t="s">
        <v>2949</v>
      </c>
      <c r="C1871" s="406" t="s">
        <v>1737</v>
      </c>
      <c r="D1871" s="406" t="s">
        <v>1862</v>
      </c>
      <c r="F1871" s="406" t="s">
        <v>3091</v>
      </c>
      <c r="G1871" s="406" t="s">
        <v>2949</v>
      </c>
      <c r="H1871" s="406" t="s">
        <v>1737</v>
      </c>
      <c r="I1871" s="406" t="s">
        <v>1862</v>
      </c>
    </row>
    <row r="1872" spans="1:9">
      <c r="A1872" s="406" t="s">
        <v>3091</v>
      </c>
      <c r="B1872" s="406" t="s">
        <v>2949</v>
      </c>
      <c r="C1872" s="406" t="s">
        <v>1745</v>
      </c>
      <c r="D1872" s="406" t="s">
        <v>3280</v>
      </c>
      <c r="F1872" s="406" t="s">
        <v>3091</v>
      </c>
      <c r="G1872" s="406" t="s">
        <v>2949</v>
      </c>
      <c r="H1872" s="406" t="s">
        <v>1745</v>
      </c>
      <c r="I1872" s="406" t="s">
        <v>3280</v>
      </c>
    </row>
    <row r="1873" spans="1:9">
      <c r="A1873" s="406" t="s">
        <v>3091</v>
      </c>
      <c r="B1873" s="406" t="s">
        <v>2949</v>
      </c>
      <c r="C1873" s="406" t="s">
        <v>2019</v>
      </c>
      <c r="D1873" s="406" t="s">
        <v>3281</v>
      </c>
      <c r="F1873" s="406" t="s">
        <v>3091</v>
      </c>
      <c r="G1873" s="406" t="s">
        <v>2949</v>
      </c>
      <c r="H1873" s="406" t="s">
        <v>2019</v>
      </c>
      <c r="I1873" s="406" t="s">
        <v>3281</v>
      </c>
    </row>
    <row r="1874" spans="1:9">
      <c r="A1874" s="406" t="s">
        <v>3091</v>
      </c>
      <c r="B1874" s="406" t="s">
        <v>2949</v>
      </c>
      <c r="C1874" s="406" t="s">
        <v>1796</v>
      </c>
      <c r="D1874" s="406" t="s">
        <v>2260</v>
      </c>
      <c r="F1874" s="406" t="s">
        <v>3091</v>
      </c>
      <c r="G1874" s="406" t="s">
        <v>2949</v>
      </c>
      <c r="H1874" s="406" t="s">
        <v>1796</v>
      </c>
      <c r="I1874" s="406" t="s">
        <v>2260</v>
      </c>
    </row>
    <row r="1875" spans="1:9">
      <c r="A1875" s="406" t="s">
        <v>460</v>
      </c>
      <c r="B1875" s="406" t="s">
        <v>3282</v>
      </c>
      <c r="C1875" s="406" t="s">
        <v>1674</v>
      </c>
      <c r="D1875" s="406" t="s">
        <v>3283</v>
      </c>
      <c r="F1875" s="406" t="s">
        <v>460</v>
      </c>
      <c r="G1875" s="406" t="s">
        <v>3282</v>
      </c>
      <c r="H1875" s="406" t="s">
        <v>1674</v>
      </c>
      <c r="I1875" s="406" t="s">
        <v>3283</v>
      </c>
    </row>
    <row r="1876" spans="1:9">
      <c r="A1876" s="406" t="s">
        <v>460</v>
      </c>
      <c r="B1876" s="406" t="s">
        <v>3282</v>
      </c>
      <c r="C1876" s="406" t="s">
        <v>1734</v>
      </c>
      <c r="D1876" s="406" t="s">
        <v>3284</v>
      </c>
      <c r="F1876" s="406" t="s">
        <v>460</v>
      </c>
      <c r="G1876" s="406" t="s">
        <v>3282</v>
      </c>
      <c r="H1876" s="406" t="s">
        <v>1734</v>
      </c>
      <c r="I1876" s="406" t="s">
        <v>3284</v>
      </c>
    </row>
    <row r="1877" spans="1:9">
      <c r="A1877" s="406" t="s">
        <v>460</v>
      </c>
      <c r="B1877" s="406" t="s">
        <v>3282</v>
      </c>
      <c r="C1877" s="406" t="s">
        <v>1724</v>
      </c>
      <c r="D1877" s="406" t="s">
        <v>3285</v>
      </c>
      <c r="F1877" s="406" t="s">
        <v>460</v>
      </c>
      <c r="G1877" s="406" t="s">
        <v>3282</v>
      </c>
      <c r="H1877" s="406" t="s">
        <v>1724</v>
      </c>
      <c r="I1877" s="406" t="s">
        <v>3285</v>
      </c>
    </row>
    <row r="1878" spans="1:9">
      <c r="A1878" s="406" t="s">
        <v>460</v>
      </c>
      <c r="B1878" s="406" t="s">
        <v>3282</v>
      </c>
      <c r="C1878" s="406" t="s">
        <v>1727</v>
      </c>
      <c r="D1878" s="406" t="s">
        <v>3286</v>
      </c>
      <c r="F1878" s="406" t="s">
        <v>460</v>
      </c>
      <c r="G1878" s="406" t="s">
        <v>3282</v>
      </c>
      <c r="H1878" s="406" t="s">
        <v>1727</v>
      </c>
      <c r="I1878" s="406" t="s">
        <v>3286</v>
      </c>
    </row>
    <row r="1879" spans="1:9">
      <c r="A1879" s="406" t="s">
        <v>460</v>
      </c>
      <c r="B1879" s="406" t="s">
        <v>3282</v>
      </c>
      <c r="C1879" s="406" t="s">
        <v>1737</v>
      </c>
      <c r="D1879" s="406" t="s">
        <v>3287</v>
      </c>
      <c r="F1879" s="406" t="s">
        <v>460</v>
      </c>
      <c r="G1879" s="406" t="s">
        <v>3282</v>
      </c>
      <c r="H1879" s="406" t="s">
        <v>1737</v>
      </c>
      <c r="I1879" s="406" t="s">
        <v>3287</v>
      </c>
    </row>
    <row r="1880" spans="1:9">
      <c r="A1880" s="406" t="s">
        <v>460</v>
      </c>
      <c r="B1880" s="406" t="s">
        <v>3282</v>
      </c>
      <c r="C1880" s="406" t="s">
        <v>3288</v>
      </c>
      <c r="D1880" s="406" t="s">
        <v>3088</v>
      </c>
      <c r="F1880" s="406" t="s">
        <v>460</v>
      </c>
      <c r="G1880" s="406" t="s">
        <v>3282</v>
      </c>
      <c r="H1880" s="406" t="s">
        <v>3288</v>
      </c>
      <c r="I1880" s="406" t="s">
        <v>3088</v>
      </c>
    </row>
    <row r="1881" spans="1:9">
      <c r="A1881" s="406" t="s">
        <v>472</v>
      </c>
      <c r="B1881" s="406" t="s">
        <v>3289</v>
      </c>
      <c r="C1881" s="406" t="s">
        <v>1920</v>
      </c>
      <c r="D1881" s="406" t="s">
        <v>3290</v>
      </c>
      <c r="F1881" s="406" t="s">
        <v>472</v>
      </c>
      <c r="G1881" s="406" t="s">
        <v>3289</v>
      </c>
      <c r="H1881" s="406" t="s">
        <v>1920</v>
      </c>
      <c r="I1881" s="406" t="s">
        <v>3290</v>
      </c>
    </row>
    <row r="1882" spans="1:9">
      <c r="A1882" s="406" t="s">
        <v>1893</v>
      </c>
      <c r="B1882" s="406" t="s">
        <v>3291</v>
      </c>
      <c r="C1882" s="406" t="s">
        <v>2861</v>
      </c>
      <c r="D1882" s="406" t="s">
        <v>3229</v>
      </c>
      <c r="F1882" s="406" t="s">
        <v>1893</v>
      </c>
      <c r="G1882" s="406" t="s">
        <v>3291</v>
      </c>
      <c r="H1882" s="406" t="s">
        <v>2861</v>
      </c>
      <c r="I1882" s="406" t="s">
        <v>3229</v>
      </c>
    </row>
    <row r="1883" spans="1:9">
      <c r="A1883" s="406" t="s">
        <v>1893</v>
      </c>
      <c r="B1883" s="406" t="s">
        <v>3291</v>
      </c>
      <c r="C1883" s="406" t="s">
        <v>2862</v>
      </c>
      <c r="D1883" s="406" t="s">
        <v>3229</v>
      </c>
      <c r="F1883" s="406" t="s">
        <v>1893</v>
      </c>
      <c r="G1883" s="406" t="s">
        <v>3291</v>
      </c>
      <c r="H1883" s="406" t="s">
        <v>2862</v>
      </c>
      <c r="I1883" s="406" t="s">
        <v>3229</v>
      </c>
    </row>
    <row r="1884" spans="1:9">
      <c r="A1884" s="406" t="s">
        <v>1893</v>
      </c>
      <c r="B1884" s="406" t="s">
        <v>3291</v>
      </c>
      <c r="C1884" s="406" t="s">
        <v>2864</v>
      </c>
      <c r="D1884" s="406" t="s">
        <v>3229</v>
      </c>
      <c r="F1884" s="406" t="s">
        <v>1893</v>
      </c>
      <c r="G1884" s="406" t="s">
        <v>3291</v>
      </c>
      <c r="H1884" s="406" t="s">
        <v>2864</v>
      </c>
      <c r="I1884" s="406" t="s">
        <v>3229</v>
      </c>
    </row>
    <row r="1885" spans="1:9">
      <c r="A1885" s="406" t="s">
        <v>1893</v>
      </c>
      <c r="B1885" s="406" t="s">
        <v>3291</v>
      </c>
      <c r="C1885" s="406" t="s">
        <v>2865</v>
      </c>
      <c r="D1885" s="406" t="s">
        <v>3229</v>
      </c>
      <c r="F1885" s="406" t="s">
        <v>1893</v>
      </c>
      <c r="G1885" s="406" t="s">
        <v>3291</v>
      </c>
      <c r="H1885" s="406" t="s">
        <v>2865</v>
      </c>
      <c r="I1885" s="406" t="s">
        <v>3229</v>
      </c>
    </row>
    <row r="1886" spans="1:9">
      <c r="A1886" s="406" t="s">
        <v>1893</v>
      </c>
      <c r="B1886" s="406" t="s">
        <v>3291</v>
      </c>
      <c r="C1886" s="406" t="s">
        <v>2866</v>
      </c>
      <c r="D1886" s="406" t="s">
        <v>3229</v>
      </c>
      <c r="F1886" s="406" t="s">
        <v>1893</v>
      </c>
      <c r="G1886" s="406" t="s">
        <v>3291</v>
      </c>
      <c r="H1886" s="406" t="s">
        <v>2866</v>
      </c>
      <c r="I1886" s="406" t="s">
        <v>3229</v>
      </c>
    </row>
    <row r="1887" spans="1:9">
      <c r="A1887" s="406" t="s">
        <v>1893</v>
      </c>
      <c r="B1887" s="406" t="s">
        <v>3291</v>
      </c>
      <c r="C1887" s="406" t="s">
        <v>2867</v>
      </c>
      <c r="D1887" s="406" t="s">
        <v>3229</v>
      </c>
      <c r="F1887" s="406" t="s">
        <v>1893</v>
      </c>
      <c r="G1887" s="406" t="s">
        <v>3291</v>
      </c>
      <c r="H1887" s="406" t="s">
        <v>2867</v>
      </c>
      <c r="I1887" s="406" t="s">
        <v>3229</v>
      </c>
    </row>
    <row r="1888" spans="1:9">
      <c r="A1888" s="406" t="s">
        <v>1893</v>
      </c>
      <c r="B1888" s="406" t="s">
        <v>3291</v>
      </c>
      <c r="C1888" s="406" t="s">
        <v>2868</v>
      </c>
      <c r="D1888" s="406" t="s">
        <v>3229</v>
      </c>
      <c r="F1888" s="406" t="s">
        <v>1893</v>
      </c>
      <c r="G1888" s="406" t="s">
        <v>3291</v>
      </c>
      <c r="H1888" s="406" t="s">
        <v>2868</v>
      </c>
      <c r="I1888" s="406" t="s">
        <v>3229</v>
      </c>
    </row>
    <row r="1889" spans="1:9">
      <c r="A1889" s="406" t="s">
        <v>1893</v>
      </c>
      <c r="B1889" s="406" t="s">
        <v>3291</v>
      </c>
      <c r="C1889" s="406" t="s">
        <v>2869</v>
      </c>
      <c r="D1889" s="406" t="s">
        <v>3229</v>
      </c>
      <c r="F1889" s="406" t="s">
        <v>1893</v>
      </c>
      <c r="G1889" s="406" t="s">
        <v>3291</v>
      </c>
      <c r="H1889" s="406" t="s">
        <v>2869</v>
      </c>
      <c r="I1889" s="406" t="s">
        <v>3229</v>
      </c>
    </row>
    <row r="1890" spans="1:9">
      <c r="A1890" s="406" t="s">
        <v>460</v>
      </c>
      <c r="B1890" s="406" t="s">
        <v>3292</v>
      </c>
      <c r="C1890" s="406" t="s">
        <v>3293</v>
      </c>
      <c r="D1890" s="406" t="s">
        <v>3081</v>
      </c>
      <c r="F1890" s="406" t="s">
        <v>460</v>
      </c>
      <c r="G1890" s="406" t="s">
        <v>3292</v>
      </c>
      <c r="H1890" s="406" t="s">
        <v>3293</v>
      </c>
      <c r="I1890" s="406" t="s">
        <v>3081</v>
      </c>
    </row>
    <row r="1891" spans="1:9">
      <c r="A1891" s="406" t="s">
        <v>460</v>
      </c>
      <c r="B1891" s="406" t="s">
        <v>3292</v>
      </c>
      <c r="C1891" s="406" t="s">
        <v>3209</v>
      </c>
      <c r="D1891" s="406" t="s">
        <v>3081</v>
      </c>
      <c r="F1891" s="406" t="s">
        <v>460</v>
      </c>
      <c r="G1891" s="406" t="s">
        <v>3292</v>
      </c>
      <c r="H1891" s="406" t="s">
        <v>3209</v>
      </c>
      <c r="I1891" s="406" t="s">
        <v>3081</v>
      </c>
    </row>
    <row r="1892" spans="1:9">
      <c r="A1892" s="406" t="s">
        <v>460</v>
      </c>
      <c r="B1892" s="406" t="s">
        <v>3294</v>
      </c>
      <c r="C1892" s="406" t="s">
        <v>2848</v>
      </c>
      <c r="D1892" s="406" t="s">
        <v>3081</v>
      </c>
      <c r="F1892" s="406" t="s">
        <v>460</v>
      </c>
      <c r="G1892" s="406" t="s">
        <v>3294</v>
      </c>
      <c r="H1892" s="406" t="s">
        <v>2848</v>
      </c>
      <c r="I1892" s="406" t="s">
        <v>3081</v>
      </c>
    </row>
    <row r="1893" spans="1:9">
      <c r="A1893" s="406" t="s">
        <v>460</v>
      </c>
      <c r="B1893" s="406" t="s">
        <v>3294</v>
      </c>
      <c r="C1893" s="406" t="s">
        <v>3295</v>
      </c>
      <c r="D1893" s="406" t="s">
        <v>3081</v>
      </c>
      <c r="F1893" s="406" t="s">
        <v>460</v>
      </c>
      <c r="G1893" s="406" t="s">
        <v>3294</v>
      </c>
      <c r="H1893" s="406" t="s">
        <v>3295</v>
      </c>
      <c r="I1893" s="406" t="s">
        <v>3081</v>
      </c>
    </row>
    <row r="1894" spans="1:9">
      <c r="A1894" s="406" t="s">
        <v>460</v>
      </c>
      <c r="B1894" s="406" t="s">
        <v>3294</v>
      </c>
      <c r="C1894" s="406" t="s">
        <v>3296</v>
      </c>
      <c r="D1894" s="406" t="s">
        <v>3081</v>
      </c>
      <c r="F1894" s="406" t="s">
        <v>460</v>
      </c>
      <c r="G1894" s="406" t="s">
        <v>3294</v>
      </c>
      <c r="H1894" s="406" t="s">
        <v>3296</v>
      </c>
      <c r="I1894" s="406" t="s">
        <v>3081</v>
      </c>
    </row>
    <row r="1895" spans="1:9">
      <c r="A1895" s="406" t="s">
        <v>460</v>
      </c>
      <c r="B1895" s="406" t="s">
        <v>3294</v>
      </c>
      <c r="C1895" s="406" t="s">
        <v>3297</v>
      </c>
      <c r="D1895" s="406" t="s">
        <v>3081</v>
      </c>
      <c r="F1895" s="406" t="s">
        <v>460</v>
      </c>
      <c r="G1895" s="406" t="s">
        <v>3294</v>
      </c>
      <c r="H1895" s="406" t="s">
        <v>3297</v>
      </c>
      <c r="I1895" s="406" t="s">
        <v>3081</v>
      </c>
    </row>
    <row r="1896" spans="1:9">
      <c r="A1896" s="406" t="s">
        <v>460</v>
      </c>
      <c r="B1896" s="406" t="s">
        <v>3294</v>
      </c>
      <c r="C1896" s="406" t="s">
        <v>3298</v>
      </c>
      <c r="D1896" s="406" t="s">
        <v>3081</v>
      </c>
      <c r="F1896" s="406" t="s">
        <v>460</v>
      </c>
      <c r="G1896" s="406" t="s">
        <v>3294</v>
      </c>
      <c r="H1896" s="406" t="s">
        <v>3298</v>
      </c>
      <c r="I1896" s="406" t="s">
        <v>3081</v>
      </c>
    </row>
    <row r="1897" spans="1:9">
      <c r="A1897" s="406" t="s">
        <v>460</v>
      </c>
      <c r="B1897" s="406" t="s">
        <v>3294</v>
      </c>
      <c r="C1897" s="406" t="s">
        <v>3299</v>
      </c>
      <c r="D1897" s="406" t="s">
        <v>3081</v>
      </c>
      <c r="F1897" s="406" t="s">
        <v>460</v>
      </c>
      <c r="G1897" s="406" t="s">
        <v>3294</v>
      </c>
      <c r="H1897" s="406" t="s">
        <v>3299</v>
      </c>
      <c r="I1897" s="406" t="s">
        <v>3081</v>
      </c>
    </row>
    <row r="1898" spans="1:9">
      <c r="A1898" s="406" t="s">
        <v>460</v>
      </c>
      <c r="B1898" s="406" t="s">
        <v>3294</v>
      </c>
      <c r="C1898" s="406" t="s">
        <v>3300</v>
      </c>
      <c r="D1898" s="406" t="s">
        <v>3081</v>
      </c>
      <c r="F1898" s="406" t="s">
        <v>460</v>
      </c>
      <c r="G1898" s="406" t="s">
        <v>3294</v>
      </c>
      <c r="H1898" s="406" t="s">
        <v>3300</v>
      </c>
      <c r="I1898" s="406" t="s">
        <v>3081</v>
      </c>
    </row>
    <row r="1899" spans="1:9">
      <c r="A1899" s="406" t="s">
        <v>460</v>
      </c>
      <c r="B1899" s="406" t="s">
        <v>3294</v>
      </c>
      <c r="C1899" s="406" t="s">
        <v>3301</v>
      </c>
      <c r="D1899" s="406" t="s">
        <v>3081</v>
      </c>
      <c r="F1899" s="406" t="s">
        <v>460</v>
      </c>
      <c r="G1899" s="406" t="s">
        <v>3294</v>
      </c>
      <c r="H1899" s="406" t="s">
        <v>3301</v>
      </c>
      <c r="I1899" s="406" t="s">
        <v>3081</v>
      </c>
    </row>
    <row r="1900" spans="1:9">
      <c r="A1900" s="406" t="s">
        <v>460</v>
      </c>
      <c r="B1900" s="406" t="s">
        <v>3294</v>
      </c>
      <c r="C1900" s="406" t="s">
        <v>3302</v>
      </c>
      <c r="D1900" s="406" t="s">
        <v>3081</v>
      </c>
      <c r="F1900" s="406" t="s">
        <v>460</v>
      </c>
      <c r="G1900" s="406" t="s">
        <v>3294</v>
      </c>
      <c r="H1900" s="406" t="s">
        <v>3302</v>
      </c>
      <c r="I1900" s="406" t="s">
        <v>3081</v>
      </c>
    </row>
    <row r="1901" spans="1:9">
      <c r="A1901" s="406" t="s">
        <v>460</v>
      </c>
      <c r="B1901" s="406" t="s">
        <v>3294</v>
      </c>
      <c r="C1901" s="406" t="s">
        <v>3303</v>
      </c>
      <c r="D1901" s="406" t="s">
        <v>3081</v>
      </c>
      <c r="F1901" s="406" t="s">
        <v>460</v>
      </c>
      <c r="G1901" s="406" t="s">
        <v>3294</v>
      </c>
      <c r="H1901" s="406" t="s">
        <v>3303</v>
      </c>
      <c r="I1901" s="406" t="s">
        <v>3081</v>
      </c>
    </row>
    <row r="1902" spans="1:9">
      <c r="A1902" s="406" t="s">
        <v>460</v>
      </c>
      <c r="B1902" s="406" t="s">
        <v>3294</v>
      </c>
      <c r="C1902" s="406" t="s">
        <v>3304</v>
      </c>
      <c r="D1902" s="406" t="s">
        <v>3081</v>
      </c>
      <c r="F1902" s="406" t="s">
        <v>460</v>
      </c>
      <c r="G1902" s="406" t="s">
        <v>3294</v>
      </c>
      <c r="H1902" s="406" t="s">
        <v>3304</v>
      </c>
      <c r="I1902" s="406" t="s">
        <v>3081</v>
      </c>
    </row>
    <row r="1903" spans="1:9">
      <c r="A1903" s="406" t="s">
        <v>460</v>
      </c>
      <c r="B1903" s="406" t="s">
        <v>3294</v>
      </c>
      <c r="C1903" s="406" t="s">
        <v>3305</v>
      </c>
      <c r="D1903" s="406" t="s">
        <v>3081</v>
      </c>
      <c r="F1903" s="406" t="s">
        <v>460</v>
      </c>
      <c r="G1903" s="406" t="s">
        <v>3294</v>
      </c>
      <c r="H1903" s="406" t="s">
        <v>3305</v>
      </c>
      <c r="I1903" s="406" t="s">
        <v>3081</v>
      </c>
    </row>
    <row r="1904" spans="1:9">
      <c r="A1904" s="406" t="s">
        <v>460</v>
      </c>
      <c r="B1904" s="406" t="s">
        <v>3294</v>
      </c>
      <c r="C1904" s="406" t="s">
        <v>3306</v>
      </c>
      <c r="D1904" s="406" t="s">
        <v>3081</v>
      </c>
      <c r="F1904" s="406" t="s">
        <v>460</v>
      </c>
      <c r="G1904" s="406" t="s">
        <v>3294</v>
      </c>
      <c r="H1904" s="406" t="s">
        <v>3306</v>
      </c>
      <c r="I1904" s="406" t="s">
        <v>3081</v>
      </c>
    </row>
    <row r="1905" spans="1:9">
      <c r="A1905" s="406" t="s">
        <v>460</v>
      </c>
      <c r="B1905" s="406" t="s">
        <v>3294</v>
      </c>
      <c r="C1905" s="406" t="s">
        <v>3307</v>
      </c>
      <c r="D1905" s="406" t="s">
        <v>3081</v>
      </c>
      <c r="F1905" s="406" t="s">
        <v>460</v>
      </c>
      <c r="G1905" s="406" t="s">
        <v>3294</v>
      </c>
      <c r="H1905" s="406" t="s">
        <v>3307</v>
      </c>
      <c r="I1905" s="406" t="s">
        <v>3081</v>
      </c>
    </row>
    <row r="1906" spans="1:9">
      <c r="A1906" s="406" t="s">
        <v>460</v>
      </c>
      <c r="B1906" s="406" t="s">
        <v>3294</v>
      </c>
      <c r="C1906" s="406" t="s">
        <v>3308</v>
      </c>
      <c r="D1906" s="406" t="s">
        <v>3081</v>
      </c>
      <c r="F1906" s="406" t="s">
        <v>460</v>
      </c>
      <c r="G1906" s="406" t="s">
        <v>3294</v>
      </c>
      <c r="H1906" s="406" t="s">
        <v>3308</v>
      </c>
      <c r="I1906" s="406" t="s">
        <v>3081</v>
      </c>
    </row>
    <row r="1907" spans="1:9">
      <c r="A1907" s="406" t="s">
        <v>460</v>
      </c>
      <c r="B1907" s="406" t="s">
        <v>3309</v>
      </c>
      <c r="C1907" s="406" t="s">
        <v>3310</v>
      </c>
      <c r="D1907" s="406" t="s">
        <v>3081</v>
      </c>
      <c r="F1907" s="406" t="s">
        <v>460</v>
      </c>
      <c r="G1907" s="406" t="s">
        <v>3309</v>
      </c>
      <c r="H1907" s="406" t="s">
        <v>3310</v>
      </c>
      <c r="I1907" s="406" t="s">
        <v>3081</v>
      </c>
    </row>
    <row r="1908" spans="1:9">
      <c r="A1908" s="406" t="s">
        <v>460</v>
      </c>
      <c r="B1908" s="406" t="s">
        <v>3309</v>
      </c>
      <c r="C1908" s="406" t="s">
        <v>3132</v>
      </c>
      <c r="D1908" s="406" t="s">
        <v>3081</v>
      </c>
      <c r="F1908" s="406" t="s">
        <v>460</v>
      </c>
      <c r="G1908" s="406" t="s">
        <v>3309</v>
      </c>
      <c r="H1908" s="406" t="s">
        <v>3132</v>
      </c>
      <c r="I1908" s="406" t="s">
        <v>3081</v>
      </c>
    </row>
    <row r="1909" spans="1:9">
      <c r="A1909" s="406" t="s">
        <v>460</v>
      </c>
      <c r="B1909" s="406" t="s">
        <v>3309</v>
      </c>
      <c r="C1909" s="406" t="s">
        <v>3136</v>
      </c>
      <c r="D1909" s="406" t="s">
        <v>3081</v>
      </c>
      <c r="F1909" s="406" t="s">
        <v>460</v>
      </c>
      <c r="G1909" s="406" t="s">
        <v>3309</v>
      </c>
      <c r="H1909" s="406" t="s">
        <v>3136</v>
      </c>
      <c r="I1909" s="406" t="s">
        <v>3081</v>
      </c>
    </row>
    <row r="1910" spans="1:9">
      <c r="A1910" s="406" t="s">
        <v>460</v>
      </c>
      <c r="B1910" s="406" t="s">
        <v>3309</v>
      </c>
      <c r="C1910" s="406" t="s">
        <v>3138</v>
      </c>
      <c r="D1910" s="406" t="s">
        <v>3081</v>
      </c>
      <c r="F1910" s="406" t="s">
        <v>460</v>
      </c>
      <c r="G1910" s="406" t="s">
        <v>3309</v>
      </c>
      <c r="H1910" s="406" t="s">
        <v>3138</v>
      </c>
      <c r="I1910" s="406" t="s">
        <v>3081</v>
      </c>
    </row>
    <row r="1911" spans="1:9">
      <c r="A1911" s="406" t="s">
        <v>460</v>
      </c>
      <c r="B1911" s="406" t="s">
        <v>3309</v>
      </c>
      <c r="C1911" s="406" t="s">
        <v>3311</v>
      </c>
      <c r="D1911" s="406" t="s">
        <v>3081</v>
      </c>
      <c r="F1911" s="406" t="s">
        <v>460</v>
      </c>
      <c r="G1911" s="406" t="s">
        <v>3309</v>
      </c>
      <c r="H1911" s="406" t="s">
        <v>3311</v>
      </c>
      <c r="I1911" s="406" t="s">
        <v>3081</v>
      </c>
    </row>
    <row r="1912" spans="1:9">
      <c r="A1912" s="406" t="s">
        <v>460</v>
      </c>
      <c r="B1912" s="406" t="s">
        <v>3309</v>
      </c>
      <c r="C1912" s="406" t="s">
        <v>3312</v>
      </c>
      <c r="D1912" s="406" t="s">
        <v>3081</v>
      </c>
      <c r="F1912" s="406" t="s">
        <v>460</v>
      </c>
      <c r="G1912" s="406" t="s">
        <v>3309</v>
      </c>
      <c r="H1912" s="406" t="s">
        <v>3312</v>
      </c>
      <c r="I1912" s="406" t="s">
        <v>3081</v>
      </c>
    </row>
    <row r="1913" spans="1:9">
      <c r="A1913" s="406" t="s">
        <v>460</v>
      </c>
      <c r="B1913" s="406" t="s">
        <v>3294</v>
      </c>
      <c r="C1913" s="406" t="s">
        <v>3313</v>
      </c>
      <c r="D1913" s="406" t="s">
        <v>3081</v>
      </c>
      <c r="F1913" s="406" t="s">
        <v>460</v>
      </c>
      <c r="G1913" s="406" t="s">
        <v>3294</v>
      </c>
      <c r="H1913" s="406" t="s">
        <v>3313</v>
      </c>
      <c r="I1913" s="406" t="s">
        <v>3081</v>
      </c>
    </row>
    <row r="1914" spans="1:9">
      <c r="A1914" s="406" t="s">
        <v>460</v>
      </c>
      <c r="B1914" s="406" t="s">
        <v>3294</v>
      </c>
      <c r="C1914" s="406" t="s">
        <v>3314</v>
      </c>
      <c r="D1914" s="406" t="s">
        <v>3081</v>
      </c>
      <c r="F1914" s="406" t="s">
        <v>460</v>
      </c>
      <c r="G1914" s="406" t="s">
        <v>3294</v>
      </c>
      <c r="H1914" s="406" t="s">
        <v>3314</v>
      </c>
      <c r="I1914" s="406" t="s">
        <v>3081</v>
      </c>
    </row>
    <row r="1915" spans="1:9">
      <c r="A1915" s="406" t="s">
        <v>460</v>
      </c>
      <c r="B1915" s="406" t="s">
        <v>3294</v>
      </c>
      <c r="C1915" s="406" t="s">
        <v>3315</v>
      </c>
      <c r="D1915" s="406" t="s">
        <v>3081</v>
      </c>
      <c r="F1915" s="406" t="s">
        <v>460</v>
      </c>
      <c r="G1915" s="406" t="s">
        <v>3294</v>
      </c>
      <c r="H1915" s="406" t="s">
        <v>3315</v>
      </c>
      <c r="I1915" s="406" t="s">
        <v>3081</v>
      </c>
    </row>
    <row r="1916" spans="1:9">
      <c r="A1916" s="406" t="s">
        <v>460</v>
      </c>
      <c r="B1916" s="406" t="s">
        <v>3294</v>
      </c>
      <c r="C1916" s="406" t="s">
        <v>3316</v>
      </c>
      <c r="D1916" s="406" t="s">
        <v>3081</v>
      </c>
      <c r="F1916" s="406" t="s">
        <v>460</v>
      </c>
      <c r="G1916" s="406" t="s">
        <v>3294</v>
      </c>
      <c r="H1916" s="406" t="s">
        <v>3316</v>
      </c>
      <c r="I1916" s="406" t="s">
        <v>3081</v>
      </c>
    </row>
    <row r="1917" spans="1:9">
      <c r="A1917" s="406" t="s">
        <v>460</v>
      </c>
      <c r="B1917" s="406" t="s">
        <v>3294</v>
      </c>
      <c r="C1917" s="406" t="s">
        <v>3317</v>
      </c>
      <c r="D1917" s="406" t="s">
        <v>3081</v>
      </c>
      <c r="F1917" s="406" t="s">
        <v>460</v>
      </c>
      <c r="G1917" s="406" t="s">
        <v>3294</v>
      </c>
      <c r="H1917" s="406" t="s">
        <v>3317</v>
      </c>
      <c r="I1917" s="406" t="s">
        <v>3081</v>
      </c>
    </row>
    <row r="1918" spans="1:9">
      <c r="A1918" s="406" t="s">
        <v>460</v>
      </c>
      <c r="B1918" s="406" t="s">
        <v>3294</v>
      </c>
      <c r="C1918" s="406" t="s">
        <v>3318</v>
      </c>
      <c r="D1918" s="406" t="s">
        <v>3081</v>
      </c>
      <c r="F1918" s="406" t="s">
        <v>460</v>
      </c>
      <c r="G1918" s="406" t="s">
        <v>3294</v>
      </c>
      <c r="H1918" s="406" t="s">
        <v>3318</v>
      </c>
      <c r="I1918" s="406" t="s">
        <v>3081</v>
      </c>
    </row>
    <row r="1919" spans="1:9">
      <c r="A1919" s="406" t="s">
        <v>460</v>
      </c>
      <c r="B1919" s="406" t="s">
        <v>3294</v>
      </c>
      <c r="C1919" s="406" t="s">
        <v>3319</v>
      </c>
      <c r="D1919" s="406" t="s">
        <v>3081</v>
      </c>
      <c r="F1919" s="406" t="s">
        <v>460</v>
      </c>
      <c r="G1919" s="406" t="s">
        <v>3294</v>
      </c>
      <c r="H1919" s="406" t="s">
        <v>3319</v>
      </c>
      <c r="I1919" s="406" t="s">
        <v>3081</v>
      </c>
    </row>
    <row r="1920" spans="1:9">
      <c r="A1920" s="406" t="s">
        <v>460</v>
      </c>
      <c r="B1920" s="406" t="s">
        <v>3294</v>
      </c>
      <c r="C1920" s="406" t="s">
        <v>3320</v>
      </c>
      <c r="D1920" s="406" t="s">
        <v>3081</v>
      </c>
      <c r="F1920" s="406" t="s">
        <v>460</v>
      </c>
      <c r="G1920" s="406" t="s">
        <v>3294</v>
      </c>
      <c r="H1920" s="406" t="s">
        <v>3320</v>
      </c>
      <c r="I1920" s="406" t="s">
        <v>3081</v>
      </c>
    </row>
    <row r="1921" spans="1:9">
      <c r="A1921" s="406" t="s">
        <v>460</v>
      </c>
      <c r="B1921" s="406" t="s">
        <v>3294</v>
      </c>
      <c r="C1921" s="406" t="s">
        <v>3321</v>
      </c>
      <c r="D1921" s="406" t="s">
        <v>3081</v>
      </c>
      <c r="F1921" s="406" t="s">
        <v>460</v>
      </c>
      <c r="G1921" s="406" t="s">
        <v>3294</v>
      </c>
      <c r="H1921" s="406" t="s">
        <v>3321</v>
      </c>
      <c r="I1921" s="406" t="s">
        <v>3081</v>
      </c>
    </row>
    <row r="1922" spans="1:9">
      <c r="A1922" s="406" t="s">
        <v>460</v>
      </c>
      <c r="B1922" s="406" t="s">
        <v>3294</v>
      </c>
      <c r="C1922" s="406" t="s">
        <v>3322</v>
      </c>
      <c r="D1922" s="406" t="s">
        <v>3081</v>
      </c>
      <c r="F1922" s="406" t="s">
        <v>460</v>
      </c>
      <c r="G1922" s="406" t="s">
        <v>3294</v>
      </c>
      <c r="H1922" s="406" t="s">
        <v>3322</v>
      </c>
      <c r="I1922" s="406" t="s">
        <v>3081</v>
      </c>
    </row>
    <row r="1923" spans="1:9">
      <c r="A1923" s="406" t="s">
        <v>460</v>
      </c>
      <c r="B1923" s="406" t="s">
        <v>3309</v>
      </c>
      <c r="C1923" s="406" t="s">
        <v>3323</v>
      </c>
      <c r="D1923" s="406" t="s">
        <v>3081</v>
      </c>
      <c r="F1923" s="406" t="s">
        <v>460</v>
      </c>
      <c r="G1923" s="406" t="s">
        <v>3309</v>
      </c>
      <c r="H1923" s="406" t="s">
        <v>3323</v>
      </c>
      <c r="I1923" s="406" t="s">
        <v>3081</v>
      </c>
    </row>
    <row r="1924" spans="1:9">
      <c r="A1924" s="406" t="s">
        <v>460</v>
      </c>
      <c r="B1924" s="406" t="s">
        <v>3324</v>
      </c>
      <c r="C1924" s="406" t="s">
        <v>1767</v>
      </c>
      <c r="D1924" s="406" t="s">
        <v>3325</v>
      </c>
      <c r="F1924" s="406" t="s">
        <v>460</v>
      </c>
      <c r="G1924" s="406" t="s">
        <v>3324</v>
      </c>
      <c r="H1924" s="406" t="s">
        <v>1767</v>
      </c>
      <c r="I1924" s="406" t="s">
        <v>3325</v>
      </c>
    </row>
    <row r="1925" spans="1:9">
      <c r="A1925" s="406" t="s">
        <v>460</v>
      </c>
      <c r="B1925" s="406" t="s">
        <v>3324</v>
      </c>
      <c r="C1925" s="406" t="s">
        <v>3326</v>
      </c>
      <c r="D1925" s="406" t="s">
        <v>3081</v>
      </c>
      <c r="F1925" s="406" t="s">
        <v>460</v>
      </c>
      <c r="G1925" s="406" t="s">
        <v>3324</v>
      </c>
      <c r="H1925" s="406" t="s">
        <v>3326</v>
      </c>
      <c r="I1925" s="406" t="s">
        <v>3081</v>
      </c>
    </row>
    <row r="1926" spans="1:9">
      <c r="A1926" s="406" t="s">
        <v>460</v>
      </c>
      <c r="B1926" s="406" t="s">
        <v>3324</v>
      </c>
      <c r="C1926" s="406" t="s">
        <v>3327</v>
      </c>
      <c r="D1926" s="406" t="s">
        <v>3081</v>
      </c>
      <c r="F1926" s="406" t="s">
        <v>460</v>
      </c>
      <c r="G1926" s="406" t="s">
        <v>3324</v>
      </c>
      <c r="H1926" s="406" t="s">
        <v>3327</v>
      </c>
      <c r="I1926" s="406" t="s">
        <v>3081</v>
      </c>
    </row>
    <row r="1927" spans="1:9">
      <c r="A1927" s="406" t="s">
        <v>460</v>
      </c>
      <c r="B1927" s="406" t="s">
        <v>3324</v>
      </c>
      <c r="C1927" s="406" t="s">
        <v>3328</v>
      </c>
      <c r="D1927" s="406" t="s">
        <v>3081</v>
      </c>
      <c r="F1927" s="406" t="s">
        <v>460</v>
      </c>
      <c r="G1927" s="406" t="s">
        <v>3324</v>
      </c>
      <c r="H1927" s="406" t="s">
        <v>3328</v>
      </c>
      <c r="I1927" s="406" t="s">
        <v>3081</v>
      </c>
    </row>
    <row r="1928" spans="1:9">
      <c r="A1928" s="406" t="s">
        <v>460</v>
      </c>
      <c r="B1928" s="406" t="s">
        <v>3324</v>
      </c>
      <c r="C1928" s="406" t="s">
        <v>3329</v>
      </c>
      <c r="D1928" s="406" t="s">
        <v>3081</v>
      </c>
      <c r="F1928" s="406" t="s">
        <v>460</v>
      </c>
      <c r="G1928" s="406" t="s">
        <v>3324</v>
      </c>
      <c r="H1928" s="406" t="s">
        <v>3329</v>
      </c>
      <c r="I1928" s="406" t="s">
        <v>3081</v>
      </c>
    </row>
    <row r="1929" spans="1:9">
      <c r="A1929" s="406" t="s">
        <v>460</v>
      </c>
      <c r="B1929" s="406" t="s">
        <v>3324</v>
      </c>
      <c r="C1929" s="406" t="s">
        <v>3330</v>
      </c>
      <c r="D1929" s="406" t="s">
        <v>3081</v>
      </c>
      <c r="F1929" s="406" t="s">
        <v>460</v>
      </c>
      <c r="G1929" s="406" t="s">
        <v>3324</v>
      </c>
      <c r="H1929" s="406" t="s">
        <v>3330</v>
      </c>
      <c r="I1929" s="406" t="s">
        <v>3081</v>
      </c>
    </row>
    <row r="1930" spans="1:9">
      <c r="A1930" s="406" t="s">
        <v>460</v>
      </c>
      <c r="B1930" s="406" t="s">
        <v>3324</v>
      </c>
      <c r="C1930" s="406" t="s">
        <v>2783</v>
      </c>
      <c r="D1930" s="406" t="s">
        <v>3081</v>
      </c>
      <c r="F1930" s="406" t="s">
        <v>460</v>
      </c>
      <c r="G1930" s="406" t="s">
        <v>3324</v>
      </c>
      <c r="H1930" s="406" t="s">
        <v>2783</v>
      </c>
      <c r="I1930" s="406" t="s">
        <v>3081</v>
      </c>
    </row>
    <row r="1931" spans="1:9">
      <c r="A1931" s="406" t="s">
        <v>460</v>
      </c>
      <c r="B1931" s="406" t="s">
        <v>3324</v>
      </c>
      <c r="C1931" s="406" t="s">
        <v>3331</v>
      </c>
      <c r="D1931" s="406" t="s">
        <v>3081</v>
      </c>
      <c r="F1931" s="406" t="s">
        <v>460</v>
      </c>
      <c r="G1931" s="406" t="s">
        <v>3324</v>
      </c>
      <c r="H1931" s="406" t="s">
        <v>3331</v>
      </c>
      <c r="I1931" s="406" t="s">
        <v>3081</v>
      </c>
    </row>
    <row r="1932" spans="1:9">
      <c r="A1932" s="406" t="s">
        <v>460</v>
      </c>
      <c r="B1932" s="406" t="s">
        <v>3324</v>
      </c>
      <c r="C1932" s="406" t="s">
        <v>3332</v>
      </c>
      <c r="D1932" s="406" t="s">
        <v>3081</v>
      </c>
      <c r="F1932" s="406" t="s">
        <v>460</v>
      </c>
      <c r="G1932" s="406" t="s">
        <v>3324</v>
      </c>
      <c r="H1932" s="406" t="s">
        <v>3332</v>
      </c>
      <c r="I1932" s="406" t="s">
        <v>3081</v>
      </c>
    </row>
    <row r="1933" spans="1:9">
      <c r="A1933" s="406" t="s">
        <v>460</v>
      </c>
      <c r="B1933" s="406" t="s">
        <v>3324</v>
      </c>
      <c r="C1933" s="406" t="s">
        <v>3333</v>
      </c>
      <c r="D1933" s="406" t="s">
        <v>3081</v>
      </c>
      <c r="F1933" s="406" t="s">
        <v>460</v>
      </c>
      <c r="G1933" s="406" t="s">
        <v>3324</v>
      </c>
      <c r="H1933" s="406" t="s">
        <v>3333</v>
      </c>
      <c r="I1933" s="406" t="s">
        <v>3081</v>
      </c>
    </row>
    <row r="1934" spans="1:9">
      <c r="A1934" s="406" t="s">
        <v>460</v>
      </c>
      <c r="B1934" s="406" t="s">
        <v>3324</v>
      </c>
      <c r="C1934" s="406" t="s">
        <v>3334</v>
      </c>
      <c r="D1934" s="406" t="s">
        <v>3081</v>
      </c>
      <c r="F1934" s="406" t="s">
        <v>460</v>
      </c>
      <c r="G1934" s="406" t="s">
        <v>3324</v>
      </c>
      <c r="H1934" s="406" t="s">
        <v>3334</v>
      </c>
      <c r="I1934" s="406" t="s">
        <v>3081</v>
      </c>
    </row>
    <row r="1935" spans="1:9">
      <c r="A1935" s="406" t="s">
        <v>460</v>
      </c>
      <c r="B1935" s="406" t="s">
        <v>3324</v>
      </c>
      <c r="C1935" s="406" t="s">
        <v>3335</v>
      </c>
      <c r="D1935" s="406" t="s">
        <v>3081</v>
      </c>
      <c r="F1935" s="406" t="s">
        <v>460</v>
      </c>
      <c r="G1935" s="406" t="s">
        <v>3324</v>
      </c>
      <c r="H1935" s="406" t="s">
        <v>3335</v>
      </c>
      <c r="I1935" s="406" t="s">
        <v>3081</v>
      </c>
    </row>
    <row r="1936" spans="1:9">
      <c r="A1936" s="406" t="s">
        <v>460</v>
      </c>
      <c r="B1936" s="406" t="s">
        <v>3324</v>
      </c>
      <c r="C1936" s="406" t="s">
        <v>3336</v>
      </c>
      <c r="D1936" s="406" t="s">
        <v>3081</v>
      </c>
      <c r="F1936" s="406" t="s">
        <v>460</v>
      </c>
      <c r="G1936" s="406" t="s">
        <v>3324</v>
      </c>
      <c r="H1936" s="406" t="s">
        <v>3336</v>
      </c>
      <c r="I1936" s="406" t="s">
        <v>3081</v>
      </c>
    </row>
    <row r="1937" spans="1:9">
      <c r="A1937" s="406" t="s">
        <v>460</v>
      </c>
      <c r="B1937" s="406" t="s">
        <v>3324</v>
      </c>
      <c r="C1937" s="406" t="s">
        <v>3337</v>
      </c>
      <c r="D1937" s="406" t="s">
        <v>3081</v>
      </c>
      <c r="F1937" s="406" t="s">
        <v>460</v>
      </c>
      <c r="G1937" s="406" t="s">
        <v>3324</v>
      </c>
      <c r="H1937" s="406" t="s">
        <v>3337</v>
      </c>
      <c r="I1937" s="406" t="s">
        <v>3081</v>
      </c>
    </row>
    <row r="1938" spans="1:9">
      <c r="A1938" s="406" t="s">
        <v>460</v>
      </c>
      <c r="B1938" s="406" t="s">
        <v>3324</v>
      </c>
      <c r="C1938" s="406" t="s">
        <v>3338</v>
      </c>
      <c r="D1938" s="406" t="s">
        <v>3081</v>
      </c>
      <c r="F1938" s="406" t="s">
        <v>460</v>
      </c>
      <c r="G1938" s="406" t="s">
        <v>3324</v>
      </c>
      <c r="H1938" s="406" t="s">
        <v>3338</v>
      </c>
      <c r="I1938" s="406" t="s">
        <v>3081</v>
      </c>
    </row>
    <row r="1939" spans="1:9">
      <c r="A1939" s="406" t="s">
        <v>460</v>
      </c>
      <c r="B1939" s="406" t="s">
        <v>3324</v>
      </c>
      <c r="C1939" s="406" t="s">
        <v>3339</v>
      </c>
      <c r="D1939" s="406" t="s">
        <v>3081</v>
      </c>
      <c r="F1939" s="406" t="s">
        <v>460</v>
      </c>
      <c r="G1939" s="406" t="s">
        <v>3324</v>
      </c>
      <c r="H1939" s="406" t="s">
        <v>3339</v>
      </c>
      <c r="I1939" s="406" t="s">
        <v>3081</v>
      </c>
    </row>
    <row r="1940" spans="1:9">
      <c r="A1940" s="406" t="s">
        <v>460</v>
      </c>
      <c r="B1940" s="406" t="s">
        <v>3340</v>
      </c>
      <c r="C1940" s="406" t="s">
        <v>1651</v>
      </c>
      <c r="D1940" s="406" t="s">
        <v>2230</v>
      </c>
      <c r="F1940" s="406" t="s">
        <v>460</v>
      </c>
      <c r="G1940" s="406" t="s">
        <v>3340</v>
      </c>
      <c r="H1940" s="406" t="s">
        <v>1651</v>
      </c>
      <c r="I1940" s="406" t="s">
        <v>2230</v>
      </c>
    </row>
    <row r="1941" spans="1:9">
      <c r="A1941" s="406" t="s">
        <v>460</v>
      </c>
      <c r="B1941" s="406" t="s">
        <v>3340</v>
      </c>
      <c r="C1941" s="406" t="s">
        <v>2962</v>
      </c>
      <c r="D1941" s="406" t="s">
        <v>3088</v>
      </c>
      <c r="F1941" s="406" t="s">
        <v>460</v>
      </c>
      <c r="G1941" s="406" t="s">
        <v>3340</v>
      </c>
      <c r="H1941" s="406" t="s">
        <v>2962</v>
      </c>
      <c r="I1941" s="406" t="s">
        <v>3088</v>
      </c>
    </row>
    <row r="1942" spans="1:9">
      <c r="A1942" s="406" t="s">
        <v>460</v>
      </c>
      <c r="B1942" s="406" t="s">
        <v>3340</v>
      </c>
      <c r="C1942" s="406" t="s">
        <v>3164</v>
      </c>
      <c r="D1942" s="406" t="s">
        <v>3088</v>
      </c>
      <c r="F1942" s="406" t="s">
        <v>460</v>
      </c>
      <c r="G1942" s="406" t="s">
        <v>3340</v>
      </c>
      <c r="H1942" s="406" t="s">
        <v>3164</v>
      </c>
      <c r="I1942" s="406" t="s">
        <v>3088</v>
      </c>
    </row>
    <row r="1943" spans="1:9">
      <c r="A1943" s="406" t="s">
        <v>460</v>
      </c>
      <c r="B1943" s="406" t="s">
        <v>3340</v>
      </c>
      <c r="C1943" s="406" t="s">
        <v>3341</v>
      </c>
      <c r="D1943" s="406" t="s">
        <v>3088</v>
      </c>
      <c r="F1943" s="406" t="s">
        <v>460</v>
      </c>
      <c r="G1943" s="406" t="s">
        <v>3340</v>
      </c>
      <c r="H1943" s="406" t="s">
        <v>3341</v>
      </c>
      <c r="I1943" s="406" t="s">
        <v>3088</v>
      </c>
    </row>
    <row r="1944" spans="1:9">
      <c r="A1944" s="406" t="s">
        <v>460</v>
      </c>
      <c r="B1944" s="406" t="s">
        <v>3340</v>
      </c>
      <c r="C1944" s="406" t="s">
        <v>3342</v>
      </c>
      <c r="D1944" s="406" t="s">
        <v>3088</v>
      </c>
      <c r="F1944" s="406" t="s">
        <v>460</v>
      </c>
      <c r="G1944" s="406" t="s">
        <v>3340</v>
      </c>
      <c r="H1944" s="406" t="s">
        <v>3342</v>
      </c>
      <c r="I1944" s="406" t="s">
        <v>3088</v>
      </c>
    </row>
    <row r="1945" spans="1:9">
      <c r="A1945" s="406" t="s">
        <v>460</v>
      </c>
      <c r="B1945" s="406" t="s">
        <v>3340</v>
      </c>
      <c r="C1945" s="406" t="s">
        <v>2965</v>
      </c>
      <c r="D1945" s="406" t="s">
        <v>3088</v>
      </c>
      <c r="F1945" s="406" t="s">
        <v>460</v>
      </c>
      <c r="G1945" s="406" t="s">
        <v>3340</v>
      </c>
      <c r="H1945" s="406" t="s">
        <v>2965</v>
      </c>
      <c r="I1945" s="406" t="s">
        <v>3088</v>
      </c>
    </row>
    <row r="1946" spans="1:9">
      <c r="A1946" s="406" t="s">
        <v>460</v>
      </c>
      <c r="B1946" s="406" t="s">
        <v>3340</v>
      </c>
      <c r="C1946" s="406" t="s">
        <v>2968</v>
      </c>
      <c r="D1946" s="406" t="s">
        <v>3088</v>
      </c>
      <c r="F1946" s="406" t="s">
        <v>460</v>
      </c>
      <c r="G1946" s="406" t="s">
        <v>3340</v>
      </c>
      <c r="H1946" s="406" t="s">
        <v>2968</v>
      </c>
      <c r="I1946" s="406" t="s">
        <v>3088</v>
      </c>
    </row>
    <row r="1947" spans="1:9">
      <c r="A1947" s="406" t="s">
        <v>460</v>
      </c>
      <c r="B1947" s="406" t="s">
        <v>3340</v>
      </c>
      <c r="C1947" s="406" t="s">
        <v>2969</v>
      </c>
      <c r="D1947" s="406" t="s">
        <v>3088</v>
      </c>
      <c r="F1947" s="406" t="s">
        <v>460</v>
      </c>
      <c r="G1947" s="406" t="s">
        <v>3340</v>
      </c>
      <c r="H1947" s="406" t="s">
        <v>2969</v>
      </c>
      <c r="I1947" s="406" t="s">
        <v>3088</v>
      </c>
    </row>
    <row r="1948" spans="1:9">
      <c r="A1948" s="406" t="s">
        <v>460</v>
      </c>
      <c r="B1948" s="406" t="s">
        <v>3340</v>
      </c>
      <c r="C1948" s="406" t="s">
        <v>2980</v>
      </c>
      <c r="D1948" s="406" t="s">
        <v>3088</v>
      </c>
      <c r="F1948" s="406" t="s">
        <v>460</v>
      </c>
      <c r="G1948" s="406" t="s">
        <v>3340</v>
      </c>
      <c r="H1948" s="406" t="s">
        <v>2980</v>
      </c>
      <c r="I1948" s="406" t="s">
        <v>3088</v>
      </c>
    </row>
    <row r="1949" spans="1:9">
      <c r="A1949" s="406" t="s">
        <v>460</v>
      </c>
      <c r="B1949" s="406" t="s">
        <v>3340</v>
      </c>
      <c r="C1949" s="406" t="s">
        <v>2982</v>
      </c>
      <c r="D1949" s="406" t="s">
        <v>3088</v>
      </c>
      <c r="F1949" s="406" t="s">
        <v>460</v>
      </c>
      <c r="G1949" s="406" t="s">
        <v>3340</v>
      </c>
      <c r="H1949" s="406" t="s">
        <v>2982</v>
      </c>
      <c r="I1949" s="406" t="s">
        <v>3088</v>
      </c>
    </row>
    <row r="1950" spans="1:9">
      <c r="A1950" s="406" t="s">
        <v>460</v>
      </c>
      <c r="B1950" s="406" t="s">
        <v>3340</v>
      </c>
      <c r="C1950" s="406" t="s">
        <v>2983</v>
      </c>
      <c r="D1950" s="406" t="s">
        <v>3088</v>
      </c>
      <c r="F1950" s="406" t="s">
        <v>460</v>
      </c>
      <c r="G1950" s="406" t="s">
        <v>3340</v>
      </c>
      <c r="H1950" s="406" t="s">
        <v>2983</v>
      </c>
      <c r="I1950" s="406" t="s">
        <v>3088</v>
      </c>
    </row>
    <row r="1951" spans="1:9">
      <c r="A1951" s="406" t="s">
        <v>460</v>
      </c>
      <c r="B1951" s="406" t="s">
        <v>3340</v>
      </c>
      <c r="C1951" s="406" t="s">
        <v>3343</v>
      </c>
      <c r="D1951" s="406" t="s">
        <v>3088</v>
      </c>
      <c r="F1951" s="406" t="s">
        <v>460</v>
      </c>
      <c r="G1951" s="406" t="s">
        <v>3340</v>
      </c>
      <c r="H1951" s="406" t="s">
        <v>3343</v>
      </c>
      <c r="I1951" s="406" t="s">
        <v>3088</v>
      </c>
    </row>
    <row r="1952" spans="1:9">
      <c r="A1952" s="406" t="s">
        <v>460</v>
      </c>
      <c r="B1952" s="406" t="s">
        <v>3340</v>
      </c>
      <c r="C1952" s="406" t="s">
        <v>3166</v>
      </c>
      <c r="D1952" s="406" t="s">
        <v>3088</v>
      </c>
      <c r="F1952" s="406" t="s">
        <v>460</v>
      </c>
      <c r="G1952" s="406" t="s">
        <v>3340</v>
      </c>
      <c r="H1952" s="406" t="s">
        <v>3166</v>
      </c>
      <c r="I1952" s="406" t="s">
        <v>3088</v>
      </c>
    </row>
    <row r="1953" spans="1:9">
      <c r="A1953" s="406" t="s">
        <v>460</v>
      </c>
      <c r="B1953" s="406" t="s">
        <v>3340</v>
      </c>
      <c r="C1953" s="406" t="s">
        <v>3167</v>
      </c>
      <c r="D1953" s="406" t="s">
        <v>3088</v>
      </c>
      <c r="F1953" s="406" t="s">
        <v>460</v>
      </c>
      <c r="G1953" s="406" t="s">
        <v>3340</v>
      </c>
      <c r="H1953" s="406" t="s">
        <v>3167</v>
      </c>
      <c r="I1953" s="406" t="s">
        <v>3088</v>
      </c>
    </row>
    <row r="1954" spans="1:9">
      <c r="A1954" s="406" t="s">
        <v>2552</v>
      </c>
      <c r="B1954" s="406" t="s">
        <v>2552</v>
      </c>
      <c r="C1954" s="406"/>
      <c r="D1954" s="406" t="s">
        <v>3344</v>
      </c>
      <c r="F1954" s="406" t="s">
        <v>2552</v>
      </c>
      <c r="G1954" s="406" t="s">
        <v>2552</v>
      </c>
      <c r="H1954" s="406"/>
      <c r="I1954" s="406" t="s">
        <v>3344</v>
      </c>
    </row>
    <row r="1955" spans="1:9">
      <c r="A1955" s="406" t="s">
        <v>460</v>
      </c>
      <c r="B1955" s="406" t="s">
        <v>3154</v>
      </c>
      <c r="C1955" s="406" t="s">
        <v>2874</v>
      </c>
      <c r="D1955" s="406" t="s">
        <v>3081</v>
      </c>
      <c r="F1955" s="406" t="s">
        <v>460</v>
      </c>
      <c r="G1955" s="406" t="s">
        <v>3154</v>
      </c>
      <c r="H1955" s="406" t="s">
        <v>2874</v>
      </c>
      <c r="I1955" s="406" t="s">
        <v>3081</v>
      </c>
    </row>
    <row r="1956" spans="1:9">
      <c r="A1956" s="406" t="s">
        <v>1858</v>
      </c>
      <c r="B1956" s="406" t="s">
        <v>1859</v>
      </c>
      <c r="C1956" s="406" t="s">
        <v>1724</v>
      </c>
      <c r="D1956" s="406" t="s">
        <v>2259</v>
      </c>
      <c r="F1956" s="406" t="s">
        <v>1858</v>
      </c>
      <c r="G1956" s="406" t="s">
        <v>1859</v>
      </c>
      <c r="H1956" s="406" t="s">
        <v>1724</v>
      </c>
      <c r="I1956" s="406" t="s">
        <v>2259</v>
      </c>
    </row>
    <row r="1957" spans="1:9">
      <c r="A1957" s="406" t="s">
        <v>460</v>
      </c>
      <c r="B1957" s="406" t="s">
        <v>3235</v>
      </c>
      <c r="C1957" s="406" t="s">
        <v>3345</v>
      </c>
      <c r="D1957" s="406" t="s">
        <v>3081</v>
      </c>
      <c r="F1957" s="406" t="s">
        <v>460</v>
      </c>
      <c r="G1957" s="406" t="s">
        <v>3235</v>
      </c>
      <c r="H1957" s="406" t="s">
        <v>3345</v>
      </c>
      <c r="I1957" s="406" t="s">
        <v>3081</v>
      </c>
    </row>
    <row r="1958" spans="1:9">
      <c r="A1958" s="406" t="s">
        <v>460</v>
      </c>
      <c r="B1958" s="406" t="s">
        <v>3340</v>
      </c>
      <c r="C1958" s="406" t="s">
        <v>3346</v>
      </c>
      <c r="D1958" s="406" t="s">
        <v>3088</v>
      </c>
      <c r="F1958" s="406" t="s">
        <v>460</v>
      </c>
      <c r="G1958" s="406" t="s">
        <v>3340</v>
      </c>
      <c r="H1958" s="406" t="s">
        <v>3346</v>
      </c>
      <c r="I1958" s="406" t="s">
        <v>3088</v>
      </c>
    </row>
    <row r="1959" spans="1:9">
      <c r="A1959" s="406" t="s">
        <v>1546</v>
      </c>
      <c r="B1959" s="406" t="s">
        <v>2084</v>
      </c>
      <c r="C1959" s="406" t="s">
        <v>1767</v>
      </c>
      <c r="D1959" s="406" t="s">
        <v>2375</v>
      </c>
      <c r="F1959" s="406" t="s">
        <v>1546</v>
      </c>
      <c r="G1959" s="406" t="s">
        <v>2084</v>
      </c>
      <c r="H1959" s="406" t="s">
        <v>1767</v>
      </c>
      <c r="I1959" s="406" t="s">
        <v>2375</v>
      </c>
    </row>
    <row r="1960" spans="1:9">
      <c r="A1960" s="406" t="s">
        <v>467</v>
      </c>
      <c r="B1960" s="406" t="s">
        <v>1982</v>
      </c>
      <c r="C1960" s="406" t="s">
        <v>1729</v>
      </c>
      <c r="D1960" s="406" t="s">
        <v>2154</v>
      </c>
      <c r="F1960" s="406" t="s">
        <v>467</v>
      </c>
      <c r="G1960" s="406" t="s">
        <v>1982</v>
      </c>
      <c r="H1960" s="406" t="s">
        <v>1729</v>
      </c>
      <c r="I1960" s="406" t="s">
        <v>2154</v>
      </c>
    </row>
    <row r="1961" spans="1:9">
      <c r="A1961" s="406" t="s">
        <v>460</v>
      </c>
      <c r="B1961" s="406" t="s">
        <v>3163</v>
      </c>
      <c r="C1961" s="406" t="s">
        <v>2980</v>
      </c>
      <c r="D1961" s="406" t="s">
        <v>3081</v>
      </c>
      <c r="F1961" s="406" t="s">
        <v>460</v>
      </c>
      <c r="G1961" s="406" t="s">
        <v>3163</v>
      </c>
      <c r="H1961" s="406" t="s">
        <v>2980</v>
      </c>
      <c r="I1961" s="406" t="s">
        <v>3081</v>
      </c>
    </row>
    <row r="1962" spans="1:9">
      <c r="A1962" s="406" t="s">
        <v>460</v>
      </c>
      <c r="B1962" s="406" t="s">
        <v>1982</v>
      </c>
      <c r="C1962" s="406" t="s">
        <v>1674</v>
      </c>
      <c r="D1962" s="406" t="s">
        <v>1871</v>
      </c>
      <c r="F1962" s="406" t="s">
        <v>460</v>
      </c>
      <c r="G1962" s="406" t="s">
        <v>1982</v>
      </c>
      <c r="H1962" s="406" t="s">
        <v>1674</v>
      </c>
      <c r="I1962" s="406" t="s">
        <v>1871</v>
      </c>
    </row>
    <row r="1963" spans="1:9">
      <c r="A1963" s="406" t="s">
        <v>448</v>
      </c>
      <c r="B1963" s="406" t="s">
        <v>2390</v>
      </c>
      <c r="C1963" s="406" t="s">
        <v>1651</v>
      </c>
      <c r="D1963" s="406" t="s">
        <v>2391</v>
      </c>
      <c r="F1963" s="406" t="s">
        <v>448</v>
      </c>
      <c r="G1963" s="406" t="s">
        <v>2390</v>
      </c>
      <c r="H1963" s="406" t="s">
        <v>1651</v>
      </c>
      <c r="I1963" s="406" t="s">
        <v>2391</v>
      </c>
    </row>
    <row r="1964" spans="1:9">
      <c r="A1964" s="406" t="s">
        <v>460</v>
      </c>
      <c r="B1964" s="406" t="s">
        <v>3294</v>
      </c>
      <c r="C1964" s="406" t="s">
        <v>3347</v>
      </c>
      <c r="D1964" s="406" t="s">
        <v>3081</v>
      </c>
      <c r="F1964" s="406" t="s">
        <v>460</v>
      </c>
      <c r="G1964" s="406" t="s">
        <v>3294</v>
      </c>
      <c r="H1964" s="406" t="s">
        <v>3347</v>
      </c>
      <c r="I1964" s="406" t="s">
        <v>3081</v>
      </c>
    </row>
    <row r="1965" spans="1:9">
      <c r="A1965" s="406" t="s">
        <v>1546</v>
      </c>
      <c r="B1965" s="406" t="s">
        <v>1937</v>
      </c>
      <c r="C1965" s="406" t="s">
        <v>1727</v>
      </c>
      <c r="D1965" s="406" t="s">
        <v>2467</v>
      </c>
      <c r="F1965" s="406" t="s">
        <v>1546</v>
      </c>
      <c r="G1965" s="406" t="s">
        <v>1937</v>
      </c>
      <c r="H1965" s="406" t="s">
        <v>1727</v>
      </c>
      <c r="I1965" s="406" t="s">
        <v>2467</v>
      </c>
    </row>
    <row r="1966" spans="1:9">
      <c r="A1966" s="406" t="s">
        <v>452</v>
      </c>
      <c r="B1966" s="406" t="s">
        <v>2590</v>
      </c>
      <c r="C1966" s="406" t="s">
        <v>1665</v>
      </c>
      <c r="D1966" s="406" t="s">
        <v>2619</v>
      </c>
      <c r="F1966" s="406" t="s">
        <v>452</v>
      </c>
      <c r="G1966" s="406" t="s">
        <v>2590</v>
      </c>
      <c r="H1966" s="406" t="s">
        <v>1665</v>
      </c>
      <c r="I1966" s="406" t="s">
        <v>2619</v>
      </c>
    </row>
    <row r="1967" spans="1:9">
      <c r="A1967" s="406" t="s">
        <v>1546</v>
      </c>
      <c r="B1967" s="406" t="s">
        <v>1659</v>
      </c>
      <c r="C1967" s="406" t="s">
        <v>1724</v>
      </c>
      <c r="D1967" s="406" t="s">
        <v>1940</v>
      </c>
      <c r="F1967" s="406" t="s">
        <v>1546</v>
      </c>
      <c r="G1967" s="406" t="s">
        <v>1659</v>
      </c>
      <c r="H1967" s="406" t="s">
        <v>1724</v>
      </c>
      <c r="I1967" s="406" t="s">
        <v>1940</v>
      </c>
    </row>
    <row r="1968" spans="1:9">
      <c r="A1968" s="406" t="s">
        <v>460</v>
      </c>
      <c r="B1968" s="406" t="s">
        <v>1988</v>
      </c>
      <c r="C1968" s="406" t="s">
        <v>1763</v>
      </c>
      <c r="D1968" s="406" t="s">
        <v>3348</v>
      </c>
      <c r="F1968" s="406" t="s">
        <v>460</v>
      </c>
      <c r="G1968" s="406" t="s">
        <v>1988</v>
      </c>
      <c r="H1968" s="406" t="s">
        <v>1763</v>
      </c>
      <c r="I1968" s="406" t="s">
        <v>3348</v>
      </c>
    </row>
    <row r="1969" spans="1:9">
      <c r="A1969" s="406" t="s">
        <v>460</v>
      </c>
      <c r="B1969" s="406" t="s">
        <v>2565</v>
      </c>
      <c r="C1969" s="406" t="s">
        <v>1668</v>
      </c>
      <c r="D1969" s="406" t="s">
        <v>2589</v>
      </c>
      <c r="F1969" s="406" t="s">
        <v>460</v>
      </c>
      <c r="G1969" s="406" t="s">
        <v>2565</v>
      </c>
      <c r="H1969" s="406" t="s">
        <v>1668</v>
      </c>
      <c r="I1969" s="406" t="s">
        <v>2589</v>
      </c>
    </row>
    <row r="1970" spans="1:9">
      <c r="A1970" s="406" t="s">
        <v>2261</v>
      </c>
      <c r="B1970" s="406" t="s">
        <v>1923</v>
      </c>
      <c r="C1970" s="406" t="s">
        <v>3349</v>
      </c>
      <c r="D1970" s="406" t="s">
        <v>3178</v>
      </c>
      <c r="F1970" s="406" t="s">
        <v>2261</v>
      </c>
      <c r="G1970" s="406" t="s">
        <v>1923</v>
      </c>
      <c r="H1970" s="406" t="s">
        <v>3349</v>
      </c>
      <c r="I1970" s="406" t="s">
        <v>3178</v>
      </c>
    </row>
    <row r="1971" spans="1:9">
      <c r="A1971" s="406" t="s">
        <v>456</v>
      </c>
      <c r="B1971" s="406" t="s">
        <v>2736</v>
      </c>
      <c r="C1971" s="406" t="s">
        <v>2226</v>
      </c>
      <c r="D1971" s="406" t="s">
        <v>3063</v>
      </c>
      <c r="F1971" s="406" t="s">
        <v>456</v>
      </c>
      <c r="G1971" s="406" t="s">
        <v>2736</v>
      </c>
      <c r="H1971" s="406" t="s">
        <v>2226</v>
      </c>
      <c r="I1971" s="406" t="s">
        <v>3063</v>
      </c>
    </row>
    <row r="1972" spans="1:9">
      <c r="A1972" s="406" t="s">
        <v>460</v>
      </c>
      <c r="B1972" s="406" t="s">
        <v>1990</v>
      </c>
      <c r="C1972" s="406" t="s">
        <v>1870</v>
      </c>
      <c r="D1972" s="406" t="s">
        <v>2396</v>
      </c>
      <c r="F1972" s="406" t="s">
        <v>460</v>
      </c>
      <c r="G1972" s="406" t="s">
        <v>1990</v>
      </c>
      <c r="H1972" s="406" t="s">
        <v>1870</v>
      </c>
      <c r="I1972" s="406" t="s">
        <v>2396</v>
      </c>
    </row>
    <row r="1973" spans="1:9">
      <c r="A1973" s="406" t="s">
        <v>460</v>
      </c>
      <c r="B1973" s="406" t="s">
        <v>3257</v>
      </c>
      <c r="C1973" s="406" t="s">
        <v>3350</v>
      </c>
      <c r="D1973" s="406" t="s">
        <v>3081</v>
      </c>
      <c r="F1973" s="406" t="s">
        <v>460</v>
      </c>
      <c r="G1973" s="406" t="s">
        <v>3257</v>
      </c>
      <c r="H1973" s="406" t="s">
        <v>3350</v>
      </c>
      <c r="I1973" s="406" t="s">
        <v>3081</v>
      </c>
    </row>
    <row r="1974" spans="1:9">
      <c r="A1974" s="406" t="s">
        <v>460</v>
      </c>
      <c r="B1974" s="406" t="s">
        <v>1659</v>
      </c>
      <c r="C1974" s="406" t="s">
        <v>2231</v>
      </c>
      <c r="D1974" s="406" t="s">
        <v>2287</v>
      </c>
      <c r="F1974" s="406" t="s">
        <v>460</v>
      </c>
      <c r="G1974" s="406" t="s">
        <v>1659</v>
      </c>
      <c r="H1974" s="406" t="s">
        <v>2231</v>
      </c>
      <c r="I1974" s="406" t="s">
        <v>2287</v>
      </c>
    </row>
    <row r="1975" spans="1:9">
      <c r="A1975" s="406" t="s">
        <v>460</v>
      </c>
      <c r="B1975" s="406" t="s">
        <v>3197</v>
      </c>
      <c r="C1975" s="406" t="s">
        <v>3114</v>
      </c>
      <c r="D1975" s="406" t="s">
        <v>3088</v>
      </c>
      <c r="F1975" s="406" t="s">
        <v>460</v>
      </c>
      <c r="G1975" s="406" t="s">
        <v>3197</v>
      </c>
      <c r="H1975" s="406" t="s">
        <v>3114</v>
      </c>
      <c r="I1975" s="406" t="s">
        <v>3088</v>
      </c>
    </row>
    <row r="1976" spans="1:9">
      <c r="A1976" s="406" t="s">
        <v>1843</v>
      </c>
      <c r="B1976" s="406" t="s">
        <v>1846</v>
      </c>
      <c r="C1976" s="406" t="s">
        <v>1734</v>
      </c>
      <c r="D1976" s="406" t="s">
        <v>1847</v>
      </c>
      <c r="F1976" s="406" t="s">
        <v>1843</v>
      </c>
      <c r="G1976" s="406" t="s">
        <v>1846</v>
      </c>
      <c r="H1976" s="406" t="s">
        <v>1734</v>
      </c>
      <c r="I1976" s="406" t="s">
        <v>1847</v>
      </c>
    </row>
    <row r="1977" spans="1:9">
      <c r="A1977" s="406" t="s">
        <v>1546</v>
      </c>
      <c r="B1977" s="406" t="s">
        <v>1653</v>
      </c>
      <c r="C1977" s="406" t="s">
        <v>1724</v>
      </c>
      <c r="D1977" s="406" t="s">
        <v>1655</v>
      </c>
      <c r="F1977" s="406" t="s">
        <v>1546</v>
      </c>
      <c r="G1977" s="406" t="s">
        <v>1653</v>
      </c>
      <c r="H1977" s="406" t="s">
        <v>1724</v>
      </c>
      <c r="I1977" s="406" t="s">
        <v>1655</v>
      </c>
    </row>
    <row r="1978" spans="1:9">
      <c r="A1978" s="406" t="s">
        <v>452</v>
      </c>
      <c r="B1978" s="406" t="s">
        <v>1846</v>
      </c>
      <c r="C1978" s="406" t="s">
        <v>3012</v>
      </c>
      <c r="D1978" s="406" t="s">
        <v>3053</v>
      </c>
      <c r="F1978" s="406" t="s">
        <v>452</v>
      </c>
      <c r="G1978" s="406" t="s">
        <v>1846</v>
      </c>
      <c r="H1978" s="406" t="s">
        <v>3012</v>
      </c>
      <c r="I1978" s="406" t="s">
        <v>3053</v>
      </c>
    </row>
    <row r="1979" spans="1:9">
      <c r="A1979" s="406" t="s">
        <v>2261</v>
      </c>
      <c r="B1979" s="406" t="s">
        <v>1923</v>
      </c>
      <c r="C1979" s="406" t="s">
        <v>3220</v>
      </c>
      <c r="D1979" s="406" t="s">
        <v>3178</v>
      </c>
      <c r="F1979" s="406" t="s">
        <v>2261</v>
      </c>
      <c r="G1979" s="406" t="s">
        <v>1923</v>
      </c>
      <c r="H1979" s="406" t="s">
        <v>3220</v>
      </c>
      <c r="I1979" s="406" t="s">
        <v>3178</v>
      </c>
    </row>
    <row r="1980" spans="1:9">
      <c r="A1980" s="406" t="s">
        <v>456</v>
      </c>
      <c r="B1980" s="406" t="s">
        <v>2490</v>
      </c>
      <c r="C1980" s="406" t="s">
        <v>2120</v>
      </c>
      <c r="D1980" s="406" t="s">
        <v>2535</v>
      </c>
      <c r="F1980" s="406" t="s">
        <v>456</v>
      </c>
      <c r="G1980" s="406" t="s">
        <v>2490</v>
      </c>
      <c r="H1980" s="406" t="s">
        <v>2120</v>
      </c>
      <c r="I1980" s="406" t="s">
        <v>2535</v>
      </c>
    </row>
    <row r="1981" spans="1:9">
      <c r="A1981" s="406" t="s">
        <v>2261</v>
      </c>
      <c r="B1981" s="406" t="s">
        <v>1923</v>
      </c>
      <c r="C1981" s="406" t="s">
        <v>2958</v>
      </c>
      <c r="D1981" s="406" t="s">
        <v>3178</v>
      </c>
      <c r="F1981" s="406" t="s">
        <v>2261</v>
      </c>
      <c r="G1981" s="406" t="s">
        <v>1923</v>
      </c>
      <c r="H1981" s="406" t="s">
        <v>2958</v>
      </c>
      <c r="I1981" s="406" t="s">
        <v>3178</v>
      </c>
    </row>
    <row r="1982" spans="1:9">
      <c r="A1982" s="406" t="s">
        <v>460</v>
      </c>
      <c r="B1982" s="406" t="s">
        <v>3294</v>
      </c>
      <c r="C1982" s="406" t="s">
        <v>3351</v>
      </c>
      <c r="D1982" s="406" t="s">
        <v>3081</v>
      </c>
      <c r="F1982" s="406" t="s">
        <v>460</v>
      </c>
      <c r="G1982" s="406" t="s">
        <v>3294</v>
      </c>
      <c r="H1982" s="406" t="s">
        <v>3351</v>
      </c>
      <c r="I1982" s="406" t="s">
        <v>3081</v>
      </c>
    </row>
    <row r="1983" spans="1:9">
      <c r="A1983" s="406" t="s">
        <v>460</v>
      </c>
      <c r="B1983" s="406" t="s">
        <v>1915</v>
      </c>
      <c r="C1983" s="406" t="s">
        <v>1702</v>
      </c>
      <c r="D1983" s="406" t="s">
        <v>3352</v>
      </c>
      <c r="F1983" s="406" t="s">
        <v>460</v>
      </c>
      <c r="G1983" s="406" t="s">
        <v>1915</v>
      </c>
      <c r="H1983" s="406" t="s">
        <v>1702</v>
      </c>
      <c r="I1983" s="406" t="s">
        <v>3352</v>
      </c>
    </row>
    <row r="1984" spans="1:9">
      <c r="A1984" s="406" t="s">
        <v>2261</v>
      </c>
      <c r="B1984" s="406" t="s">
        <v>3253</v>
      </c>
      <c r="C1984" s="406" t="s">
        <v>3353</v>
      </c>
      <c r="D1984" s="406" t="s">
        <v>3178</v>
      </c>
      <c r="F1984" s="406" t="s">
        <v>2261</v>
      </c>
      <c r="G1984" s="406" t="s">
        <v>3253</v>
      </c>
      <c r="H1984" s="406" t="s">
        <v>3353</v>
      </c>
      <c r="I1984" s="406" t="s">
        <v>3178</v>
      </c>
    </row>
    <row r="1985" spans="1:9">
      <c r="A1985" s="406" t="s">
        <v>1855</v>
      </c>
      <c r="B1985" s="406" t="s">
        <v>1856</v>
      </c>
      <c r="C1985" s="406" t="s">
        <v>1654</v>
      </c>
      <c r="D1985" s="406" t="s">
        <v>3354</v>
      </c>
      <c r="F1985" s="406" t="s">
        <v>1855</v>
      </c>
      <c r="G1985" s="406" t="s">
        <v>1856</v>
      </c>
      <c r="H1985" s="406" t="s">
        <v>1654</v>
      </c>
      <c r="I1985" s="406" t="s">
        <v>3354</v>
      </c>
    </row>
    <row r="1986" spans="1:9">
      <c r="A1986" s="406" t="s">
        <v>1546</v>
      </c>
      <c r="B1986" s="406" t="s">
        <v>1934</v>
      </c>
      <c r="C1986" s="406" t="s">
        <v>1819</v>
      </c>
      <c r="D1986" s="406" t="s">
        <v>2376</v>
      </c>
      <c r="F1986" s="406" t="s">
        <v>1546</v>
      </c>
      <c r="G1986" s="406" t="s">
        <v>1934</v>
      </c>
      <c r="H1986" s="406" t="s">
        <v>1819</v>
      </c>
      <c r="I1986" s="406" t="s">
        <v>2376</v>
      </c>
    </row>
    <row r="1987" spans="1:9">
      <c r="A1987" s="406" t="s">
        <v>456</v>
      </c>
      <c r="B1987" s="406" t="s">
        <v>2728</v>
      </c>
      <c r="C1987" s="406" t="s">
        <v>1671</v>
      </c>
      <c r="D1987" s="406" t="s">
        <v>2730</v>
      </c>
      <c r="F1987" s="406" t="s">
        <v>456</v>
      </c>
      <c r="G1987" s="406" t="s">
        <v>2728</v>
      </c>
      <c r="H1987" s="406" t="s">
        <v>1671</v>
      </c>
      <c r="I1987" s="406" t="s">
        <v>2730</v>
      </c>
    </row>
    <row r="1988" spans="1:9">
      <c r="A1988" s="406" t="s">
        <v>467</v>
      </c>
      <c r="B1988" s="406" t="s">
        <v>2320</v>
      </c>
      <c r="C1988" s="406" t="s">
        <v>1702</v>
      </c>
      <c r="D1988" s="406" t="s">
        <v>2481</v>
      </c>
      <c r="F1988" s="406" t="s">
        <v>467</v>
      </c>
      <c r="G1988" s="406" t="s">
        <v>2320</v>
      </c>
      <c r="H1988" s="406" t="s">
        <v>1702</v>
      </c>
      <c r="I1988" s="406" t="s">
        <v>2481</v>
      </c>
    </row>
    <row r="1989" spans="1:9">
      <c r="A1989" s="406" t="s">
        <v>1792</v>
      </c>
      <c r="B1989" s="406" t="s">
        <v>1950</v>
      </c>
      <c r="C1989" s="406" t="s">
        <v>1674</v>
      </c>
      <c r="D1989" s="406" t="s">
        <v>2595</v>
      </c>
      <c r="F1989" s="406" t="s">
        <v>1792</v>
      </c>
      <c r="G1989" s="406" t="s">
        <v>1950</v>
      </c>
      <c r="H1989" s="406" t="s">
        <v>1674</v>
      </c>
      <c r="I1989" s="406" t="s">
        <v>2595</v>
      </c>
    </row>
    <row r="1990" spans="1:9">
      <c r="A1990" s="406" t="s">
        <v>448</v>
      </c>
      <c r="B1990" s="406" t="s">
        <v>1697</v>
      </c>
      <c r="C1990" s="406" t="s">
        <v>1695</v>
      </c>
      <c r="D1990" s="406" t="s">
        <v>1698</v>
      </c>
      <c r="F1990" s="406" t="s">
        <v>448</v>
      </c>
      <c r="G1990" s="406" t="s">
        <v>1697</v>
      </c>
      <c r="H1990" s="406" t="s">
        <v>1695</v>
      </c>
      <c r="I1990" s="406" t="s">
        <v>1698</v>
      </c>
    </row>
    <row r="1991" spans="1:9">
      <c r="A1991" s="406" t="s">
        <v>452</v>
      </c>
      <c r="B1991" s="406" t="s">
        <v>2592</v>
      </c>
      <c r="C1991" s="406" t="s">
        <v>1727</v>
      </c>
      <c r="D1991" s="406" t="s">
        <v>3355</v>
      </c>
      <c r="F1991" s="406" t="s">
        <v>452</v>
      </c>
      <c r="G1991" s="406" t="s">
        <v>2592</v>
      </c>
      <c r="H1991" s="406" t="s">
        <v>1727</v>
      </c>
      <c r="I1991" s="406" t="s">
        <v>3355</v>
      </c>
    </row>
    <row r="1992" spans="1:9">
      <c r="A1992" s="406" t="s">
        <v>2793</v>
      </c>
      <c r="B1992" s="406" t="s">
        <v>2794</v>
      </c>
      <c r="C1992" s="406" t="s">
        <v>2178</v>
      </c>
      <c r="D1992" s="406"/>
      <c r="F1992" s="406" t="s">
        <v>2793</v>
      </c>
      <c r="G1992" s="406" t="s">
        <v>2794</v>
      </c>
      <c r="H1992" s="406" t="s">
        <v>2178</v>
      </c>
      <c r="I1992" s="406"/>
    </row>
    <row r="1993" spans="1:9">
      <c r="A1993" s="406" t="s">
        <v>1858</v>
      </c>
      <c r="B1993" s="406" t="s">
        <v>3356</v>
      </c>
      <c r="C1993" s="406" t="s">
        <v>1750</v>
      </c>
      <c r="D1993" s="406" t="s">
        <v>3357</v>
      </c>
      <c r="F1993" s="406" t="s">
        <v>1858</v>
      </c>
      <c r="G1993" s="406" t="s">
        <v>3356</v>
      </c>
      <c r="H1993" s="406" t="s">
        <v>1750</v>
      </c>
      <c r="I1993" s="406" t="s">
        <v>3357</v>
      </c>
    </row>
    <row r="1994" spans="1:9">
      <c r="A1994" s="406" t="s">
        <v>3091</v>
      </c>
      <c r="B1994" s="406" t="s">
        <v>3092</v>
      </c>
      <c r="C1994" s="406" t="s">
        <v>2934</v>
      </c>
      <c r="D1994" s="406" t="s">
        <v>3094</v>
      </c>
      <c r="F1994" s="406" t="s">
        <v>3091</v>
      </c>
      <c r="G1994" s="406" t="s">
        <v>3092</v>
      </c>
      <c r="H1994" s="406" t="s">
        <v>2934</v>
      </c>
      <c r="I1994" s="406" t="s">
        <v>3094</v>
      </c>
    </row>
    <row r="1995" spans="1:9">
      <c r="A1995" s="406" t="s">
        <v>2552</v>
      </c>
      <c r="B1995" s="406" t="s">
        <v>2552</v>
      </c>
      <c r="C1995" s="406"/>
      <c r="D1995" s="406" t="s">
        <v>3358</v>
      </c>
      <c r="F1995" s="406" t="s">
        <v>2552</v>
      </c>
      <c r="G1995" s="406" t="s">
        <v>2552</v>
      </c>
      <c r="H1995" s="406"/>
      <c r="I1995" s="406" t="s">
        <v>3358</v>
      </c>
    </row>
    <row r="1996" spans="1:9">
      <c r="A1996" s="406" t="s">
        <v>1893</v>
      </c>
      <c r="B1996" s="406" t="s">
        <v>1894</v>
      </c>
      <c r="C1996" s="406" t="s">
        <v>2177</v>
      </c>
      <c r="D1996" s="406" t="s">
        <v>1897</v>
      </c>
      <c r="F1996" s="406" t="s">
        <v>1893</v>
      </c>
      <c r="G1996" s="406" t="s">
        <v>1894</v>
      </c>
      <c r="H1996" s="406" t="s">
        <v>2177</v>
      </c>
      <c r="I1996" s="406" t="s">
        <v>1897</v>
      </c>
    </row>
    <row r="1997" spans="1:9">
      <c r="A1997" s="406" t="s">
        <v>2793</v>
      </c>
      <c r="B1997" s="406" t="s">
        <v>2949</v>
      </c>
      <c r="C1997" s="406" t="s">
        <v>3359</v>
      </c>
      <c r="D1997" s="406" t="s">
        <v>2201</v>
      </c>
      <c r="F1997" s="406" t="s">
        <v>2793</v>
      </c>
      <c r="G1997" s="406" t="s">
        <v>2949</v>
      </c>
      <c r="H1997" s="406" t="s">
        <v>3359</v>
      </c>
      <c r="I1997" s="406" t="s">
        <v>2201</v>
      </c>
    </row>
    <row r="1998" spans="1:9">
      <c r="A1998" s="406" t="s">
        <v>460</v>
      </c>
      <c r="B1998" s="406" t="s">
        <v>3340</v>
      </c>
      <c r="C1998" s="406" t="s">
        <v>2985</v>
      </c>
      <c r="D1998" s="406" t="s">
        <v>3088</v>
      </c>
      <c r="F1998" s="406" t="s">
        <v>460</v>
      </c>
      <c r="G1998" s="406" t="s">
        <v>3340</v>
      </c>
      <c r="H1998" s="406" t="s">
        <v>2985</v>
      </c>
      <c r="I1998" s="406" t="s">
        <v>3088</v>
      </c>
    </row>
    <row r="1999" spans="1:9">
      <c r="A1999" s="406" t="s">
        <v>1893</v>
      </c>
      <c r="B1999" s="406" t="s">
        <v>3360</v>
      </c>
      <c r="C1999" s="406" t="s">
        <v>1695</v>
      </c>
      <c r="D1999" s="406" t="s">
        <v>3361</v>
      </c>
      <c r="F1999" s="406" t="s">
        <v>1893</v>
      </c>
      <c r="G1999" s="406" t="s">
        <v>3360</v>
      </c>
      <c r="H1999" s="406" t="s">
        <v>1695</v>
      </c>
      <c r="I1999" s="406" t="s">
        <v>3361</v>
      </c>
    </row>
    <row r="2000" spans="1:9">
      <c r="A2000" s="406" t="s">
        <v>3362</v>
      </c>
      <c r="B2000" s="406" t="s">
        <v>3363</v>
      </c>
      <c r="C2000" s="406" t="s">
        <v>3364</v>
      </c>
      <c r="D2000" s="406" t="s">
        <v>3365</v>
      </c>
      <c r="F2000" s="406" t="s">
        <v>3362</v>
      </c>
      <c r="G2000" s="406" t="s">
        <v>3363</v>
      </c>
      <c r="H2000" s="406" t="s">
        <v>3364</v>
      </c>
      <c r="I2000" s="406" t="s">
        <v>3365</v>
      </c>
    </row>
    <row r="2001" spans="1:9">
      <c r="A2001" s="406" t="s">
        <v>3362</v>
      </c>
      <c r="B2001" s="406" t="s">
        <v>3363</v>
      </c>
      <c r="C2001" s="406" t="s">
        <v>3364</v>
      </c>
      <c r="D2001" s="406" t="s">
        <v>3365</v>
      </c>
      <c r="F2001" s="406" t="s">
        <v>3362</v>
      </c>
      <c r="G2001" s="406" t="s">
        <v>3363</v>
      </c>
      <c r="H2001" s="406" t="s">
        <v>3364</v>
      </c>
      <c r="I2001" s="406" t="s">
        <v>3365</v>
      </c>
    </row>
    <row r="2002" spans="1:9">
      <c r="A2002" s="406" t="s">
        <v>2582</v>
      </c>
      <c r="B2002" s="406" t="s">
        <v>2689</v>
      </c>
      <c r="C2002" s="406" t="s">
        <v>1665</v>
      </c>
      <c r="D2002" s="406"/>
      <c r="F2002" s="406" t="s">
        <v>2582</v>
      </c>
      <c r="G2002" s="406" t="s">
        <v>2689</v>
      </c>
      <c r="H2002" s="406" t="s">
        <v>1665</v>
      </c>
      <c r="I2002" s="406"/>
    </row>
    <row r="2003" spans="1:9">
      <c r="A2003" s="406" t="s">
        <v>3366</v>
      </c>
      <c r="B2003" s="406" t="s">
        <v>3366</v>
      </c>
      <c r="C2003" s="406" t="s">
        <v>2914</v>
      </c>
      <c r="D2003" s="406" t="s">
        <v>3367</v>
      </c>
      <c r="F2003" s="406" t="s">
        <v>3366</v>
      </c>
      <c r="G2003" s="406" t="s">
        <v>3366</v>
      </c>
      <c r="H2003" s="406" t="s">
        <v>2914</v>
      </c>
      <c r="I2003" s="406" t="s">
        <v>3367</v>
      </c>
    </row>
    <row r="2004" spans="1:9">
      <c r="A2004" s="406" t="s">
        <v>460</v>
      </c>
      <c r="B2004" s="406" t="s">
        <v>3235</v>
      </c>
      <c r="C2004" s="406" t="s">
        <v>3368</v>
      </c>
      <c r="D2004" s="406" t="s">
        <v>3081</v>
      </c>
      <c r="F2004" s="406" t="s">
        <v>460</v>
      </c>
      <c r="G2004" s="406" t="s">
        <v>3235</v>
      </c>
      <c r="H2004" s="406" t="s">
        <v>3368</v>
      </c>
      <c r="I2004" s="406" t="s">
        <v>3081</v>
      </c>
    </row>
    <row r="2005" spans="1:9">
      <c r="A2005" s="406" t="s">
        <v>2261</v>
      </c>
      <c r="B2005" s="406" t="s">
        <v>3369</v>
      </c>
      <c r="C2005" s="406" t="s">
        <v>3370</v>
      </c>
      <c r="D2005" s="406" t="s">
        <v>3371</v>
      </c>
      <c r="F2005" s="406" t="s">
        <v>2261</v>
      </c>
      <c r="G2005" s="406" t="s">
        <v>3369</v>
      </c>
      <c r="H2005" s="406" t="s">
        <v>3370</v>
      </c>
      <c r="I2005" s="406" t="s">
        <v>3371</v>
      </c>
    </row>
    <row r="2006" spans="1:9">
      <c r="A2006" s="406" t="s">
        <v>1858</v>
      </c>
      <c r="B2006" s="406" t="s">
        <v>3356</v>
      </c>
      <c r="C2006" s="406" t="s">
        <v>1657</v>
      </c>
      <c r="D2006" s="406" t="s">
        <v>3372</v>
      </c>
      <c r="F2006" s="406" t="s">
        <v>1858</v>
      </c>
      <c r="G2006" s="406" t="s">
        <v>3356</v>
      </c>
      <c r="H2006" s="406" t="s">
        <v>1657</v>
      </c>
      <c r="I2006" s="406" t="s">
        <v>3372</v>
      </c>
    </row>
    <row r="2007" spans="1:9">
      <c r="A2007" s="406" t="s">
        <v>1993</v>
      </c>
      <c r="B2007" s="406" t="s">
        <v>3373</v>
      </c>
      <c r="C2007" s="406" t="s">
        <v>1657</v>
      </c>
      <c r="D2007" s="406" t="s">
        <v>3374</v>
      </c>
      <c r="F2007" s="406" t="s">
        <v>1993</v>
      </c>
      <c r="G2007" s="406" t="s">
        <v>3373</v>
      </c>
      <c r="H2007" s="406" t="s">
        <v>1657</v>
      </c>
      <c r="I2007" s="406" t="s">
        <v>3374</v>
      </c>
    </row>
    <row r="2008" spans="1:9">
      <c r="A2008" s="406" t="s">
        <v>460</v>
      </c>
      <c r="B2008" s="406" t="s">
        <v>3087</v>
      </c>
      <c r="C2008" s="406" t="s">
        <v>2825</v>
      </c>
      <c r="D2008" s="406" t="s">
        <v>3088</v>
      </c>
      <c r="F2008" s="406" t="s">
        <v>460</v>
      </c>
      <c r="G2008" s="406" t="s">
        <v>3087</v>
      </c>
      <c r="H2008" s="406" t="s">
        <v>2825</v>
      </c>
      <c r="I2008" s="406" t="s">
        <v>3088</v>
      </c>
    </row>
    <row r="2009" spans="1:9">
      <c r="A2009" s="406" t="s">
        <v>460</v>
      </c>
      <c r="B2009" s="406" t="s">
        <v>3163</v>
      </c>
      <c r="C2009" s="406" t="s">
        <v>3375</v>
      </c>
      <c r="D2009" s="406" t="s">
        <v>3081</v>
      </c>
      <c r="F2009" s="406" t="s">
        <v>460</v>
      </c>
      <c r="G2009" s="406" t="s">
        <v>3163</v>
      </c>
      <c r="H2009" s="406" t="s">
        <v>3375</v>
      </c>
      <c r="I2009" s="406" t="s">
        <v>3081</v>
      </c>
    </row>
    <row r="2010" spans="1:9">
      <c r="A2010" s="406" t="s">
        <v>3366</v>
      </c>
      <c r="B2010" s="406" t="s">
        <v>3366</v>
      </c>
      <c r="C2010" s="406" t="s">
        <v>2897</v>
      </c>
      <c r="D2010" s="406" t="s">
        <v>3376</v>
      </c>
      <c r="F2010" s="406" t="s">
        <v>3366</v>
      </c>
      <c r="G2010" s="406" t="s">
        <v>3366</v>
      </c>
      <c r="H2010" s="406" t="s">
        <v>2897</v>
      </c>
      <c r="I2010" s="406" t="s">
        <v>3376</v>
      </c>
    </row>
    <row r="2011" spans="1:9">
      <c r="A2011" s="406" t="s">
        <v>1858</v>
      </c>
      <c r="B2011" s="406" t="s">
        <v>3356</v>
      </c>
      <c r="C2011" s="406" t="s">
        <v>1668</v>
      </c>
      <c r="D2011" s="406" t="s">
        <v>3357</v>
      </c>
      <c r="F2011" s="406" t="s">
        <v>1858</v>
      </c>
      <c r="G2011" s="406" t="s">
        <v>3356</v>
      </c>
      <c r="H2011" s="406" t="s">
        <v>1668</v>
      </c>
      <c r="I2011" s="406" t="s">
        <v>3357</v>
      </c>
    </row>
    <row r="2012" spans="1:9">
      <c r="A2012" s="406" t="s">
        <v>1893</v>
      </c>
      <c r="B2012" s="406" t="s">
        <v>3360</v>
      </c>
      <c r="C2012" s="406" t="s">
        <v>1724</v>
      </c>
      <c r="D2012" s="406" t="s">
        <v>3377</v>
      </c>
      <c r="F2012" s="406" t="s">
        <v>1893</v>
      </c>
      <c r="G2012" s="406" t="s">
        <v>3360</v>
      </c>
      <c r="H2012" s="406" t="s">
        <v>1724</v>
      </c>
      <c r="I2012" s="406" t="s">
        <v>3377</v>
      </c>
    </row>
    <row r="2013" spans="1:9">
      <c r="A2013" s="406" t="s">
        <v>460</v>
      </c>
      <c r="B2013" s="406" t="s">
        <v>3197</v>
      </c>
      <c r="C2013" s="406" t="s">
        <v>3378</v>
      </c>
      <c r="D2013" s="406" t="s">
        <v>3088</v>
      </c>
      <c r="F2013" s="406" t="s">
        <v>460</v>
      </c>
      <c r="G2013" s="406" t="s">
        <v>3197</v>
      </c>
      <c r="H2013" s="406" t="s">
        <v>3378</v>
      </c>
      <c r="I2013" s="406" t="s">
        <v>3088</v>
      </c>
    </row>
    <row r="2014" spans="1:9">
      <c r="A2014" s="406" t="s">
        <v>2582</v>
      </c>
      <c r="B2014" s="406" t="s">
        <v>2583</v>
      </c>
      <c r="C2014" s="406" t="s">
        <v>1687</v>
      </c>
      <c r="D2014" s="406"/>
      <c r="F2014" s="406" t="s">
        <v>2582</v>
      </c>
      <c r="G2014" s="406" t="s">
        <v>2583</v>
      </c>
      <c r="H2014" s="406" t="s">
        <v>1687</v>
      </c>
      <c r="I2014" s="406"/>
    </row>
    <row r="2015" spans="1:9">
      <c r="A2015" s="406" t="s">
        <v>2552</v>
      </c>
      <c r="B2015" s="406" t="s">
        <v>2552</v>
      </c>
      <c r="C2015" s="406"/>
      <c r="D2015" s="406" t="s">
        <v>3379</v>
      </c>
      <c r="F2015" s="406" t="s">
        <v>2552</v>
      </c>
      <c r="G2015" s="406" t="s">
        <v>2552</v>
      </c>
      <c r="H2015" s="406"/>
      <c r="I2015" s="406" t="s">
        <v>3379</v>
      </c>
    </row>
    <row r="2016" spans="1:9">
      <c r="A2016" s="406" t="s">
        <v>2552</v>
      </c>
      <c r="B2016" s="406" t="s">
        <v>2552</v>
      </c>
      <c r="C2016" s="406"/>
      <c r="D2016" s="406" t="s">
        <v>2544</v>
      </c>
      <c r="F2016" s="406" t="s">
        <v>2552</v>
      </c>
      <c r="G2016" s="406" t="s">
        <v>2552</v>
      </c>
      <c r="H2016" s="406"/>
      <c r="I2016" s="406" t="s">
        <v>2544</v>
      </c>
    </row>
    <row r="2017" spans="1:9">
      <c r="A2017" s="406" t="s">
        <v>3147</v>
      </c>
      <c r="B2017" s="406" t="s">
        <v>3148</v>
      </c>
      <c r="C2017" s="406" t="s">
        <v>3141</v>
      </c>
      <c r="D2017" s="406" t="s">
        <v>3149</v>
      </c>
      <c r="F2017" s="406" t="s">
        <v>3147</v>
      </c>
      <c r="G2017" s="406" t="s">
        <v>3148</v>
      </c>
      <c r="H2017" s="406" t="s">
        <v>3141</v>
      </c>
      <c r="I2017" s="406" t="s">
        <v>3149</v>
      </c>
    </row>
    <row r="2018" spans="1:9">
      <c r="A2018" s="406" t="s">
        <v>2793</v>
      </c>
      <c r="B2018" s="406" t="s">
        <v>3000</v>
      </c>
      <c r="C2018" s="406" t="s">
        <v>2010</v>
      </c>
      <c r="D2018" s="406"/>
      <c r="F2018" s="406" t="s">
        <v>2793</v>
      </c>
      <c r="G2018" s="406" t="s">
        <v>3000</v>
      </c>
      <c r="H2018" s="406" t="s">
        <v>2010</v>
      </c>
      <c r="I2018" s="406"/>
    </row>
    <row r="2019" spans="1:9">
      <c r="A2019" s="406" t="s">
        <v>2793</v>
      </c>
      <c r="B2019" s="406" t="s">
        <v>2794</v>
      </c>
      <c r="C2019" s="406" t="s">
        <v>2187</v>
      </c>
      <c r="D2019" s="406"/>
      <c r="F2019" s="406" t="s">
        <v>2793</v>
      </c>
      <c r="G2019" s="406" t="s">
        <v>2794</v>
      </c>
      <c r="H2019" s="406" t="s">
        <v>2187</v>
      </c>
      <c r="I2019" s="406"/>
    </row>
    <row r="2020" spans="1:9">
      <c r="A2020" s="406" t="s">
        <v>460</v>
      </c>
      <c r="B2020" s="406" t="s">
        <v>3111</v>
      </c>
      <c r="C2020" s="406" t="s">
        <v>3380</v>
      </c>
      <c r="D2020" s="406" t="s">
        <v>3081</v>
      </c>
      <c r="F2020" s="406" t="s">
        <v>460</v>
      </c>
      <c r="G2020" s="406" t="s">
        <v>3111</v>
      </c>
      <c r="H2020" s="406" t="s">
        <v>3380</v>
      </c>
      <c r="I2020" s="406" t="s">
        <v>3081</v>
      </c>
    </row>
    <row r="2021" spans="1:9">
      <c r="A2021" s="406" t="s">
        <v>1893</v>
      </c>
      <c r="B2021" s="406" t="s">
        <v>3360</v>
      </c>
      <c r="C2021" s="406" t="s">
        <v>1668</v>
      </c>
      <c r="D2021" s="406" t="s">
        <v>3377</v>
      </c>
      <c r="F2021" s="406" t="s">
        <v>1893</v>
      </c>
      <c r="G2021" s="406" t="s">
        <v>3360</v>
      </c>
      <c r="H2021" s="406" t="s">
        <v>1668</v>
      </c>
      <c r="I2021" s="406" t="s">
        <v>3377</v>
      </c>
    </row>
    <row r="2022" spans="1:9">
      <c r="A2022" s="406" t="s">
        <v>460</v>
      </c>
      <c r="B2022" s="406" t="s">
        <v>3324</v>
      </c>
      <c r="C2022" s="406" t="s">
        <v>3381</v>
      </c>
      <c r="D2022" s="406" t="s">
        <v>3081</v>
      </c>
      <c r="F2022" s="406" t="s">
        <v>460</v>
      </c>
      <c r="G2022" s="406" t="s">
        <v>3324</v>
      </c>
      <c r="H2022" s="406" t="s">
        <v>3381</v>
      </c>
      <c r="I2022" s="406" t="s">
        <v>3081</v>
      </c>
    </row>
    <row r="2023" spans="1:9">
      <c r="A2023" s="406" t="s">
        <v>460</v>
      </c>
      <c r="B2023" s="406" t="s">
        <v>3125</v>
      </c>
      <c r="C2023" s="406" t="s">
        <v>2852</v>
      </c>
      <c r="D2023" s="406" t="s">
        <v>3088</v>
      </c>
      <c r="F2023" s="406" t="s">
        <v>460</v>
      </c>
      <c r="G2023" s="406" t="s">
        <v>3125</v>
      </c>
      <c r="H2023" s="406" t="s">
        <v>2852</v>
      </c>
      <c r="I2023" s="406" t="s">
        <v>3088</v>
      </c>
    </row>
    <row r="2024" spans="1:9">
      <c r="A2024" s="406" t="s">
        <v>2793</v>
      </c>
      <c r="B2024" s="406" t="s">
        <v>2794</v>
      </c>
      <c r="C2024" s="406" t="s">
        <v>2021</v>
      </c>
      <c r="D2024" s="406"/>
      <c r="F2024" s="406" t="s">
        <v>2793</v>
      </c>
      <c r="G2024" s="406" t="s">
        <v>2794</v>
      </c>
      <c r="H2024" s="406" t="s">
        <v>2021</v>
      </c>
      <c r="I2024" s="406"/>
    </row>
    <row r="2025" spans="1:9">
      <c r="A2025" s="406" t="s">
        <v>2582</v>
      </c>
      <c r="B2025" s="406" t="s">
        <v>2583</v>
      </c>
      <c r="C2025" s="406" t="s">
        <v>3382</v>
      </c>
      <c r="D2025" s="406"/>
      <c r="F2025" s="406" t="s">
        <v>2582</v>
      </c>
      <c r="G2025" s="406" t="s">
        <v>2583</v>
      </c>
      <c r="H2025" s="406" t="s">
        <v>3382</v>
      </c>
      <c r="I2025" s="406"/>
    </row>
    <row r="2026" spans="1:9">
      <c r="A2026" s="406" t="s">
        <v>460</v>
      </c>
      <c r="B2026" s="406" t="s">
        <v>3111</v>
      </c>
      <c r="C2026" s="406" t="s">
        <v>3383</v>
      </c>
      <c r="D2026" s="406" t="s">
        <v>3081</v>
      </c>
      <c r="F2026" s="406" t="s">
        <v>460</v>
      </c>
      <c r="G2026" s="406" t="s">
        <v>3111</v>
      </c>
      <c r="H2026" s="406" t="s">
        <v>3383</v>
      </c>
      <c r="I2026" s="406" t="s">
        <v>3081</v>
      </c>
    </row>
    <row r="2027" spans="1:9">
      <c r="A2027" s="406" t="s">
        <v>448</v>
      </c>
      <c r="B2027" s="406" t="s">
        <v>3384</v>
      </c>
      <c r="C2027" s="406" t="s">
        <v>3385</v>
      </c>
      <c r="D2027" s="406"/>
      <c r="F2027" s="406" t="s">
        <v>448</v>
      </c>
      <c r="G2027" s="406" t="s">
        <v>3384</v>
      </c>
      <c r="H2027" s="406" t="s">
        <v>3385</v>
      </c>
      <c r="I2027" s="406"/>
    </row>
    <row r="2028" spans="1:9">
      <c r="A2028" s="406" t="s">
        <v>460</v>
      </c>
      <c r="B2028" s="406" t="s">
        <v>3111</v>
      </c>
      <c r="C2028" s="406" t="s">
        <v>3386</v>
      </c>
      <c r="D2028" s="406" t="s">
        <v>3081</v>
      </c>
      <c r="F2028" s="406" t="s">
        <v>460</v>
      </c>
      <c r="G2028" s="406" t="s">
        <v>3111</v>
      </c>
      <c r="H2028" s="406" t="s">
        <v>3386</v>
      </c>
      <c r="I2028" s="406" t="s">
        <v>3081</v>
      </c>
    </row>
    <row r="2029" spans="1:9">
      <c r="A2029" s="406" t="s">
        <v>448</v>
      </c>
      <c r="B2029" s="406" t="s">
        <v>3387</v>
      </c>
      <c r="C2029" s="406" t="s">
        <v>2177</v>
      </c>
      <c r="D2029" s="406"/>
      <c r="F2029" s="406" t="s">
        <v>448</v>
      </c>
      <c r="G2029" s="406" t="s">
        <v>3387</v>
      </c>
      <c r="H2029" s="406" t="s">
        <v>2177</v>
      </c>
      <c r="I2029" s="406"/>
    </row>
    <row r="2030" spans="1:9">
      <c r="A2030" s="406" t="s">
        <v>1863</v>
      </c>
      <c r="B2030" s="406" t="s">
        <v>3388</v>
      </c>
      <c r="C2030" s="406" t="s">
        <v>3098</v>
      </c>
      <c r="D2030" s="406" t="s">
        <v>3389</v>
      </c>
      <c r="F2030" s="406" t="s">
        <v>1863</v>
      </c>
      <c r="G2030" s="406" t="s">
        <v>3388</v>
      </c>
      <c r="H2030" s="406" t="s">
        <v>3098</v>
      </c>
      <c r="I2030" s="406" t="s">
        <v>3389</v>
      </c>
    </row>
    <row r="2031" spans="1:9">
      <c r="A2031" s="406" t="s">
        <v>783</v>
      </c>
      <c r="B2031" s="406" t="s">
        <v>2744</v>
      </c>
      <c r="C2031" s="406" t="s">
        <v>1674</v>
      </c>
      <c r="D2031" s="406"/>
      <c r="F2031" s="406" t="s">
        <v>783</v>
      </c>
      <c r="G2031" s="406" t="s">
        <v>2744</v>
      </c>
      <c r="H2031" s="406" t="s">
        <v>1674</v>
      </c>
      <c r="I2031" s="406"/>
    </row>
    <row r="2032" spans="1:9">
      <c r="A2032" s="406" t="s">
        <v>1863</v>
      </c>
      <c r="B2032" s="406" t="s">
        <v>3388</v>
      </c>
      <c r="C2032" s="406" t="s">
        <v>3223</v>
      </c>
      <c r="D2032" s="406" t="s">
        <v>3390</v>
      </c>
      <c r="F2032" s="406" t="s">
        <v>1863</v>
      </c>
      <c r="G2032" s="406" t="s">
        <v>3388</v>
      </c>
      <c r="H2032" s="406" t="s">
        <v>3223</v>
      </c>
      <c r="I2032" s="406" t="s">
        <v>3390</v>
      </c>
    </row>
    <row r="2033" spans="1:9">
      <c r="A2033" s="406" t="s">
        <v>3366</v>
      </c>
      <c r="B2033" s="406" t="s">
        <v>3366</v>
      </c>
      <c r="C2033" s="406" t="s">
        <v>2929</v>
      </c>
      <c r="D2033" s="406" t="s">
        <v>3391</v>
      </c>
      <c r="F2033" s="406" t="s">
        <v>3366</v>
      </c>
      <c r="G2033" s="406" t="s">
        <v>3366</v>
      </c>
      <c r="H2033" s="406" t="s">
        <v>2929</v>
      </c>
      <c r="I2033" s="406" t="s">
        <v>3391</v>
      </c>
    </row>
    <row r="2034" spans="1:9">
      <c r="A2034" s="406" t="s">
        <v>460</v>
      </c>
      <c r="B2034" s="406" t="s">
        <v>1963</v>
      </c>
      <c r="C2034" s="406" t="s">
        <v>1727</v>
      </c>
      <c r="D2034" s="406"/>
      <c r="F2034" s="406" t="s">
        <v>460</v>
      </c>
      <c r="G2034" s="406" t="s">
        <v>1963</v>
      </c>
      <c r="H2034" s="406" t="s">
        <v>1727</v>
      </c>
      <c r="I2034" s="406"/>
    </row>
    <row r="2035" spans="1:9">
      <c r="A2035" s="406" t="s">
        <v>460</v>
      </c>
      <c r="B2035" s="406" t="s">
        <v>3227</v>
      </c>
      <c r="C2035" s="406" t="s">
        <v>3392</v>
      </c>
      <c r="D2035" s="406" t="s">
        <v>3081</v>
      </c>
      <c r="F2035" s="406" t="s">
        <v>460</v>
      </c>
      <c r="G2035" s="406" t="s">
        <v>3227</v>
      </c>
      <c r="H2035" s="406" t="s">
        <v>3392</v>
      </c>
      <c r="I2035" s="406" t="s">
        <v>3081</v>
      </c>
    </row>
    <row r="2036" spans="1:9">
      <c r="A2036" s="406" t="s">
        <v>467</v>
      </c>
      <c r="B2036" s="406" t="s">
        <v>1818</v>
      </c>
      <c r="C2036" s="406" t="s">
        <v>3393</v>
      </c>
      <c r="D2036" s="406" t="s">
        <v>1820</v>
      </c>
      <c r="F2036" s="406" t="s">
        <v>467</v>
      </c>
      <c r="G2036" s="406" t="s">
        <v>1818</v>
      </c>
      <c r="H2036" s="406" t="s">
        <v>3393</v>
      </c>
      <c r="I2036" s="406" t="s">
        <v>1820</v>
      </c>
    </row>
    <row r="2037" spans="1:9">
      <c r="A2037" s="406" t="s">
        <v>1893</v>
      </c>
      <c r="B2037" s="406" t="s">
        <v>3360</v>
      </c>
      <c r="C2037" s="406" t="s">
        <v>1674</v>
      </c>
      <c r="D2037" s="406" t="s">
        <v>3377</v>
      </c>
      <c r="F2037" s="406" t="s">
        <v>1893</v>
      </c>
      <c r="G2037" s="406" t="s">
        <v>3360</v>
      </c>
      <c r="H2037" s="406" t="s">
        <v>1674</v>
      </c>
      <c r="I2037" s="406" t="s">
        <v>3377</v>
      </c>
    </row>
    <row r="2038" spans="1:9">
      <c r="A2038" s="406" t="s">
        <v>2793</v>
      </c>
      <c r="B2038" s="406" t="s">
        <v>2352</v>
      </c>
      <c r="C2038" s="406" t="s">
        <v>1710</v>
      </c>
      <c r="D2038" s="406"/>
      <c r="F2038" s="406" t="s">
        <v>2793</v>
      </c>
      <c r="G2038" s="406" t="s">
        <v>2352</v>
      </c>
      <c r="H2038" s="406" t="s">
        <v>1710</v>
      </c>
      <c r="I2038" s="406"/>
    </row>
    <row r="2039" spans="1:9">
      <c r="A2039" s="406" t="s">
        <v>460</v>
      </c>
      <c r="B2039" s="406" t="s">
        <v>2310</v>
      </c>
      <c r="C2039" s="406" t="s">
        <v>1651</v>
      </c>
      <c r="D2039" s="406" t="s">
        <v>3058</v>
      </c>
      <c r="F2039" s="406" t="s">
        <v>460</v>
      </c>
      <c r="G2039" s="406" t="s">
        <v>2310</v>
      </c>
      <c r="H2039" s="406" t="s">
        <v>1651</v>
      </c>
      <c r="I2039" s="406" t="s">
        <v>3058</v>
      </c>
    </row>
    <row r="2040" spans="1:9">
      <c r="A2040" s="406" t="s">
        <v>2552</v>
      </c>
      <c r="B2040" s="406" t="s">
        <v>2552</v>
      </c>
      <c r="C2040" s="406" t="s">
        <v>2883</v>
      </c>
      <c r="D2040" s="406" t="s">
        <v>2032</v>
      </c>
      <c r="F2040" s="406" t="s">
        <v>2552</v>
      </c>
      <c r="G2040" s="406" t="s">
        <v>2552</v>
      </c>
      <c r="H2040" s="406" t="s">
        <v>2883</v>
      </c>
      <c r="I2040" s="406" t="s">
        <v>2032</v>
      </c>
    </row>
    <row r="2041" spans="1:9">
      <c r="A2041" s="406" t="s">
        <v>3366</v>
      </c>
      <c r="B2041" s="406" t="s">
        <v>3366</v>
      </c>
      <c r="C2041" s="406" t="s">
        <v>2917</v>
      </c>
      <c r="D2041" s="406" t="s">
        <v>3394</v>
      </c>
      <c r="F2041" s="406" t="s">
        <v>3366</v>
      </c>
      <c r="G2041" s="406" t="s">
        <v>3366</v>
      </c>
      <c r="H2041" s="406" t="s">
        <v>2917</v>
      </c>
      <c r="I2041" s="406" t="s">
        <v>3394</v>
      </c>
    </row>
    <row r="2042" spans="1:9">
      <c r="A2042" s="406" t="s">
        <v>2793</v>
      </c>
      <c r="B2042" s="406" t="s">
        <v>2794</v>
      </c>
      <c r="C2042" s="406" t="s">
        <v>1750</v>
      </c>
      <c r="D2042" s="406"/>
      <c r="F2042" s="406" t="s">
        <v>2793</v>
      </c>
      <c r="G2042" s="406" t="s">
        <v>2794</v>
      </c>
      <c r="H2042" s="406" t="s">
        <v>1750</v>
      </c>
      <c r="I2042" s="406"/>
    </row>
    <row r="2043" spans="1:9">
      <c r="A2043" s="406" t="s">
        <v>452</v>
      </c>
      <c r="B2043" s="406" t="s">
        <v>2074</v>
      </c>
      <c r="C2043" s="406" t="s">
        <v>1887</v>
      </c>
      <c r="D2043" s="406"/>
      <c r="F2043" s="406" t="s">
        <v>452</v>
      </c>
      <c r="G2043" s="406" t="s">
        <v>2074</v>
      </c>
      <c r="H2043" s="406" t="s">
        <v>1887</v>
      </c>
      <c r="I2043" s="406"/>
    </row>
    <row r="2044" spans="1:9">
      <c r="A2044" s="406" t="s">
        <v>2552</v>
      </c>
      <c r="B2044" s="406" t="s">
        <v>2552</v>
      </c>
      <c r="C2044" s="406"/>
      <c r="D2044" s="406" t="s">
        <v>3395</v>
      </c>
      <c r="F2044" s="406" t="s">
        <v>2552</v>
      </c>
      <c r="G2044" s="406" t="s">
        <v>2552</v>
      </c>
      <c r="H2044" s="406"/>
      <c r="I2044" s="406" t="s">
        <v>3395</v>
      </c>
    </row>
    <row r="2045" spans="1:9">
      <c r="A2045" s="406" t="s">
        <v>448</v>
      </c>
      <c r="B2045" s="406" t="s">
        <v>3387</v>
      </c>
      <c r="C2045" s="406" t="s">
        <v>1729</v>
      </c>
      <c r="D2045" s="406"/>
      <c r="F2045" s="406" t="s">
        <v>448</v>
      </c>
      <c r="G2045" s="406" t="s">
        <v>3387</v>
      </c>
      <c r="H2045" s="406" t="s">
        <v>1729</v>
      </c>
      <c r="I2045" s="406"/>
    </row>
    <row r="2046" spans="1:9">
      <c r="A2046" s="406" t="s">
        <v>783</v>
      </c>
      <c r="B2046" s="406" t="s">
        <v>1942</v>
      </c>
      <c r="C2046" s="406" t="s">
        <v>2612</v>
      </c>
      <c r="D2046" s="406"/>
      <c r="F2046" s="406" t="s">
        <v>783</v>
      </c>
      <c r="G2046" s="406" t="s">
        <v>1942</v>
      </c>
      <c r="H2046" s="406" t="s">
        <v>2612</v>
      </c>
      <c r="I2046" s="406"/>
    </row>
    <row r="2047" spans="1:9">
      <c r="A2047" s="406" t="s">
        <v>3366</v>
      </c>
      <c r="B2047" s="406" t="s">
        <v>3366</v>
      </c>
      <c r="C2047" s="406" t="s">
        <v>3098</v>
      </c>
      <c r="D2047" s="406" t="s">
        <v>3396</v>
      </c>
      <c r="F2047" s="406" t="s">
        <v>3366</v>
      </c>
      <c r="G2047" s="406" t="s">
        <v>3366</v>
      </c>
      <c r="H2047" s="406" t="s">
        <v>3098</v>
      </c>
      <c r="I2047" s="406" t="s">
        <v>3396</v>
      </c>
    </row>
    <row r="2048" spans="1:9">
      <c r="A2048" s="406" t="s">
        <v>2793</v>
      </c>
      <c r="B2048" s="406" t="s">
        <v>2794</v>
      </c>
      <c r="C2048" s="406" t="s">
        <v>2056</v>
      </c>
      <c r="D2048" s="406"/>
      <c r="F2048" s="406" t="s">
        <v>2793</v>
      </c>
      <c r="G2048" s="406" t="s">
        <v>2794</v>
      </c>
      <c r="H2048" s="406" t="s">
        <v>2056</v>
      </c>
      <c r="I2048" s="406"/>
    </row>
    <row r="2049" spans="1:9">
      <c r="A2049" s="406" t="s">
        <v>2552</v>
      </c>
      <c r="B2049" s="406" t="s">
        <v>2552</v>
      </c>
      <c r="C2049" s="406"/>
      <c r="D2049" s="406" t="s">
        <v>3397</v>
      </c>
      <c r="F2049" s="406" t="s">
        <v>2552</v>
      </c>
      <c r="G2049" s="406" t="s">
        <v>2552</v>
      </c>
      <c r="H2049" s="406"/>
      <c r="I2049" s="406" t="s">
        <v>3397</v>
      </c>
    </row>
    <row r="2050" spans="1:9">
      <c r="A2050" s="406" t="s">
        <v>3366</v>
      </c>
      <c r="B2050" s="406" t="s">
        <v>3366</v>
      </c>
      <c r="C2050" s="406" t="s">
        <v>3349</v>
      </c>
      <c r="D2050" s="406" t="s">
        <v>3398</v>
      </c>
      <c r="F2050" s="406" t="s">
        <v>3366</v>
      </c>
      <c r="G2050" s="406" t="s">
        <v>3366</v>
      </c>
      <c r="H2050" s="406" t="s">
        <v>3349</v>
      </c>
      <c r="I2050" s="406" t="s">
        <v>3398</v>
      </c>
    </row>
    <row r="2051" spans="1:9">
      <c r="A2051" s="406" t="s">
        <v>2582</v>
      </c>
      <c r="B2051" s="406" t="s">
        <v>2583</v>
      </c>
      <c r="C2051" s="406" t="s">
        <v>2064</v>
      </c>
      <c r="D2051" s="406"/>
      <c r="F2051" s="406" t="s">
        <v>2582</v>
      </c>
      <c r="G2051" s="406" t="s">
        <v>2583</v>
      </c>
      <c r="H2051" s="406" t="s">
        <v>2064</v>
      </c>
      <c r="I2051" s="406"/>
    </row>
    <row r="2052" spans="1:9">
      <c r="A2052" s="406" t="s">
        <v>460</v>
      </c>
      <c r="B2052" s="406" t="s">
        <v>3125</v>
      </c>
      <c r="C2052" s="406" t="s">
        <v>2857</v>
      </c>
      <c r="D2052" s="406" t="s">
        <v>3088</v>
      </c>
      <c r="F2052" s="406" t="s">
        <v>460</v>
      </c>
      <c r="G2052" s="406" t="s">
        <v>3125</v>
      </c>
      <c r="H2052" s="406" t="s">
        <v>2857</v>
      </c>
      <c r="I2052" s="406" t="s">
        <v>3088</v>
      </c>
    </row>
    <row r="2053" spans="1:9">
      <c r="A2053" s="406" t="s">
        <v>1893</v>
      </c>
      <c r="B2053" s="406" t="s">
        <v>3360</v>
      </c>
      <c r="C2053" s="406" t="s">
        <v>1651</v>
      </c>
      <c r="D2053" s="406" t="s">
        <v>3361</v>
      </c>
      <c r="F2053" s="406" t="s">
        <v>1893</v>
      </c>
      <c r="G2053" s="406" t="s">
        <v>3360</v>
      </c>
      <c r="H2053" s="406" t="s">
        <v>1651</v>
      </c>
      <c r="I2053" s="406" t="s">
        <v>3361</v>
      </c>
    </row>
    <row r="2054" spans="1:9">
      <c r="A2054" s="406" t="s">
        <v>460</v>
      </c>
      <c r="B2054" s="406" t="s">
        <v>3257</v>
      </c>
      <c r="C2054" s="406" t="s">
        <v>3399</v>
      </c>
      <c r="D2054" s="406"/>
      <c r="F2054" s="406" t="s">
        <v>460</v>
      </c>
      <c r="G2054" s="406" t="s">
        <v>3257</v>
      </c>
      <c r="H2054" s="406" t="s">
        <v>3399</v>
      </c>
      <c r="I2054" s="406"/>
    </row>
    <row r="2055" spans="1:9">
      <c r="A2055" s="406" t="s">
        <v>460</v>
      </c>
      <c r="B2055" s="406" t="s">
        <v>3400</v>
      </c>
      <c r="C2055" s="406" t="s">
        <v>2660</v>
      </c>
      <c r="D2055" s="406" t="s">
        <v>3081</v>
      </c>
      <c r="F2055" s="406" t="s">
        <v>460</v>
      </c>
      <c r="G2055" s="406" t="s">
        <v>3400</v>
      </c>
      <c r="H2055" s="406" t="s">
        <v>2660</v>
      </c>
      <c r="I2055" s="406" t="s">
        <v>3081</v>
      </c>
    </row>
    <row r="2056" spans="1:9">
      <c r="A2056" s="406" t="s">
        <v>2582</v>
      </c>
      <c r="B2056" s="406" t="s">
        <v>2583</v>
      </c>
      <c r="C2056" s="406" t="s">
        <v>2141</v>
      </c>
      <c r="D2056" s="406"/>
      <c r="F2056" s="406" t="s">
        <v>2582</v>
      </c>
      <c r="G2056" s="406" t="s">
        <v>2583</v>
      </c>
      <c r="H2056" s="406" t="s">
        <v>2141</v>
      </c>
      <c r="I2056" s="406"/>
    </row>
    <row r="2057" spans="1:9">
      <c r="A2057" s="406" t="s">
        <v>2793</v>
      </c>
      <c r="B2057" s="406" t="s">
        <v>2352</v>
      </c>
      <c r="C2057" s="406" t="s">
        <v>1737</v>
      </c>
      <c r="D2057" s="406"/>
      <c r="F2057" s="406" t="s">
        <v>2793</v>
      </c>
      <c r="G2057" s="406" t="s">
        <v>2352</v>
      </c>
      <c r="H2057" s="406" t="s">
        <v>1737</v>
      </c>
      <c r="I2057" s="406"/>
    </row>
    <row r="2058" spans="1:9">
      <c r="A2058" s="406" t="s">
        <v>1863</v>
      </c>
      <c r="B2058" s="406" t="s">
        <v>3388</v>
      </c>
      <c r="C2058" s="406" t="s">
        <v>3096</v>
      </c>
      <c r="D2058" s="406" t="s">
        <v>3389</v>
      </c>
      <c r="F2058" s="406" t="s">
        <v>1863</v>
      </c>
      <c r="G2058" s="406" t="s">
        <v>3388</v>
      </c>
      <c r="H2058" s="406" t="s">
        <v>3096</v>
      </c>
      <c r="I2058" s="406" t="s">
        <v>3389</v>
      </c>
    </row>
    <row r="2059" spans="1:9">
      <c r="A2059" s="406" t="s">
        <v>2261</v>
      </c>
      <c r="B2059" s="406" t="s">
        <v>3401</v>
      </c>
      <c r="C2059" s="406" t="s">
        <v>3243</v>
      </c>
      <c r="D2059" s="406" t="s">
        <v>3178</v>
      </c>
      <c r="F2059" s="406" t="s">
        <v>2261</v>
      </c>
      <c r="G2059" s="406" t="s">
        <v>3401</v>
      </c>
      <c r="H2059" s="406" t="s">
        <v>3243</v>
      </c>
      <c r="I2059" s="406" t="s">
        <v>3178</v>
      </c>
    </row>
    <row r="2060" spans="1:9">
      <c r="A2060" s="406" t="s">
        <v>1858</v>
      </c>
      <c r="B2060" s="406" t="s">
        <v>2094</v>
      </c>
      <c r="C2060" s="406" t="s">
        <v>1799</v>
      </c>
      <c r="D2060" s="406" t="s">
        <v>3402</v>
      </c>
      <c r="F2060" s="406" t="s">
        <v>1858</v>
      </c>
      <c r="G2060" s="406" t="s">
        <v>2094</v>
      </c>
      <c r="H2060" s="406" t="s">
        <v>1799</v>
      </c>
      <c r="I2060" s="406" t="s">
        <v>3402</v>
      </c>
    </row>
    <row r="2061" spans="1:9">
      <c r="A2061" s="406" t="s">
        <v>3366</v>
      </c>
      <c r="B2061" s="406" t="s">
        <v>3366</v>
      </c>
      <c r="C2061" s="406" t="s">
        <v>3095</v>
      </c>
      <c r="D2061" s="406" t="s">
        <v>2553</v>
      </c>
      <c r="F2061" s="406" t="s">
        <v>3366</v>
      </c>
      <c r="G2061" s="406" t="s">
        <v>3366</v>
      </c>
      <c r="H2061" s="406" t="s">
        <v>3095</v>
      </c>
      <c r="I2061" s="406" t="s">
        <v>2553</v>
      </c>
    </row>
    <row r="2062" spans="1:9">
      <c r="A2062" s="406" t="s">
        <v>2582</v>
      </c>
      <c r="B2062" s="406" t="s">
        <v>2583</v>
      </c>
      <c r="C2062" s="406" t="s">
        <v>3012</v>
      </c>
      <c r="D2062" s="406"/>
      <c r="F2062" s="406" t="s">
        <v>2582</v>
      </c>
      <c r="G2062" s="406" t="s">
        <v>2583</v>
      </c>
      <c r="H2062" s="406" t="s">
        <v>3012</v>
      </c>
      <c r="I2062" s="406"/>
    </row>
    <row r="2063" spans="1:9">
      <c r="A2063" s="406" t="s">
        <v>2582</v>
      </c>
      <c r="B2063" s="406" t="s">
        <v>2583</v>
      </c>
      <c r="C2063" s="406" t="s">
        <v>2606</v>
      </c>
      <c r="D2063" s="406"/>
      <c r="F2063" s="406" t="s">
        <v>2582</v>
      </c>
      <c r="G2063" s="406" t="s">
        <v>2583</v>
      </c>
      <c r="H2063" s="406" t="s">
        <v>2606</v>
      </c>
      <c r="I2063" s="406"/>
    </row>
    <row r="2064" spans="1:9">
      <c r="A2064" s="406" t="s">
        <v>460</v>
      </c>
      <c r="B2064" s="406" t="s">
        <v>3080</v>
      </c>
      <c r="C2064" s="406" t="s">
        <v>2930</v>
      </c>
      <c r="D2064" s="406" t="s">
        <v>3081</v>
      </c>
      <c r="F2064" s="406" t="s">
        <v>460</v>
      </c>
      <c r="G2064" s="406" t="s">
        <v>3080</v>
      </c>
      <c r="H2064" s="406" t="s">
        <v>2930</v>
      </c>
      <c r="I2064" s="406" t="s">
        <v>3081</v>
      </c>
    </row>
    <row r="2065" spans="1:9">
      <c r="A2065" s="406" t="s">
        <v>2793</v>
      </c>
      <c r="B2065" s="406" t="s">
        <v>2352</v>
      </c>
      <c r="C2065" s="406" t="s">
        <v>1724</v>
      </c>
      <c r="D2065" s="406"/>
      <c r="F2065" s="406" t="s">
        <v>2793</v>
      </c>
      <c r="G2065" s="406" t="s">
        <v>2352</v>
      </c>
      <c r="H2065" s="406" t="s">
        <v>1724</v>
      </c>
      <c r="I2065" s="406"/>
    </row>
    <row r="2066" spans="1:9">
      <c r="A2066" s="406" t="s">
        <v>2793</v>
      </c>
      <c r="B2066" s="406" t="s">
        <v>2352</v>
      </c>
      <c r="C2066" s="406" t="s">
        <v>1660</v>
      </c>
      <c r="D2066" s="406"/>
      <c r="F2066" s="406" t="s">
        <v>2793</v>
      </c>
      <c r="G2066" s="406" t="s">
        <v>2352</v>
      </c>
      <c r="H2066" s="406" t="s">
        <v>1660</v>
      </c>
      <c r="I2066" s="406"/>
    </row>
    <row r="2067" spans="1:9">
      <c r="A2067" s="406" t="s">
        <v>3366</v>
      </c>
      <c r="B2067" s="406" t="s">
        <v>3366</v>
      </c>
      <c r="C2067" s="406" t="s">
        <v>2909</v>
      </c>
      <c r="D2067" s="406" t="s">
        <v>3403</v>
      </c>
      <c r="F2067" s="406" t="s">
        <v>3366</v>
      </c>
      <c r="G2067" s="406" t="s">
        <v>3366</v>
      </c>
      <c r="H2067" s="406" t="s">
        <v>2909</v>
      </c>
      <c r="I2067" s="406" t="s">
        <v>3403</v>
      </c>
    </row>
    <row r="2068" spans="1:9">
      <c r="A2068" s="406" t="s">
        <v>472</v>
      </c>
      <c r="B2068" s="406" t="s">
        <v>3404</v>
      </c>
      <c r="C2068" s="406" t="s">
        <v>3405</v>
      </c>
      <c r="D2068" s="406"/>
      <c r="F2068" s="406" t="s">
        <v>472</v>
      </c>
      <c r="G2068" s="406" t="s">
        <v>3404</v>
      </c>
      <c r="H2068" s="406" t="s">
        <v>3405</v>
      </c>
      <c r="I2068" s="406"/>
    </row>
    <row r="2069" spans="1:9">
      <c r="A2069" s="406" t="s">
        <v>460</v>
      </c>
      <c r="B2069" s="406" t="s">
        <v>3184</v>
      </c>
      <c r="C2069" s="406" t="s">
        <v>3406</v>
      </c>
      <c r="D2069" s="406" t="s">
        <v>3081</v>
      </c>
      <c r="F2069" s="406" t="s">
        <v>460</v>
      </c>
      <c r="G2069" s="406" t="s">
        <v>3184</v>
      </c>
      <c r="H2069" s="406" t="s">
        <v>3406</v>
      </c>
      <c r="I2069" s="406" t="s">
        <v>3081</v>
      </c>
    </row>
    <row r="2070" spans="1:9">
      <c r="A2070" s="406" t="s">
        <v>460</v>
      </c>
      <c r="B2070" s="406" t="s">
        <v>3407</v>
      </c>
      <c r="C2070" s="406" t="s">
        <v>1710</v>
      </c>
      <c r="D2070" s="406"/>
      <c r="F2070" s="406" t="s">
        <v>460</v>
      </c>
      <c r="G2070" s="406" t="s">
        <v>3407</v>
      </c>
      <c r="H2070" s="406" t="s">
        <v>1710</v>
      </c>
      <c r="I2070" s="406"/>
    </row>
    <row r="2071" spans="1:9">
      <c r="A2071" s="406" t="s">
        <v>2582</v>
      </c>
      <c r="B2071" s="406" t="s">
        <v>2772</v>
      </c>
      <c r="C2071" s="406" t="s">
        <v>1763</v>
      </c>
      <c r="D2071" s="406"/>
      <c r="F2071" s="406" t="s">
        <v>2582</v>
      </c>
      <c r="G2071" s="406" t="s">
        <v>2772</v>
      </c>
      <c r="H2071" s="406" t="s">
        <v>1763</v>
      </c>
      <c r="I2071" s="406"/>
    </row>
    <row r="2072" spans="1:9">
      <c r="A2072" s="406" t="s">
        <v>448</v>
      </c>
      <c r="B2072" s="406" t="s">
        <v>2044</v>
      </c>
      <c r="C2072" s="406" t="s">
        <v>1665</v>
      </c>
      <c r="D2072" s="406"/>
      <c r="F2072" s="406" t="s">
        <v>448</v>
      </c>
      <c r="G2072" s="406" t="s">
        <v>2044</v>
      </c>
      <c r="H2072" s="406" t="s">
        <v>1665</v>
      </c>
      <c r="I2072" s="406"/>
    </row>
    <row r="2073" spans="1:9">
      <c r="A2073" s="406" t="s">
        <v>2552</v>
      </c>
      <c r="B2073" s="406" t="s">
        <v>2552</v>
      </c>
      <c r="C2073" s="406"/>
      <c r="D2073" s="406" t="s">
        <v>3408</v>
      </c>
      <c r="F2073" s="406" t="s">
        <v>2552</v>
      </c>
      <c r="G2073" s="406" t="s">
        <v>2552</v>
      </c>
      <c r="H2073" s="406"/>
      <c r="I2073" s="406" t="s">
        <v>3408</v>
      </c>
    </row>
    <row r="2074" spans="1:9">
      <c r="A2074" s="406" t="s">
        <v>3366</v>
      </c>
      <c r="B2074" s="406" t="s">
        <v>3366</v>
      </c>
      <c r="C2074" s="406" t="s">
        <v>2857</v>
      </c>
      <c r="D2074" s="406" t="s">
        <v>3202</v>
      </c>
      <c r="F2074" s="406" t="s">
        <v>3366</v>
      </c>
      <c r="G2074" s="406" t="s">
        <v>3366</v>
      </c>
      <c r="H2074" s="406" t="s">
        <v>2857</v>
      </c>
      <c r="I2074" s="406" t="s">
        <v>3202</v>
      </c>
    </row>
    <row r="2075" spans="1:9">
      <c r="A2075" s="406" t="s">
        <v>2793</v>
      </c>
      <c r="B2075" s="406" t="s">
        <v>2352</v>
      </c>
      <c r="C2075" s="406" t="s">
        <v>2072</v>
      </c>
      <c r="D2075" s="406"/>
      <c r="F2075" s="406" t="s">
        <v>2793</v>
      </c>
      <c r="G2075" s="406" t="s">
        <v>2352</v>
      </c>
      <c r="H2075" s="406" t="s">
        <v>2072</v>
      </c>
      <c r="I2075" s="406"/>
    </row>
    <row r="2076" spans="1:9">
      <c r="A2076" s="406" t="s">
        <v>2793</v>
      </c>
      <c r="B2076" s="406" t="s">
        <v>2794</v>
      </c>
      <c r="C2076" s="406" t="s">
        <v>1745</v>
      </c>
      <c r="D2076" s="406"/>
      <c r="F2076" s="406" t="s">
        <v>2793</v>
      </c>
      <c r="G2076" s="406" t="s">
        <v>2794</v>
      </c>
      <c r="H2076" s="406" t="s">
        <v>1745</v>
      </c>
      <c r="I2076" s="406"/>
    </row>
    <row r="2077" spans="1:9">
      <c r="A2077" s="406" t="s">
        <v>460</v>
      </c>
      <c r="B2077" s="406" t="s">
        <v>3247</v>
      </c>
      <c r="C2077" s="406" t="s">
        <v>3409</v>
      </c>
      <c r="D2077" s="406" t="s">
        <v>3088</v>
      </c>
      <c r="F2077" s="406" t="s">
        <v>460</v>
      </c>
      <c r="G2077" s="406" t="s">
        <v>3247</v>
      </c>
      <c r="H2077" s="406" t="s">
        <v>3409</v>
      </c>
      <c r="I2077" s="406" t="s">
        <v>3088</v>
      </c>
    </row>
    <row r="2078" spans="1:9">
      <c r="A2078" s="406" t="s">
        <v>2582</v>
      </c>
      <c r="B2078" s="406" t="s">
        <v>2583</v>
      </c>
      <c r="C2078" s="406" t="s">
        <v>2795</v>
      </c>
      <c r="D2078" s="406"/>
      <c r="F2078" s="406" t="s">
        <v>2582</v>
      </c>
      <c r="G2078" s="406" t="s">
        <v>2583</v>
      </c>
      <c r="H2078" s="406" t="s">
        <v>2795</v>
      </c>
      <c r="I2078" s="406"/>
    </row>
    <row r="2079" spans="1:9">
      <c r="A2079" s="406" t="s">
        <v>1843</v>
      </c>
      <c r="B2079" s="406" t="s">
        <v>1958</v>
      </c>
      <c r="C2079" s="406" t="s">
        <v>1654</v>
      </c>
      <c r="D2079" s="406" t="s">
        <v>3279</v>
      </c>
      <c r="F2079" s="406" t="s">
        <v>1843</v>
      </c>
      <c r="G2079" s="406" t="s">
        <v>1958</v>
      </c>
      <c r="H2079" s="406" t="s">
        <v>1654</v>
      </c>
      <c r="I2079" s="406" t="s">
        <v>3279</v>
      </c>
    </row>
    <row r="2080" spans="1:9">
      <c r="A2080" s="406" t="s">
        <v>2793</v>
      </c>
      <c r="B2080" s="406" t="s">
        <v>2794</v>
      </c>
      <c r="C2080" s="406" t="s">
        <v>1884</v>
      </c>
      <c r="D2080" s="406"/>
      <c r="F2080" s="406" t="s">
        <v>2793</v>
      </c>
      <c r="G2080" s="406" t="s">
        <v>2794</v>
      </c>
      <c r="H2080" s="406" t="s">
        <v>1884</v>
      </c>
      <c r="I2080" s="406"/>
    </row>
    <row r="2081" spans="1:9">
      <c r="A2081" s="406" t="s">
        <v>2582</v>
      </c>
      <c r="B2081" s="406" t="s">
        <v>2583</v>
      </c>
      <c r="C2081" s="406" t="s">
        <v>1674</v>
      </c>
      <c r="D2081" s="406"/>
      <c r="F2081" s="406" t="s">
        <v>2582</v>
      </c>
      <c r="G2081" s="406" t="s">
        <v>2583</v>
      </c>
      <c r="H2081" s="406" t="s">
        <v>1674</v>
      </c>
      <c r="I2081" s="406"/>
    </row>
    <row r="2082" spans="1:9">
      <c r="A2082" s="406" t="s">
        <v>2552</v>
      </c>
      <c r="B2082" s="406" t="s">
        <v>2552</v>
      </c>
      <c r="C2082" s="406"/>
      <c r="D2082" s="406" t="s">
        <v>3410</v>
      </c>
      <c r="F2082" s="406" t="s">
        <v>2552</v>
      </c>
      <c r="G2082" s="406" t="s">
        <v>2552</v>
      </c>
      <c r="H2082" s="406"/>
      <c r="I2082" s="406" t="s">
        <v>3410</v>
      </c>
    </row>
    <row r="2083" spans="1:9">
      <c r="A2083" s="406" t="s">
        <v>2793</v>
      </c>
      <c r="B2083" s="406" t="s">
        <v>2352</v>
      </c>
      <c r="C2083" s="406" t="s">
        <v>1750</v>
      </c>
      <c r="D2083" s="406"/>
      <c r="F2083" s="406" t="s">
        <v>2793</v>
      </c>
      <c r="G2083" s="406" t="s">
        <v>2352</v>
      </c>
      <c r="H2083" s="406" t="s">
        <v>1750</v>
      </c>
      <c r="I2083" s="406"/>
    </row>
    <row r="2084" spans="1:9">
      <c r="A2084" s="406" t="s">
        <v>3091</v>
      </c>
      <c r="B2084" s="406" t="s">
        <v>2949</v>
      </c>
      <c r="C2084" s="406" t="s">
        <v>1724</v>
      </c>
      <c r="D2084" s="406" t="s">
        <v>2719</v>
      </c>
      <c r="F2084" s="406" t="s">
        <v>3091</v>
      </c>
      <c r="G2084" s="406" t="s">
        <v>2949</v>
      </c>
      <c r="H2084" s="406" t="s">
        <v>1724</v>
      </c>
      <c r="I2084" s="406" t="s">
        <v>2719</v>
      </c>
    </row>
    <row r="2085" spans="1:9">
      <c r="A2085" s="406" t="s">
        <v>2793</v>
      </c>
      <c r="B2085" s="406" t="s">
        <v>2794</v>
      </c>
      <c r="C2085" s="406" t="s">
        <v>2164</v>
      </c>
      <c r="D2085" s="406"/>
      <c r="F2085" s="406" t="s">
        <v>2793</v>
      </c>
      <c r="G2085" s="406" t="s">
        <v>2794</v>
      </c>
      <c r="H2085" s="406" t="s">
        <v>2164</v>
      </c>
      <c r="I2085" s="406"/>
    </row>
    <row r="2086" spans="1:9">
      <c r="A2086" s="406" t="s">
        <v>2793</v>
      </c>
      <c r="B2086" s="406" t="s">
        <v>2352</v>
      </c>
      <c r="C2086" s="406" t="s">
        <v>1713</v>
      </c>
      <c r="D2086" s="406"/>
      <c r="F2086" s="406" t="s">
        <v>2793</v>
      </c>
      <c r="G2086" s="406" t="s">
        <v>2352</v>
      </c>
      <c r="H2086" s="406" t="s">
        <v>1713</v>
      </c>
      <c r="I2086" s="406"/>
    </row>
    <row r="2087" spans="1:9">
      <c r="A2087" s="406" t="s">
        <v>3366</v>
      </c>
      <c r="B2087" s="406" t="s">
        <v>3366</v>
      </c>
      <c r="C2087" s="406" t="s">
        <v>2962</v>
      </c>
      <c r="D2087" s="406" t="s">
        <v>1803</v>
      </c>
      <c r="F2087" s="406" t="s">
        <v>3366</v>
      </c>
      <c r="G2087" s="406" t="s">
        <v>3366</v>
      </c>
      <c r="H2087" s="406" t="s">
        <v>2962</v>
      </c>
      <c r="I2087" s="406" t="s">
        <v>1803</v>
      </c>
    </row>
    <row r="2088" spans="1:9">
      <c r="A2088" s="406" t="s">
        <v>460</v>
      </c>
      <c r="B2088" s="406" t="s">
        <v>3184</v>
      </c>
      <c r="C2088" s="406" t="s">
        <v>3411</v>
      </c>
      <c r="D2088" s="406" t="s">
        <v>3081</v>
      </c>
      <c r="F2088" s="406" t="s">
        <v>460</v>
      </c>
      <c r="G2088" s="406" t="s">
        <v>3184</v>
      </c>
      <c r="H2088" s="406" t="s">
        <v>3411</v>
      </c>
      <c r="I2088" s="406" t="s">
        <v>3081</v>
      </c>
    </row>
    <row r="2089" spans="1:9">
      <c r="A2089" s="406" t="s">
        <v>2793</v>
      </c>
      <c r="B2089" s="406" t="s">
        <v>2794</v>
      </c>
      <c r="C2089" s="406" t="s">
        <v>340</v>
      </c>
      <c r="D2089" s="406"/>
      <c r="F2089" s="406" t="s">
        <v>2793</v>
      </c>
      <c r="G2089" s="406" t="s">
        <v>2794</v>
      </c>
      <c r="H2089" s="406" t="s">
        <v>340</v>
      </c>
      <c r="I2089" s="406"/>
    </row>
    <row r="2090" spans="1:9">
      <c r="A2090" s="406" t="s">
        <v>460</v>
      </c>
      <c r="B2090" s="406" t="s">
        <v>3197</v>
      </c>
      <c r="C2090" s="406" t="s">
        <v>3168</v>
      </c>
      <c r="D2090" s="406" t="s">
        <v>3088</v>
      </c>
      <c r="F2090" s="406" t="s">
        <v>460</v>
      </c>
      <c r="G2090" s="406" t="s">
        <v>3197</v>
      </c>
      <c r="H2090" s="406" t="s">
        <v>3168</v>
      </c>
      <c r="I2090" s="406" t="s">
        <v>3088</v>
      </c>
    </row>
    <row r="2091" spans="1:9">
      <c r="A2091" s="406" t="s">
        <v>2793</v>
      </c>
      <c r="B2091" s="406" t="s">
        <v>3412</v>
      </c>
      <c r="C2091" s="406" t="s">
        <v>3413</v>
      </c>
      <c r="D2091" s="406"/>
      <c r="F2091" s="406" t="s">
        <v>2793</v>
      </c>
      <c r="G2091" s="406" t="s">
        <v>3412</v>
      </c>
      <c r="H2091" s="406" t="s">
        <v>3413</v>
      </c>
      <c r="I2091" s="406"/>
    </row>
    <row r="2092" spans="1:9">
      <c r="A2092" s="406" t="s">
        <v>3366</v>
      </c>
      <c r="B2092" s="406" t="s">
        <v>3366</v>
      </c>
      <c r="C2092" s="406" t="s">
        <v>3342</v>
      </c>
      <c r="D2092" s="406" t="s">
        <v>3408</v>
      </c>
      <c r="F2092" s="406" t="s">
        <v>3366</v>
      </c>
      <c r="G2092" s="406" t="s">
        <v>3366</v>
      </c>
      <c r="H2092" s="406" t="s">
        <v>3342</v>
      </c>
      <c r="I2092" s="406" t="s">
        <v>3408</v>
      </c>
    </row>
    <row r="2093" spans="1:9">
      <c r="A2093" s="406" t="s">
        <v>465</v>
      </c>
      <c r="B2093" s="406" t="s">
        <v>1830</v>
      </c>
      <c r="C2093" s="406" t="s">
        <v>3414</v>
      </c>
      <c r="D2093" s="406"/>
      <c r="F2093" s="406" t="s">
        <v>465</v>
      </c>
      <c r="G2093" s="406" t="s">
        <v>1830</v>
      </c>
      <c r="H2093" s="406" t="s">
        <v>3414</v>
      </c>
      <c r="I2093" s="406"/>
    </row>
    <row r="2094" spans="1:9">
      <c r="A2094" s="406" t="s">
        <v>460</v>
      </c>
      <c r="B2094" s="406" t="s">
        <v>3111</v>
      </c>
      <c r="C2094" s="406" t="s">
        <v>3033</v>
      </c>
      <c r="D2094" s="406" t="s">
        <v>3081</v>
      </c>
      <c r="F2094" s="406" t="s">
        <v>460</v>
      </c>
      <c r="G2094" s="406" t="s">
        <v>3111</v>
      </c>
      <c r="H2094" s="406" t="s">
        <v>3033</v>
      </c>
      <c r="I2094" s="406" t="s">
        <v>3081</v>
      </c>
    </row>
    <row r="2095" spans="1:9">
      <c r="A2095" s="406" t="s">
        <v>460</v>
      </c>
      <c r="B2095" s="406" t="s">
        <v>3111</v>
      </c>
      <c r="C2095" s="406" t="s">
        <v>3415</v>
      </c>
      <c r="D2095" s="406" t="s">
        <v>3081</v>
      </c>
      <c r="F2095" s="406" t="s">
        <v>460</v>
      </c>
      <c r="G2095" s="406" t="s">
        <v>3111</v>
      </c>
      <c r="H2095" s="406" t="s">
        <v>3415</v>
      </c>
      <c r="I2095" s="406" t="s">
        <v>3081</v>
      </c>
    </row>
    <row r="2096" spans="1:9">
      <c r="A2096" s="406" t="s">
        <v>2793</v>
      </c>
      <c r="B2096" s="406" t="s">
        <v>2352</v>
      </c>
      <c r="C2096" s="406" t="s">
        <v>1689</v>
      </c>
      <c r="D2096" s="406"/>
      <c r="F2096" s="406" t="s">
        <v>2793</v>
      </c>
      <c r="G2096" s="406" t="s">
        <v>2352</v>
      </c>
      <c r="H2096" s="406" t="s">
        <v>1689</v>
      </c>
      <c r="I2096" s="406"/>
    </row>
    <row r="2097" spans="1:9">
      <c r="A2097" s="406" t="s">
        <v>3366</v>
      </c>
      <c r="B2097" s="406" t="s">
        <v>3366</v>
      </c>
      <c r="C2097" s="406" t="s">
        <v>2935</v>
      </c>
      <c r="D2097" s="406" t="s">
        <v>3354</v>
      </c>
      <c r="F2097" s="406" t="s">
        <v>3366</v>
      </c>
      <c r="G2097" s="406" t="s">
        <v>3366</v>
      </c>
      <c r="H2097" s="406" t="s">
        <v>2935</v>
      </c>
      <c r="I2097" s="406" t="s">
        <v>3354</v>
      </c>
    </row>
    <row r="2098" spans="1:9">
      <c r="A2098" s="406" t="s">
        <v>448</v>
      </c>
      <c r="B2098" s="406" t="s">
        <v>2326</v>
      </c>
      <c r="C2098" s="406" t="s">
        <v>1665</v>
      </c>
      <c r="D2098" s="406" t="s">
        <v>2327</v>
      </c>
      <c r="F2098" s="406" t="s">
        <v>448</v>
      </c>
      <c r="G2098" s="406" t="s">
        <v>2326</v>
      </c>
      <c r="H2098" s="406" t="s">
        <v>1665</v>
      </c>
      <c r="I2098" s="406" t="s">
        <v>2327</v>
      </c>
    </row>
    <row r="2099" spans="1:9">
      <c r="A2099" s="406" t="s">
        <v>460</v>
      </c>
      <c r="B2099" s="406" t="s">
        <v>1986</v>
      </c>
      <c r="C2099" s="406" t="s">
        <v>1724</v>
      </c>
      <c r="D2099" s="406"/>
      <c r="F2099" s="406" t="s">
        <v>460</v>
      </c>
      <c r="G2099" s="406" t="s">
        <v>1986</v>
      </c>
      <c r="H2099" s="406" t="s">
        <v>1724</v>
      </c>
      <c r="I2099" s="406"/>
    </row>
    <row r="2100" spans="1:9">
      <c r="A2100" s="406" t="s">
        <v>2552</v>
      </c>
      <c r="B2100" s="406" t="s">
        <v>2552</v>
      </c>
      <c r="C2100" s="406" t="s">
        <v>3416</v>
      </c>
      <c r="D2100" s="406" t="s">
        <v>2032</v>
      </c>
      <c r="F2100" s="406" t="s">
        <v>2552</v>
      </c>
      <c r="G2100" s="406" t="s">
        <v>2552</v>
      </c>
      <c r="H2100" s="406" t="s">
        <v>3416</v>
      </c>
      <c r="I2100" s="406" t="s">
        <v>2032</v>
      </c>
    </row>
    <row r="2101" spans="1:9">
      <c r="A2101" s="406" t="s">
        <v>452</v>
      </c>
      <c r="B2101" s="406" t="s">
        <v>2590</v>
      </c>
      <c r="C2101" s="406" t="s">
        <v>1954</v>
      </c>
      <c r="D2101" s="406" t="s">
        <v>3417</v>
      </c>
      <c r="F2101" s="406" t="s">
        <v>452</v>
      </c>
      <c r="G2101" s="406" t="s">
        <v>2590</v>
      </c>
      <c r="H2101" s="406" t="s">
        <v>1954</v>
      </c>
      <c r="I2101" s="406" t="s">
        <v>3417</v>
      </c>
    </row>
    <row r="2102" spans="1:9">
      <c r="A2102" s="406" t="s">
        <v>460</v>
      </c>
      <c r="B2102" s="406" t="s">
        <v>3197</v>
      </c>
      <c r="C2102" s="406" t="s">
        <v>3418</v>
      </c>
      <c r="D2102" s="406" t="s">
        <v>3088</v>
      </c>
      <c r="F2102" s="406" t="s">
        <v>460</v>
      </c>
      <c r="G2102" s="406" t="s">
        <v>3197</v>
      </c>
      <c r="H2102" s="406" t="s">
        <v>3418</v>
      </c>
      <c r="I2102" s="406" t="s">
        <v>3088</v>
      </c>
    </row>
    <row r="2103" spans="1:9">
      <c r="A2103" s="406" t="s">
        <v>783</v>
      </c>
      <c r="B2103" s="406" t="s">
        <v>2162</v>
      </c>
      <c r="C2103" s="406" t="s">
        <v>3419</v>
      </c>
      <c r="D2103" s="406"/>
      <c r="F2103" s="406" t="s">
        <v>783</v>
      </c>
      <c r="G2103" s="406" t="s">
        <v>2162</v>
      </c>
      <c r="H2103" s="406" t="s">
        <v>3419</v>
      </c>
      <c r="I2103" s="406"/>
    </row>
    <row r="2104" spans="1:9">
      <c r="A2104" s="406" t="s">
        <v>2793</v>
      </c>
      <c r="B2104" s="406" t="s">
        <v>2794</v>
      </c>
      <c r="C2104" s="406" t="s">
        <v>2072</v>
      </c>
      <c r="D2104" s="406"/>
      <c r="F2104" s="406" t="s">
        <v>2793</v>
      </c>
      <c r="G2104" s="406" t="s">
        <v>2794</v>
      </c>
      <c r="H2104" s="406" t="s">
        <v>2072</v>
      </c>
      <c r="I2104" s="406"/>
    </row>
    <row r="2105" spans="1:9">
      <c r="A2105" s="406" t="s">
        <v>460</v>
      </c>
      <c r="B2105" s="406" t="s">
        <v>3082</v>
      </c>
      <c r="C2105" s="406" t="s">
        <v>3160</v>
      </c>
      <c r="D2105" s="406" t="s">
        <v>3081</v>
      </c>
      <c r="F2105" s="406" t="s">
        <v>460</v>
      </c>
      <c r="G2105" s="406" t="s">
        <v>3082</v>
      </c>
      <c r="H2105" s="406" t="s">
        <v>3160</v>
      </c>
      <c r="I2105" s="406" t="s">
        <v>3081</v>
      </c>
    </row>
    <row r="2106" spans="1:9">
      <c r="A2106" s="406" t="s">
        <v>448</v>
      </c>
      <c r="B2106" s="406" t="s">
        <v>1681</v>
      </c>
      <c r="C2106" s="406" t="s">
        <v>2612</v>
      </c>
      <c r="D2106" s="406" t="s">
        <v>2762</v>
      </c>
      <c r="F2106" s="406" t="s">
        <v>448</v>
      </c>
      <c r="G2106" s="406" t="s">
        <v>1681</v>
      </c>
      <c r="H2106" s="406" t="s">
        <v>2612</v>
      </c>
      <c r="I2106" s="406" t="s">
        <v>2762</v>
      </c>
    </row>
    <row r="2107" spans="1:9">
      <c r="A2107" s="406" t="s">
        <v>2793</v>
      </c>
      <c r="B2107" s="406" t="s">
        <v>2352</v>
      </c>
      <c r="C2107" s="406" t="s">
        <v>1920</v>
      </c>
      <c r="D2107" s="406"/>
      <c r="F2107" s="406" t="s">
        <v>2793</v>
      </c>
      <c r="G2107" s="406" t="s">
        <v>2352</v>
      </c>
      <c r="H2107" s="406" t="s">
        <v>1920</v>
      </c>
      <c r="I2107" s="406"/>
    </row>
    <row r="2108" spans="1:9">
      <c r="A2108" s="406" t="s">
        <v>3362</v>
      </c>
      <c r="B2108" s="406" t="s">
        <v>3363</v>
      </c>
      <c r="C2108" s="406" t="s">
        <v>3364</v>
      </c>
      <c r="D2108" s="406" t="s">
        <v>3365</v>
      </c>
      <c r="F2108" s="406" t="s">
        <v>3362</v>
      </c>
      <c r="G2108" s="406" t="s">
        <v>3363</v>
      </c>
      <c r="H2108" s="406" t="s">
        <v>3364</v>
      </c>
      <c r="I2108" s="406" t="s">
        <v>3365</v>
      </c>
    </row>
    <row r="2109" spans="1:9">
      <c r="A2109" s="406" t="s">
        <v>472</v>
      </c>
      <c r="B2109" s="406" t="s">
        <v>3420</v>
      </c>
      <c r="C2109" s="406" t="s">
        <v>2624</v>
      </c>
      <c r="D2109" s="406" t="s">
        <v>3421</v>
      </c>
      <c r="F2109" s="406" t="s">
        <v>472</v>
      </c>
      <c r="G2109" s="406" t="s">
        <v>3420</v>
      </c>
      <c r="H2109" s="406" t="s">
        <v>2624</v>
      </c>
      <c r="I2109" s="406" t="s">
        <v>3421</v>
      </c>
    </row>
    <row r="2110" spans="1:9">
      <c r="A2110" s="406" t="s">
        <v>3366</v>
      </c>
      <c r="B2110" s="406" t="s">
        <v>3366</v>
      </c>
      <c r="C2110" s="406" t="s">
        <v>2807</v>
      </c>
      <c r="D2110" s="406" t="s">
        <v>3422</v>
      </c>
      <c r="F2110" s="406" t="s">
        <v>3366</v>
      </c>
      <c r="G2110" s="406" t="s">
        <v>3366</v>
      </c>
      <c r="H2110" s="406" t="s">
        <v>2807</v>
      </c>
      <c r="I2110" s="406" t="s">
        <v>3422</v>
      </c>
    </row>
    <row r="2111" spans="1:9">
      <c r="A2111" s="406" t="s">
        <v>3366</v>
      </c>
      <c r="B2111" s="406" t="s">
        <v>3366</v>
      </c>
      <c r="C2111" s="406" t="s">
        <v>3423</v>
      </c>
      <c r="D2111" s="406" t="s">
        <v>3424</v>
      </c>
      <c r="F2111" s="406" t="s">
        <v>3366</v>
      </c>
      <c r="G2111" s="406" t="s">
        <v>3366</v>
      </c>
      <c r="H2111" s="406" t="s">
        <v>3423</v>
      </c>
      <c r="I2111" s="406" t="s">
        <v>3424</v>
      </c>
    </row>
    <row r="2112" spans="1:9">
      <c r="A2112" s="406" t="s">
        <v>448</v>
      </c>
      <c r="B2112" s="406" t="s">
        <v>3425</v>
      </c>
      <c r="C2112" s="406" t="s">
        <v>1665</v>
      </c>
      <c r="D2112" s="406" t="s">
        <v>3426</v>
      </c>
      <c r="F2112" s="406" t="s">
        <v>448</v>
      </c>
      <c r="G2112" s="406" t="s">
        <v>3425</v>
      </c>
      <c r="H2112" s="406" t="s">
        <v>1665</v>
      </c>
      <c r="I2112" s="406" t="s">
        <v>3426</v>
      </c>
    </row>
    <row r="2113" spans="1:9">
      <c r="A2113" s="406" t="s">
        <v>2582</v>
      </c>
      <c r="B2113" s="406" t="s">
        <v>2583</v>
      </c>
      <c r="C2113" s="406" t="s">
        <v>1905</v>
      </c>
      <c r="D2113" s="406"/>
      <c r="F2113" s="406" t="s">
        <v>2582</v>
      </c>
      <c r="G2113" s="406" t="s">
        <v>2583</v>
      </c>
      <c r="H2113" s="406" t="s">
        <v>1905</v>
      </c>
      <c r="I2113" s="406"/>
    </row>
    <row r="2114" spans="1:9">
      <c r="A2114" s="406" t="s">
        <v>3366</v>
      </c>
      <c r="B2114" s="406" t="s">
        <v>3366</v>
      </c>
      <c r="C2114" s="406" t="s">
        <v>2911</v>
      </c>
      <c r="D2114" s="406" t="s">
        <v>3427</v>
      </c>
      <c r="F2114" s="406" t="s">
        <v>3366</v>
      </c>
      <c r="G2114" s="406" t="s">
        <v>3366</v>
      </c>
      <c r="H2114" s="406" t="s">
        <v>2911</v>
      </c>
      <c r="I2114" s="406" t="s">
        <v>3427</v>
      </c>
    </row>
    <row r="2115" spans="1:9">
      <c r="A2115" s="406" t="s">
        <v>2793</v>
      </c>
      <c r="B2115" s="406" t="s">
        <v>2794</v>
      </c>
      <c r="C2115" s="406" t="s">
        <v>2130</v>
      </c>
      <c r="D2115" s="406"/>
      <c r="F2115" s="406" t="s">
        <v>2793</v>
      </c>
      <c r="G2115" s="406" t="s">
        <v>2794</v>
      </c>
      <c r="H2115" s="406" t="s">
        <v>2130</v>
      </c>
      <c r="I2115" s="406"/>
    </row>
    <row r="2116" spans="1:9">
      <c r="A2116" s="406" t="s">
        <v>3362</v>
      </c>
      <c r="B2116" s="406" t="s">
        <v>3363</v>
      </c>
      <c r="C2116" s="406" t="s">
        <v>3364</v>
      </c>
      <c r="D2116" s="406" t="s">
        <v>3365</v>
      </c>
      <c r="F2116" s="406" t="s">
        <v>3362</v>
      </c>
      <c r="G2116" s="406" t="s">
        <v>3363</v>
      </c>
      <c r="H2116" s="406" t="s">
        <v>3364</v>
      </c>
      <c r="I2116" s="406" t="s">
        <v>3365</v>
      </c>
    </row>
    <row r="2117" spans="1:9">
      <c r="A2117" s="406" t="s">
        <v>472</v>
      </c>
      <c r="B2117" s="406" t="s">
        <v>3420</v>
      </c>
      <c r="C2117" s="406" t="s">
        <v>3428</v>
      </c>
      <c r="D2117" s="406" t="s">
        <v>3421</v>
      </c>
      <c r="F2117" s="406" t="s">
        <v>472</v>
      </c>
      <c r="G2117" s="406" t="s">
        <v>3420</v>
      </c>
      <c r="H2117" s="406" t="s">
        <v>3428</v>
      </c>
      <c r="I2117" s="406" t="s">
        <v>3421</v>
      </c>
    </row>
    <row r="2118" spans="1:9">
      <c r="A2118" s="406" t="s">
        <v>460</v>
      </c>
      <c r="B2118" s="406" t="s">
        <v>3257</v>
      </c>
      <c r="C2118" s="406" t="s">
        <v>3429</v>
      </c>
      <c r="D2118" s="406" t="s">
        <v>3081</v>
      </c>
      <c r="F2118" s="406" t="s">
        <v>460</v>
      </c>
      <c r="G2118" s="406" t="s">
        <v>3257</v>
      </c>
      <c r="H2118" s="406" t="s">
        <v>3429</v>
      </c>
      <c r="I2118" s="406" t="s">
        <v>3081</v>
      </c>
    </row>
    <row r="2119" spans="1:9">
      <c r="A2119" s="406" t="s">
        <v>448</v>
      </c>
      <c r="B2119" s="406" t="s">
        <v>2282</v>
      </c>
      <c r="C2119" s="406" t="s">
        <v>3226</v>
      </c>
      <c r="D2119" s="406" t="s">
        <v>3430</v>
      </c>
      <c r="F2119" s="406" t="s">
        <v>448</v>
      </c>
      <c r="G2119" s="406" t="s">
        <v>2282</v>
      </c>
      <c r="H2119" s="406" t="s">
        <v>3226</v>
      </c>
      <c r="I2119" s="406" t="s">
        <v>3430</v>
      </c>
    </row>
    <row r="2120" spans="1:9">
      <c r="A2120" s="406" t="s">
        <v>2582</v>
      </c>
      <c r="B2120" s="406" t="s">
        <v>2583</v>
      </c>
      <c r="C2120" s="406" t="s">
        <v>1692</v>
      </c>
      <c r="D2120" s="406"/>
      <c r="F2120" s="406" t="s">
        <v>2582</v>
      </c>
      <c r="G2120" s="406" t="s">
        <v>2583</v>
      </c>
      <c r="H2120" s="406" t="s">
        <v>1692</v>
      </c>
      <c r="I2120" s="406"/>
    </row>
    <row r="2121" spans="1:9">
      <c r="A2121" s="406" t="s">
        <v>3366</v>
      </c>
      <c r="B2121" s="406" t="s">
        <v>3366</v>
      </c>
      <c r="C2121" s="406" t="s">
        <v>3431</v>
      </c>
      <c r="D2121" s="406" t="s">
        <v>3076</v>
      </c>
      <c r="F2121" s="406" t="s">
        <v>3366</v>
      </c>
      <c r="G2121" s="406" t="s">
        <v>3366</v>
      </c>
      <c r="H2121" s="406" t="s">
        <v>3431</v>
      </c>
      <c r="I2121" s="406" t="s">
        <v>3076</v>
      </c>
    </row>
    <row r="2122" spans="1:9">
      <c r="A2122" s="406" t="s">
        <v>448</v>
      </c>
      <c r="B2122" s="406" t="s">
        <v>3432</v>
      </c>
      <c r="C2122" s="406" t="s">
        <v>1695</v>
      </c>
      <c r="D2122" s="406"/>
      <c r="F2122" s="406" t="s">
        <v>448</v>
      </c>
      <c r="G2122" s="406" t="s">
        <v>3432</v>
      </c>
      <c r="H2122" s="406" t="s">
        <v>1695</v>
      </c>
      <c r="I2122" s="406"/>
    </row>
    <row r="2123" spans="1:9">
      <c r="A2123" s="406" t="s">
        <v>2793</v>
      </c>
      <c r="B2123" s="406" t="s">
        <v>2352</v>
      </c>
      <c r="C2123" s="406" t="s">
        <v>1654</v>
      </c>
      <c r="D2123" s="406"/>
      <c r="F2123" s="406" t="s">
        <v>2793</v>
      </c>
      <c r="G2123" s="406" t="s">
        <v>2352</v>
      </c>
      <c r="H2123" s="406" t="s">
        <v>1654</v>
      </c>
      <c r="I2123" s="406"/>
    </row>
    <row r="2124" spans="1:9">
      <c r="A2124" s="406" t="s">
        <v>2793</v>
      </c>
      <c r="B2124" s="406" t="s">
        <v>3000</v>
      </c>
      <c r="C2124" s="406" t="s">
        <v>1668</v>
      </c>
      <c r="D2124" s="406"/>
      <c r="F2124" s="406" t="s">
        <v>2793</v>
      </c>
      <c r="G2124" s="406" t="s">
        <v>3000</v>
      </c>
      <c r="H2124" s="406" t="s">
        <v>1668</v>
      </c>
      <c r="I2124" s="406"/>
    </row>
    <row r="2125" spans="1:9">
      <c r="A2125" s="406" t="s">
        <v>3433</v>
      </c>
      <c r="B2125" s="406" t="s">
        <v>3434</v>
      </c>
      <c r="C2125" s="406" t="s">
        <v>1772</v>
      </c>
      <c r="D2125" s="406"/>
      <c r="F2125" s="406" t="s">
        <v>3433</v>
      </c>
      <c r="G2125" s="406" t="s">
        <v>3434</v>
      </c>
      <c r="H2125" s="406" t="s">
        <v>1772</v>
      </c>
      <c r="I2125" s="406"/>
    </row>
    <row r="2126" spans="1:9">
      <c r="A2126" s="406" t="s">
        <v>783</v>
      </c>
      <c r="B2126" s="406" t="s">
        <v>2162</v>
      </c>
      <c r="C2126" s="406" t="s">
        <v>3435</v>
      </c>
      <c r="D2126" s="406"/>
      <c r="F2126" s="406" t="s">
        <v>783</v>
      </c>
      <c r="G2126" s="406" t="s">
        <v>2162</v>
      </c>
      <c r="H2126" s="406" t="s">
        <v>3435</v>
      </c>
      <c r="I2126" s="406"/>
    </row>
    <row r="2127" spans="1:9">
      <c r="A2127" s="406" t="s">
        <v>448</v>
      </c>
      <c r="B2127" s="406" t="s">
        <v>3436</v>
      </c>
      <c r="C2127" s="406" t="s">
        <v>3437</v>
      </c>
      <c r="D2127" s="406" t="s">
        <v>2516</v>
      </c>
      <c r="F2127" s="406" t="s">
        <v>448</v>
      </c>
      <c r="G2127" s="406" t="s">
        <v>3436</v>
      </c>
      <c r="H2127" s="406" t="s">
        <v>3437</v>
      </c>
      <c r="I2127" s="406" t="s">
        <v>2516</v>
      </c>
    </row>
    <row r="2128" spans="1:9">
      <c r="A2128" s="406" t="s">
        <v>3366</v>
      </c>
      <c r="B2128" s="406" t="s">
        <v>3366</v>
      </c>
      <c r="C2128" s="406" t="s">
        <v>2826</v>
      </c>
      <c r="D2128" s="406" t="s">
        <v>2888</v>
      </c>
      <c r="F2128" s="406" t="s">
        <v>3366</v>
      </c>
      <c r="G2128" s="406" t="s">
        <v>3366</v>
      </c>
      <c r="H2128" s="406" t="s">
        <v>2826</v>
      </c>
      <c r="I2128" s="406" t="s">
        <v>2888</v>
      </c>
    </row>
    <row r="2129" spans="1:9">
      <c r="A2129" s="406" t="s">
        <v>2582</v>
      </c>
      <c r="B2129" s="406" t="s">
        <v>2583</v>
      </c>
      <c r="C2129" s="406" t="s">
        <v>1777</v>
      </c>
      <c r="D2129" s="406"/>
      <c r="F2129" s="406" t="s">
        <v>2582</v>
      </c>
      <c r="G2129" s="406" t="s">
        <v>2583</v>
      </c>
      <c r="H2129" s="406" t="s">
        <v>1777</v>
      </c>
      <c r="I2129" s="406"/>
    </row>
    <row r="2130" spans="1:9">
      <c r="A2130" s="406" t="s">
        <v>460</v>
      </c>
      <c r="B2130" s="406" t="s">
        <v>3294</v>
      </c>
      <c r="C2130" s="406" t="s">
        <v>3438</v>
      </c>
      <c r="D2130" s="406" t="s">
        <v>3081</v>
      </c>
      <c r="F2130" s="406" t="s">
        <v>460</v>
      </c>
      <c r="G2130" s="406" t="s">
        <v>3294</v>
      </c>
      <c r="H2130" s="406" t="s">
        <v>3438</v>
      </c>
      <c r="I2130" s="406" t="s">
        <v>3081</v>
      </c>
    </row>
    <row r="2131" spans="1:9">
      <c r="A2131" s="406" t="s">
        <v>452</v>
      </c>
      <c r="B2131" s="406" t="s">
        <v>2074</v>
      </c>
      <c r="C2131" s="406" t="s">
        <v>2226</v>
      </c>
      <c r="D2131" s="406"/>
      <c r="F2131" s="406" t="s">
        <v>452</v>
      </c>
      <c r="G2131" s="406" t="s">
        <v>2074</v>
      </c>
      <c r="H2131" s="406" t="s">
        <v>2226</v>
      </c>
      <c r="I2131" s="406"/>
    </row>
    <row r="2132" spans="1:9">
      <c r="A2132" s="406" t="s">
        <v>2582</v>
      </c>
      <c r="B2132" s="406" t="s">
        <v>2583</v>
      </c>
      <c r="C2132" s="406" t="s">
        <v>1729</v>
      </c>
      <c r="D2132" s="406"/>
      <c r="F2132" s="406" t="s">
        <v>2582</v>
      </c>
      <c r="G2132" s="406" t="s">
        <v>2583</v>
      </c>
      <c r="H2132" s="406" t="s">
        <v>1729</v>
      </c>
      <c r="I2132" s="406"/>
    </row>
    <row r="2133" spans="1:9">
      <c r="A2133" s="406" t="s">
        <v>2582</v>
      </c>
      <c r="B2133" s="406" t="s">
        <v>2583</v>
      </c>
      <c r="C2133" s="406" t="s">
        <v>340</v>
      </c>
      <c r="D2133" s="406"/>
      <c r="F2133" s="406" t="s">
        <v>2582</v>
      </c>
      <c r="G2133" s="406" t="s">
        <v>2583</v>
      </c>
      <c r="H2133" s="406" t="s">
        <v>340</v>
      </c>
      <c r="I2133" s="406"/>
    </row>
    <row r="2134" spans="1:9">
      <c r="A2134" s="406" t="s">
        <v>3362</v>
      </c>
      <c r="B2134" s="406" t="s">
        <v>3363</v>
      </c>
      <c r="C2134" s="406" t="s">
        <v>3364</v>
      </c>
      <c r="D2134" s="406" t="s">
        <v>3365</v>
      </c>
      <c r="F2134" s="406" t="s">
        <v>3362</v>
      </c>
      <c r="G2134" s="406" t="s">
        <v>3363</v>
      </c>
      <c r="H2134" s="406" t="s">
        <v>3364</v>
      </c>
      <c r="I2134" s="406" t="s">
        <v>3365</v>
      </c>
    </row>
    <row r="2135" spans="1:9">
      <c r="A2135" s="406" t="s">
        <v>2793</v>
      </c>
      <c r="B2135" s="406" t="s">
        <v>3000</v>
      </c>
      <c r="C2135" s="406" t="s">
        <v>1737</v>
      </c>
      <c r="D2135" s="406"/>
      <c r="F2135" s="406" t="s">
        <v>2793</v>
      </c>
      <c r="G2135" s="406" t="s">
        <v>3000</v>
      </c>
      <c r="H2135" s="406" t="s">
        <v>1737</v>
      </c>
      <c r="I2135" s="406"/>
    </row>
    <row r="2136" spans="1:9">
      <c r="A2136" s="406" t="s">
        <v>460</v>
      </c>
      <c r="B2136" s="406" t="s">
        <v>3111</v>
      </c>
      <c r="C2136" s="406" t="s">
        <v>3439</v>
      </c>
      <c r="D2136" s="406" t="s">
        <v>3081</v>
      </c>
      <c r="F2136" s="406" t="s">
        <v>460</v>
      </c>
      <c r="G2136" s="406" t="s">
        <v>3111</v>
      </c>
      <c r="H2136" s="406" t="s">
        <v>3439</v>
      </c>
      <c r="I2136" s="406" t="s">
        <v>3081</v>
      </c>
    </row>
    <row r="2137" spans="1:9">
      <c r="A2137" s="406" t="s">
        <v>3366</v>
      </c>
      <c r="B2137" s="406" t="s">
        <v>3366</v>
      </c>
      <c r="C2137" s="406" t="s">
        <v>2915</v>
      </c>
      <c r="D2137" s="406" t="s">
        <v>3440</v>
      </c>
      <c r="F2137" s="406" t="s">
        <v>3366</v>
      </c>
      <c r="G2137" s="406" t="s">
        <v>3366</v>
      </c>
      <c r="H2137" s="406" t="s">
        <v>2915</v>
      </c>
      <c r="I2137" s="406" t="s">
        <v>3440</v>
      </c>
    </row>
    <row r="2138" spans="1:9">
      <c r="A2138" s="406" t="s">
        <v>3366</v>
      </c>
      <c r="B2138" s="406" t="s">
        <v>3366</v>
      </c>
      <c r="C2138" s="406" t="s">
        <v>2934</v>
      </c>
      <c r="D2138" s="406" t="s">
        <v>1857</v>
      </c>
      <c r="F2138" s="406" t="s">
        <v>3366</v>
      </c>
      <c r="G2138" s="406" t="s">
        <v>3366</v>
      </c>
      <c r="H2138" s="406" t="s">
        <v>2934</v>
      </c>
      <c r="I2138" s="406" t="s">
        <v>1857</v>
      </c>
    </row>
    <row r="2139" spans="1:9">
      <c r="A2139" s="406" t="s">
        <v>3362</v>
      </c>
      <c r="B2139" s="406" t="s">
        <v>3363</v>
      </c>
      <c r="C2139" s="406" t="s">
        <v>3364</v>
      </c>
      <c r="D2139" s="406" t="s">
        <v>3365</v>
      </c>
      <c r="F2139" s="406" t="s">
        <v>3362</v>
      </c>
      <c r="G2139" s="406" t="s">
        <v>3363</v>
      </c>
      <c r="H2139" s="406" t="s">
        <v>3364</v>
      </c>
      <c r="I2139" s="406" t="s">
        <v>3365</v>
      </c>
    </row>
    <row r="2140" spans="1:9">
      <c r="A2140" s="406" t="s">
        <v>448</v>
      </c>
      <c r="B2140" s="406" t="s">
        <v>3441</v>
      </c>
      <c r="C2140" s="406" t="s">
        <v>3442</v>
      </c>
      <c r="D2140" s="406" t="s">
        <v>3443</v>
      </c>
      <c r="F2140" s="406" t="s">
        <v>448</v>
      </c>
      <c r="G2140" s="406" t="s">
        <v>3441</v>
      </c>
      <c r="H2140" s="406" t="s">
        <v>3442</v>
      </c>
      <c r="I2140" s="406" t="s">
        <v>3443</v>
      </c>
    </row>
    <row r="2141" spans="1:9">
      <c r="A2141" s="406" t="s">
        <v>448</v>
      </c>
      <c r="B2141" s="406" t="s">
        <v>2282</v>
      </c>
      <c r="C2141" s="406" t="s">
        <v>3444</v>
      </c>
      <c r="D2141" s="406"/>
      <c r="F2141" s="406" t="s">
        <v>448</v>
      </c>
      <c r="G2141" s="406" t="s">
        <v>2282</v>
      </c>
      <c r="H2141" s="406" t="s">
        <v>3444</v>
      </c>
      <c r="I2141" s="406"/>
    </row>
    <row r="2142" spans="1:9">
      <c r="A2142" s="406" t="s">
        <v>2582</v>
      </c>
      <c r="B2142" s="406" t="s">
        <v>2583</v>
      </c>
      <c r="C2142" s="406" t="s">
        <v>3445</v>
      </c>
      <c r="D2142" s="406"/>
      <c r="F2142" s="406" t="s">
        <v>2582</v>
      </c>
      <c r="G2142" s="406" t="s">
        <v>2583</v>
      </c>
      <c r="H2142" s="406" t="s">
        <v>3445</v>
      </c>
      <c r="I2142" s="406"/>
    </row>
    <row r="2143" spans="1:9">
      <c r="A2143" s="406" t="s">
        <v>3433</v>
      </c>
      <c r="B2143" s="406" t="s">
        <v>3434</v>
      </c>
      <c r="C2143" s="406" t="s">
        <v>1870</v>
      </c>
      <c r="D2143" s="406"/>
      <c r="F2143" s="406" t="s">
        <v>3433</v>
      </c>
      <c r="G2143" s="406" t="s">
        <v>3434</v>
      </c>
      <c r="H2143" s="406" t="s">
        <v>1870</v>
      </c>
      <c r="I2143" s="406"/>
    </row>
    <row r="2144" spans="1:9">
      <c r="A2144" s="406" t="s">
        <v>460</v>
      </c>
      <c r="B2144" s="406" t="s">
        <v>3309</v>
      </c>
      <c r="C2144" s="406" t="s">
        <v>3446</v>
      </c>
      <c r="D2144" s="406" t="s">
        <v>3081</v>
      </c>
      <c r="F2144" s="406" t="s">
        <v>460</v>
      </c>
      <c r="G2144" s="406" t="s">
        <v>3309</v>
      </c>
      <c r="H2144" s="406" t="s">
        <v>3446</v>
      </c>
      <c r="I2144" s="406" t="s">
        <v>3081</v>
      </c>
    </row>
    <row r="2145" spans="1:9">
      <c r="A2145" s="406" t="s">
        <v>2793</v>
      </c>
      <c r="B2145" s="406" t="s">
        <v>3000</v>
      </c>
      <c r="C2145" s="406" t="s">
        <v>1954</v>
      </c>
      <c r="D2145" s="406"/>
      <c r="F2145" s="406" t="s">
        <v>2793</v>
      </c>
      <c r="G2145" s="406" t="s">
        <v>3000</v>
      </c>
      <c r="H2145" s="406" t="s">
        <v>1954</v>
      </c>
      <c r="I2145" s="406"/>
    </row>
    <row r="2146" spans="1:9">
      <c r="A2146" s="406" t="s">
        <v>460</v>
      </c>
      <c r="B2146" s="406" t="s">
        <v>3080</v>
      </c>
      <c r="C2146" s="406" t="s">
        <v>3447</v>
      </c>
      <c r="D2146" s="406" t="s">
        <v>3081</v>
      </c>
      <c r="F2146" s="406" t="s">
        <v>460</v>
      </c>
      <c r="G2146" s="406" t="s">
        <v>3080</v>
      </c>
      <c r="H2146" s="406" t="s">
        <v>3447</v>
      </c>
      <c r="I2146" s="406" t="s">
        <v>3081</v>
      </c>
    </row>
    <row r="2147" spans="1:9">
      <c r="A2147" s="406" t="s">
        <v>2582</v>
      </c>
      <c r="B2147" s="406" t="s">
        <v>3448</v>
      </c>
      <c r="C2147" s="406" t="s">
        <v>1750</v>
      </c>
      <c r="D2147" s="406"/>
      <c r="F2147" s="406" t="s">
        <v>2582</v>
      </c>
      <c r="G2147" s="406" t="s">
        <v>3448</v>
      </c>
      <c r="H2147" s="406" t="s">
        <v>1750</v>
      </c>
      <c r="I2147" s="406"/>
    </row>
    <row r="2148" spans="1:9">
      <c r="A2148" s="406" t="s">
        <v>460</v>
      </c>
      <c r="B2148" s="406" t="s">
        <v>3400</v>
      </c>
      <c r="C2148" s="406" t="s">
        <v>2439</v>
      </c>
      <c r="D2148" s="406" t="s">
        <v>3081</v>
      </c>
      <c r="F2148" s="406" t="s">
        <v>460</v>
      </c>
      <c r="G2148" s="406" t="s">
        <v>3400</v>
      </c>
      <c r="H2148" s="406" t="s">
        <v>2439</v>
      </c>
      <c r="I2148" s="406" t="s">
        <v>3081</v>
      </c>
    </row>
    <row r="2149" spans="1:9">
      <c r="A2149" s="406" t="s">
        <v>1855</v>
      </c>
      <c r="B2149" s="406" t="s">
        <v>3449</v>
      </c>
      <c r="C2149" s="406" t="s">
        <v>3196</v>
      </c>
      <c r="D2149" s="406" t="s">
        <v>3450</v>
      </c>
      <c r="F2149" s="406" t="s">
        <v>1855</v>
      </c>
      <c r="G2149" s="406" t="s">
        <v>3449</v>
      </c>
      <c r="H2149" s="406" t="s">
        <v>3196</v>
      </c>
      <c r="I2149" s="406" t="s">
        <v>3450</v>
      </c>
    </row>
    <row r="2150" spans="1:9">
      <c r="A2150" s="406" t="s">
        <v>3366</v>
      </c>
      <c r="B2150" s="406" t="s">
        <v>3366</v>
      </c>
      <c r="C2150" s="406" t="s">
        <v>3451</v>
      </c>
      <c r="D2150" s="406" t="s">
        <v>3452</v>
      </c>
      <c r="F2150" s="406" t="s">
        <v>3366</v>
      </c>
      <c r="G2150" s="406" t="s">
        <v>3366</v>
      </c>
      <c r="H2150" s="406" t="s">
        <v>3451</v>
      </c>
      <c r="I2150" s="406" t="s">
        <v>3452</v>
      </c>
    </row>
    <row r="2151" spans="1:9">
      <c r="A2151" s="406" t="s">
        <v>2793</v>
      </c>
      <c r="B2151" s="406" t="s">
        <v>2794</v>
      </c>
      <c r="C2151" s="406" t="s">
        <v>1734</v>
      </c>
      <c r="D2151" s="406"/>
      <c r="F2151" s="406" t="s">
        <v>2793</v>
      </c>
      <c r="G2151" s="406" t="s">
        <v>2794</v>
      </c>
      <c r="H2151" s="406" t="s">
        <v>1734</v>
      </c>
      <c r="I2151" s="406"/>
    </row>
    <row r="2152" spans="1:9">
      <c r="A2152" s="406" t="s">
        <v>2793</v>
      </c>
      <c r="B2152" s="406" t="s">
        <v>2352</v>
      </c>
      <c r="C2152" s="406" t="s">
        <v>1674</v>
      </c>
      <c r="D2152" s="406"/>
      <c r="F2152" s="406" t="s">
        <v>2793</v>
      </c>
      <c r="G2152" s="406" t="s">
        <v>2352</v>
      </c>
      <c r="H2152" s="406" t="s">
        <v>1674</v>
      </c>
      <c r="I2152" s="406"/>
    </row>
    <row r="2153" spans="1:9">
      <c r="A2153" s="406" t="s">
        <v>2582</v>
      </c>
      <c r="B2153" s="406" t="s">
        <v>2583</v>
      </c>
      <c r="C2153" s="406" t="s">
        <v>2019</v>
      </c>
      <c r="D2153" s="406"/>
      <c r="F2153" s="406" t="s">
        <v>2582</v>
      </c>
      <c r="G2153" s="406" t="s">
        <v>2583</v>
      </c>
      <c r="H2153" s="406" t="s">
        <v>2019</v>
      </c>
      <c r="I2153" s="406"/>
    </row>
    <row r="2154" spans="1:9">
      <c r="A2154" s="406" t="s">
        <v>2552</v>
      </c>
      <c r="B2154" s="406" t="s">
        <v>2552</v>
      </c>
      <c r="C2154" s="406" t="s">
        <v>2877</v>
      </c>
      <c r="D2154" s="406" t="s">
        <v>2032</v>
      </c>
      <c r="F2154" s="406" t="s">
        <v>2552</v>
      </c>
      <c r="G2154" s="406" t="s">
        <v>2552</v>
      </c>
      <c r="H2154" s="406" t="s">
        <v>2877</v>
      </c>
      <c r="I2154" s="406" t="s">
        <v>2032</v>
      </c>
    </row>
    <row r="2155" spans="1:9">
      <c r="A2155" s="406" t="s">
        <v>2793</v>
      </c>
      <c r="B2155" s="406" t="s">
        <v>2794</v>
      </c>
      <c r="C2155" s="406" t="s">
        <v>2141</v>
      </c>
      <c r="D2155" s="406"/>
      <c r="F2155" s="406" t="s">
        <v>2793</v>
      </c>
      <c r="G2155" s="406" t="s">
        <v>2794</v>
      </c>
      <c r="H2155" s="406" t="s">
        <v>2141</v>
      </c>
      <c r="I2155" s="406"/>
    </row>
    <row r="2156" spans="1:9">
      <c r="A2156" s="406" t="s">
        <v>3433</v>
      </c>
      <c r="B2156" s="406" t="s">
        <v>3434</v>
      </c>
      <c r="C2156" s="406" t="s">
        <v>1896</v>
      </c>
      <c r="D2156" s="406"/>
      <c r="F2156" s="406" t="s">
        <v>3433</v>
      </c>
      <c r="G2156" s="406" t="s">
        <v>3434</v>
      </c>
      <c r="H2156" s="406" t="s">
        <v>1896</v>
      </c>
      <c r="I2156" s="406"/>
    </row>
    <row r="2157" spans="1:9">
      <c r="A2157" s="406" t="s">
        <v>456</v>
      </c>
      <c r="B2157" s="406" t="s">
        <v>2490</v>
      </c>
      <c r="C2157" s="406" t="s">
        <v>1805</v>
      </c>
      <c r="D2157" s="406" t="s">
        <v>2491</v>
      </c>
      <c r="F2157" s="406" t="s">
        <v>456</v>
      </c>
      <c r="G2157" s="406" t="s">
        <v>2490</v>
      </c>
      <c r="H2157" s="406" t="s">
        <v>1805</v>
      </c>
      <c r="I2157" s="406" t="s">
        <v>2491</v>
      </c>
    </row>
    <row r="2158" spans="1:9">
      <c r="A2158" s="406" t="s">
        <v>2582</v>
      </c>
      <c r="B2158" s="406" t="s">
        <v>2689</v>
      </c>
      <c r="C2158" s="406" t="s">
        <v>1734</v>
      </c>
      <c r="D2158" s="406"/>
      <c r="F2158" s="406" t="s">
        <v>2582</v>
      </c>
      <c r="G2158" s="406" t="s">
        <v>2689</v>
      </c>
      <c r="H2158" s="406" t="s">
        <v>1734</v>
      </c>
      <c r="I2158" s="406"/>
    </row>
    <row r="2159" spans="1:9">
      <c r="A2159" s="406" t="s">
        <v>467</v>
      </c>
      <c r="B2159" s="406" t="s">
        <v>1809</v>
      </c>
      <c r="C2159" s="406" t="s">
        <v>1665</v>
      </c>
      <c r="D2159" s="406" t="s">
        <v>3453</v>
      </c>
      <c r="F2159" s="406" t="s">
        <v>467</v>
      </c>
      <c r="G2159" s="406" t="s">
        <v>1809</v>
      </c>
      <c r="H2159" s="406" t="s">
        <v>1665</v>
      </c>
      <c r="I2159" s="406" t="s">
        <v>3453</v>
      </c>
    </row>
    <row r="2160" spans="1:9">
      <c r="A2160" s="406" t="s">
        <v>2582</v>
      </c>
      <c r="B2160" s="406" t="s">
        <v>2689</v>
      </c>
      <c r="C2160" s="406" t="s">
        <v>1713</v>
      </c>
      <c r="D2160" s="406"/>
      <c r="F2160" s="406" t="s">
        <v>2582</v>
      </c>
      <c r="G2160" s="406" t="s">
        <v>2689</v>
      </c>
      <c r="H2160" s="406" t="s">
        <v>1713</v>
      </c>
      <c r="I2160" s="406"/>
    </row>
    <row r="2161" spans="1:9">
      <c r="A2161" s="406" t="s">
        <v>460</v>
      </c>
      <c r="B2161" s="406" t="s">
        <v>3111</v>
      </c>
      <c r="C2161" s="406" t="s">
        <v>3454</v>
      </c>
      <c r="D2161" s="406" t="s">
        <v>3081</v>
      </c>
      <c r="F2161" s="406" t="s">
        <v>460</v>
      </c>
      <c r="G2161" s="406" t="s">
        <v>3111</v>
      </c>
      <c r="H2161" s="406" t="s">
        <v>3454</v>
      </c>
      <c r="I2161" s="406" t="s">
        <v>3081</v>
      </c>
    </row>
    <row r="2162" spans="1:9">
      <c r="A2162" s="406" t="s">
        <v>460</v>
      </c>
      <c r="B2162" s="406" t="s">
        <v>3111</v>
      </c>
      <c r="C2162" s="406" t="s">
        <v>2228</v>
      </c>
      <c r="D2162" s="406" t="s">
        <v>3081</v>
      </c>
      <c r="F2162" s="406" t="s">
        <v>460</v>
      </c>
      <c r="G2162" s="406" t="s">
        <v>3111</v>
      </c>
      <c r="H2162" s="406" t="s">
        <v>2228</v>
      </c>
      <c r="I2162" s="406" t="s">
        <v>3081</v>
      </c>
    </row>
    <row r="2163" spans="1:9">
      <c r="A2163" s="406" t="s">
        <v>1993</v>
      </c>
      <c r="B2163" s="406" t="s">
        <v>3373</v>
      </c>
      <c r="C2163" s="406" t="s">
        <v>1674</v>
      </c>
      <c r="D2163" s="406" t="s">
        <v>3374</v>
      </c>
      <c r="F2163" s="406" t="s">
        <v>1993</v>
      </c>
      <c r="G2163" s="406" t="s">
        <v>3373</v>
      </c>
      <c r="H2163" s="406" t="s">
        <v>1674</v>
      </c>
      <c r="I2163" s="406" t="s">
        <v>3374</v>
      </c>
    </row>
    <row r="2164" spans="1:9">
      <c r="A2164" s="406" t="s">
        <v>3433</v>
      </c>
      <c r="B2164" s="406" t="s">
        <v>3434</v>
      </c>
      <c r="C2164" s="406" t="s">
        <v>1954</v>
      </c>
      <c r="D2164" s="406"/>
      <c r="F2164" s="406" t="s">
        <v>3433</v>
      </c>
      <c r="G2164" s="406" t="s">
        <v>3434</v>
      </c>
      <c r="H2164" s="406" t="s">
        <v>1954</v>
      </c>
      <c r="I2164" s="406"/>
    </row>
    <row r="2165" spans="1:9">
      <c r="A2165" s="406" t="s">
        <v>3366</v>
      </c>
      <c r="B2165" s="406" t="s">
        <v>3366</v>
      </c>
      <c r="C2165" s="406" t="s">
        <v>2899</v>
      </c>
      <c r="D2165" s="406" t="s">
        <v>3455</v>
      </c>
      <c r="F2165" s="406" t="s">
        <v>3366</v>
      </c>
      <c r="G2165" s="406" t="s">
        <v>3366</v>
      </c>
      <c r="H2165" s="406" t="s">
        <v>2899</v>
      </c>
      <c r="I2165" s="406" t="s">
        <v>3455</v>
      </c>
    </row>
    <row r="2166" spans="1:9">
      <c r="A2166" s="406" t="s">
        <v>2582</v>
      </c>
      <c r="B2166" s="406" t="s">
        <v>2583</v>
      </c>
      <c r="C2166" s="406" t="s">
        <v>3456</v>
      </c>
      <c r="D2166" s="406"/>
      <c r="F2166" s="406" t="s">
        <v>2582</v>
      </c>
      <c r="G2166" s="406" t="s">
        <v>2583</v>
      </c>
      <c r="H2166" s="406" t="s">
        <v>3456</v>
      </c>
      <c r="I2166" s="406"/>
    </row>
    <row r="2167" spans="1:9">
      <c r="A2167" s="406" t="s">
        <v>460</v>
      </c>
      <c r="B2167" s="406" t="s">
        <v>3125</v>
      </c>
      <c r="C2167" s="406" t="s">
        <v>2865</v>
      </c>
      <c r="D2167" s="406" t="s">
        <v>3088</v>
      </c>
      <c r="F2167" s="406" t="s">
        <v>460</v>
      </c>
      <c r="G2167" s="406" t="s">
        <v>3125</v>
      </c>
      <c r="H2167" s="406" t="s">
        <v>2865</v>
      </c>
      <c r="I2167" s="406" t="s">
        <v>3088</v>
      </c>
    </row>
    <row r="2168" spans="1:9">
      <c r="A2168" s="406" t="s">
        <v>1863</v>
      </c>
      <c r="B2168" s="406" t="s">
        <v>3388</v>
      </c>
      <c r="C2168" s="406" t="s">
        <v>2907</v>
      </c>
      <c r="D2168" s="406" t="s">
        <v>3389</v>
      </c>
      <c r="F2168" s="406" t="s">
        <v>1863</v>
      </c>
      <c r="G2168" s="406" t="s">
        <v>3388</v>
      </c>
      <c r="H2168" s="406" t="s">
        <v>2907</v>
      </c>
      <c r="I2168" s="406" t="s">
        <v>3389</v>
      </c>
    </row>
    <row r="2169" spans="1:9">
      <c r="A2169" s="406" t="s">
        <v>1893</v>
      </c>
      <c r="B2169" s="406" t="s">
        <v>1904</v>
      </c>
      <c r="C2169" s="406" t="s">
        <v>1750</v>
      </c>
      <c r="D2169" s="406" t="s">
        <v>3457</v>
      </c>
      <c r="F2169" s="406" t="s">
        <v>1893</v>
      </c>
      <c r="G2169" s="406" t="s">
        <v>1904</v>
      </c>
      <c r="H2169" s="406" t="s">
        <v>1750</v>
      </c>
      <c r="I2169" s="406" t="s">
        <v>3457</v>
      </c>
    </row>
    <row r="2170" spans="1:9">
      <c r="A2170" s="406" t="s">
        <v>3366</v>
      </c>
      <c r="B2170" s="406" t="s">
        <v>3366</v>
      </c>
      <c r="C2170" s="406" t="s">
        <v>3096</v>
      </c>
      <c r="D2170" s="406" t="s">
        <v>2053</v>
      </c>
      <c r="F2170" s="406" t="s">
        <v>3366</v>
      </c>
      <c r="G2170" s="406" t="s">
        <v>3366</v>
      </c>
      <c r="H2170" s="406" t="s">
        <v>3096</v>
      </c>
      <c r="I2170" s="406" t="s">
        <v>2053</v>
      </c>
    </row>
    <row r="2171" spans="1:9">
      <c r="A2171" s="406" t="s">
        <v>3366</v>
      </c>
      <c r="B2171" s="406" t="s">
        <v>3366</v>
      </c>
      <c r="C2171" s="406" t="s">
        <v>2902</v>
      </c>
      <c r="D2171" s="406" t="s">
        <v>3458</v>
      </c>
      <c r="F2171" s="406" t="s">
        <v>3366</v>
      </c>
      <c r="G2171" s="406" t="s">
        <v>3366</v>
      </c>
      <c r="H2171" s="406" t="s">
        <v>2902</v>
      </c>
      <c r="I2171" s="406" t="s">
        <v>3458</v>
      </c>
    </row>
    <row r="2172" spans="1:9">
      <c r="A2172" s="406" t="s">
        <v>3366</v>
      </c>
      <c r="B2172" s="406" t="s">
        <v>3366</v>
      </c>
      <c r="C2172" s="406" t="s">
        <v>3097</v>
      </c>
      <c r="D2172" s="406" t="s">
        <v>3459</v>
      </c>
      <c r="F2172" s="406" t="s">
        <v>3366</v>
      </c>
      <c r="G2172" s="406" t="s">
        <v>3366</v>
      </c>
      <c r="H2172" s="406" t="s">
        <v>3097</v>
      </c>
      <c r="I2172" s="406" t="s">
        <v>3459</v>
      </c>
    </row>
    <row r="2173" spans="1:9">
      <c r="A2173" s="406" t="s">
        <v>2582</v>
      </c>
      <c r="B2173" s="406" t="s">
        <v>2583</v>
      </c>
      <c r="C2173" s="406" t="s">
        <v>1796</v>
      </c>
      <c r="D2173" s="406"/>
      <c r="F2173" s="406" t="s">
        <v>2582</v>
      </c>
      <c r="G2173" s="406" t="s">
        <v>2583</v>
      </c>
      <c r="H2173" s="406" t="s">
        <v>1796</v>
      </c>
      <c r="I2173" s="406"/>
    </row>
    <row r="2174" spans="1:9">
      <c r="A2174" s="406" t="s">
        <v>1863</v>
      </c>
      <c r="B2174" s="406" t="s">
        <v>3388</v>
      </c>
      <c r="C2174" s="406" t="s">
        <v>2817</v>
      </c>
      <c r="D2174" s="406" t="s">
        <v>3389</v>
      </c>
      <c r="F2174" s="406" t="s">
        <v>1863</v>
      </c>
      <c r="G2174" s="406" t="s">
        <v>3388</v>
      </c>
      <c r="H2174" s="406" t="s">
        <v>2817</v>
      </c>
      <c r="I2174" s="406" t="s">
        <v>3389</v>
      </c>
    </row>
    <row r="2175" spans="1:9">
      <c r="A2175" s="406" t="s">
        <v>1893</v>
      </c>
      <c r="B2175" s="406" t="s">
        <v>3360</v>
      </c>
      <c r="C2175" s="406" t="s">
        <v>1750</v>
      </c>
      <c r="D2175" s="406" t="s">
        <v>3377</v>
      </c>
      <c r="F2175" s="406" t="s">
        <v>1893</v>
      </c>
      <c r="G2175" s="406" t="s">
        <v>3360</v>
      </c>
      <c r="H2175" s="406" t="s">
        <v>1750</v>
      </c>
      <c r="I2175" s="406" t="s">
        <v>3377</v>
      </c>
    </row>
    <row r="2176" spans="1:9">
      <c r="A2176" s="406" t="s">
        <v>448</v>
      </c>
      <c r="B2176" s="406" t="s">
        <v>3460</v>
      </c>
      <c r="C2176" s="406" t="s">
        <v>3461</v>
      </c>
      <c r="D2176" s="406"/>
      <c r="F2176" s="406" t="s">
        <v>448</v>
      </c>
      <c r="G2176" s="406" t="s">
        <v>3460</v>
      </c>
      <c r="H2176" s="406" t="s">
        <v>3461</v>
      </c>
      <c r="I2176" s="406"/>
    </row>
    <row r="2177" spans="1:9">
      <c r="A2177" s="406" t="s">
        <v>2582</v>
      </c>
      <c r="B2177" s="406" t="s">
        <v>2583</v>
      </c>
      <c r="C2177" s="406" t="s">
        <v>2814</v>
      </c>
      <c r="D2177" s="406" t="s">
        <v>2993</v>
      </c>
      <c r="F2177" s="406" t="s">
        <v>2582</v>
      </c>
      <c r="G2177" s="406" t="s">
        <v>2583</v>
      </c>
      <c r="H2177" s="406" t="s">
        <v>2814</v>
      </c>
      <c r="I2177" s="406" t="s">
        <v>2993</v>
      </c>
    </row>
    <row r="2178" spans="1:9">
      <c r="A2178" s="406" t="s">
        <v>2582</v>
      </c>
      <c r="B2178" s="406" t="s">
        <v>2583</v>
      </c>
      <c r="C2178" s="406" t="s">
        <v>3416</v>
      </c>
      <c r="D2178" s="406" t="s">
        <v>2993</v>
      </c>
      <c r="F2178" s="406" t="s">
        <v>2582</v>
      </c>
      <c r="G2178" s="406" t="s">
        <v>2583</v>
      </c>
      <c r="H2178" s="406" t="s">
        <v>3416</v>
      </c>
      <c r="I2178" s="406" t="s">
        <v>2993</v>
      </c>
    </row>
    <row r="2179" spans="1:9">
      <c r="A2179" s="406" t="s">
        <v>2582</v>
      </c>
      <c r="B2179" s="406" t="s">
        <v>2583</v>
      </c>
      <c r="C2179" s="406" t="s">
        <v>1879</v>
      </c>
      <c r="D2179" s="406"/>
      <c r="F2179" s="406" t="s">
        <v>2582</v>
      </c>
      <c r="G2179" s="406" t="s">
        <v>2583</v>
      </c>
      <c r="H2179" s="406" t="s">
        <v>1879</v>
      </c>
      <c r="I2179" s="406"/>
    </row>
    <row r="2180" spans="1:9">
      <c r="A2180" s="406" t="s">
        <v>2793</v>
      </c>
      <c r="B2180" s="406" t="s">
        <v>1664</v>
      </c>
      <c r="C2180" s="406" t="s">
        <v>3462</v>
      </c>
      <c r="D2180" s="406" t="s">
        <v>2808</v>
      </c>
      <c r="F2180" s="406" t="s">
        <v>2793</v>
      </c>
      <c r="G2180" s="406" t="s">
        <v>1664</v>
      </c>
      <c r="H2180" s="406" t="s">
        <v>3462</v>
      </c>
      <c r="I2180" s="406" t="s">
        <v>2808</v>
      </c>
    </row>
    <row r="2181" spans="1:9">
      <c r="A2181" s="406" t="s">
        <v>460</v>
      </c>
      <c r="B2181" s="406" t="s">
        <v>3294</v>
      </c>
      <c r="C2181" s="406" t="s">
        <v>3463</v>
      </c>
      <c r="D2181" s="406" t="s">
        <v>3081</v>
      </c>
      <c r="F2181" s="406" t="s">
        <v>460</v>
      </c>
      <c r="G2181" s="406" t="s">
        <v>3294</v>
      </c>
      <c r="H2181" s="406" t="s">
        <v>3463</v>
      </c>
      <c r="I2181" s="406" t="s">
        <v>3081</v>
      </c>
    </row>
    <row r="2182" spans="1:9">
      <c r="A2182" s="406" t="s">
        <v>460</v>
      </c>
      <c r="B2182" s="406" t="s">
        <v>3257</v>
      </c>
      <c r="C2182" s="406" t="s">
        <v>3464</v>
      </c>
      <c r="D2182" s="406" t="s">
        <v>3081</v>
      </c>
      <c r="F2182" s="406" t="s">
        <v>460</v>
      </c>
      <c r="G2182" s="406" t="s">
        <v>3257</v>
      </c>
      <c r="H2182" s="406" t="s">
        <v>3464</v>
      </c>
      <c r="I2182" s="406" t="s">
        <v>3081</v>
      </c>
    </row>
    <row r="2183" spans="1:9">
      <c r="A2183" s="406" t="s">
        <v>1893</v>
      </c>
      <c r="B2183" s="406" t="s">
        <v>3360</v>
      </c>
      <c r="C2183" s="406" t="s">
        <v>1657</v>
      </c>
      <c r="D2183" s="406" t="s">
        <v>3377</v>
      </c>
      <c r="F2183" s="406" t="s">
        <v>1893</v>
      </c>
      <c r="G2183" s="406" t="s">
        <v>3360</v>
      </c>
      <c r="H2183" s="406" t="s">
        <v>1657</v>
      </c>
      <c r="I2183" s="406" t="s">
        <v>3377</v>
      </c>
    </row>
    <row r="2184" spans="1:9">
      <c r="A2184" s="406" t="s">
        <v>1858</v>
      </c>
      <c r="B2184" s="406" t="s">
        <v>3356</v>
      </c>
      <c r="C2184" s="406" t="s">
        <v>1734</v>
      </c>
      <c r="D2184" s="406" t="s">
        <v>3372</v>
      </c>
      <c r="F2184" s="406" t="s">
        <v>1858</v>
      </c>
      <c r="G2184" s="406" t="s">
        <v>3356</v>
      </c>
      <c r="H2184" s="406" t="s">
        <v>1734</v>
      </c>
      <c r="I2184" s="406" t="s">
        <v>3372</v>
      </c>
    </row>
    <row r="2185" spans="1:9">
      <c r="A2185" s="406" t="s">
        <v>460</v>
      </c>
      <c r="B2185" s="406" t="s">
        <v>3400</v>
      </c>
      <c r="C2185" s="406" t="s">
        <v>3465</v>
      </c>
      <c r="D2185" s="406" t="s">
        <v>3081</v>
      </c>
      <c r="F2185" s="406" t="s">
        <v>460</v>
      </c>
      <c r="G2185" s="406" t="s">
        <v>3400</v>
      </c>
      <c r="H2185" s="406" t="s">
        <v>3465</v>
      </c>
      <c r="I2185" s="406" t="s">
        <v>3081</v>
      </c>
    </row>
    <row r="2186" spans="1:9">
      <c r="A2186" s="406" t="s">
        <v>448</v>
      </c>
      <c r="B2186" s="406" t="s">
        <v>3460</v>
      </c>
      <c r="C2186" s="406" t="s">
        <v>3466</v>
      </c>
      <c r="D2186" s="406"/>
      <c r="F2186" s="406" t="s">
        <v>448</v>
      </c>
      <c r="G2186" s="406" t="s">
        <v>3460</v>
      </c>
      <c r="H2186" s="406" t="s">
        <v>3466</v>
      </c>
      <c r="I2186" s="406"/>
    </row>
    <row r="2187" spans="1:9">
      <c r="A2187" s="406" t="s">
        <v>452</v>
      </c>
      <c r="B2187" s="406" t="s">
        <v>2459</v>
      </c>
      <c r="C2187" s="406"/>
      <c r="D2187" s="406"/>
      <c r="F2187" s="406" t="s">
        <v>452</v>
      </c>
      <c r="G2187" s="406" t="s">
        <v>2459</v>
      </c>
      <c r="H2187" s="406"/>
      <c r="I2187" s="406"/>
    </row>
    <row r="2188" spans="1:9">
      <c r="A2188" s="406" t="s">
        <v>448</v>
      </c>
      <c r="B2188" s="406" t="s">
        <v>2334</v>
      </c>
      <c r="C2188" s="406" t="s">
        <v>3070</v>
      </c>
      <c r="D2188" s="406" t="s">
        <v>2415</v>
      </c>
      <c r="F2188" s="406" t="s">
        <v>448</v>
      </c>
      <c r="G2188" s="406" t="s">
        <v>2334</v>
      </c>
      <c r="H2188" s="406" t="s">
        <v>3070</v>
      </c>
      <c r="I2188" s="406" t="s">
        <v>2415</v>
      </c>
    </row>
    <row r="2189" spans="1:9">
      <c r="A2189" s="406" t="s">
        <v>3366</v>
      </c>
      <c r="B2189" s="406" t="s">
        <v>3366</v>
      </c>
      <c r="C2189" s="406" t="s">
        <v>2967</v>
      </c>
      <c r="D2189" s="406" t="s">
        <v>3357</v>
      </c>
      <c r="F2189" s="406" t="s">
        <v>3366</v>
      </c>
      <c r="G2189" s="406" t="s">
        <v>3366</v>
      </c>
      <c r="H2189" s="406" t="s">
        <v>2967</v>
      </c>
      <c r="I2189" s="406" t="s">
        <v>3357</v>
      </c>
    </row>
    <row r="2190" spans="1:9">
      <c r="A2190" s="406" t="s">
        <v>2582</v>
      </c>
      <c r="B2190" s="406" t="s">
        <v>2583</v>
      </c>
      <c r="C2190" s="406" t="s">
        <v>2653</v>
      </c>
      <c r="D2190" s="406"/>
      <c r="F2190" s="406" t="s">
        <v>2582</v>
      </c>
      <c r="G2190" s="406" t="s">
        <v>2583</v>
      </c>
      <c r="H2190" s="406" t="s">
        <v>2653</v>
      </c>
      <c r="I2190" s="406"/>
    </row>
    <row r="2191" spans="1:9">
      <c r="A2191" s="406" t="s">
        <v>2552</v>
      </c>
      <c r="B2191" s="406" t="s">
        <v>2552</v>
      </c>
      <c r="C2191" s="406"/>
      <c r="D2191" s="406" t="s">
        <v>3467</v>
      </c>
      <c r="F2191" s="406" t="s">
        <v>2552</v>
      </c>
      <c r="G2191" s="406" t="s">
        <v>2552</v>
      </c>
      <c r="H2191" s="406"/>
      <c r="I2191" s="406" t="s">
        <v>3467</v>
      </c>
    </row>
    <row r="2192" spans="1:9">
      <c r="A2192" s="406" t="s">
        <v>3366</v>
      </c>
      <c r="B2192" s="406" t="s">
        <v>3366</v>
      </c>
      <c r="C2192" s="406" t="s">
        <v>2786</v>
      </c>
      <c r="D2192" s="406" t="s">
        <v>3468</v>
      </c>
      <c r="F2192" s="406" t="s">
        <v>3366</v>
      </c>
      <c r="G2192" s="406" t="s">
        <v>3366</v>
      </c>
      <c r="H2192" s="406" t="s">
        <v>2786</v>
      </c>
      <c r="I2192" s="406" t="s">
        <v>3468</v>
      </c>
    </row>
    <row r="2193" spans="1:9">
      <c r="A2193" s="406" t="s">
        <v>2582</v>
      </c>
      <c r="B2193" s="406" t="s">
        <v>2583</v>
      </c>
      <c r="C2193" s="406" t="s">
        <v>1702</v>
      </c>
      <c r="D2193" s="406"/>
      <c r="F2193" s="406" t="s">
        <v>2582</v>
      </c>
      <c r="G2193" s="406" t="s">
        <v>2583</v>
      </c>
      <c r="H2193" s="406" t="s">
        <v>1702</v>
      </c>
      <c r="I2193" s="406"/>
    </row>
    <row r="2194" spans="1:9">
      <c r="A2194" s="406" t="s">
        <v>460</v>
      </c>
      <c r="B2194" s="406" t="s">
        <v>3163</v>
      </c>
      <c r="C2194" s="406" t="s">
        <v>2975</v>
      </c>
      <c r="D2194" s="406" t="s">
        <v>3081</v>
      </c>
      <c r="F2194" s="406" t="s">
        <v>460</v>
      </c>
      <c r="G2194" s="406" t="s">
        <v>3163</v>
      </c>
      <c r="H2194" s="406" t="s">
        <v>2975</v>
      </c>
      <c r="I2194" s="406" t="s">
        <v>3081</v>
      </c>
    </row>
    <row r="2195" spans="1:9">
      <c r="A2195" s="406" t="s">
        <v>460</v>
      </c>
      <c r="B2195" s="406" t="s">
        <v>3340</v>
      </c>
      <c r="C2195" s="406" t="s">
        <v>2971</v>
      </c>
      <c r="D2195" s="406" t="s">
        <v>3088</v>
      </c>
      <c r="F2195" s="406" t="s">
        <v>460</v>
      </c>
      <c r="G2195" s="406" t="s">
        <v>3340</v>
      </c>
      <c r="H2195" s="406" t="s">
        <v>2971</v>
      </c>
      <c r="I2195" s="406" t="s">
        <v>3088</v>
      </c>
    </row>
    <row r="2196" spans="1:9">
      <c r="A2196" s="406" t="s">
        <v>448</v>
      </c>
      <c r="B2196" s="406" t="s">
        <v>2144</v>
      </c>
      <c r="C2196" s="406" t="s">
        <v>1750</v>
      </c>
      <c r="D2196" s="406" t="s">
        <v>2145</v>
      </c>
      <c r="F2196" s="406" t="s">
        <v>448</v>
      </c>
      <c r="G2196" s="406" t="s">
        <v>2144</v>
      </c>
      <c r="H2196" s="406" t="s">
        <v>1750</v>
      </c>
      <c r="I2196" s="406" t="s">
        <v>2145</v>
      </c>
    </row>
    <row r="2197" spans="1:9">
      <c r="A2197" s="406" t="s">
        <v>2582</v>
      </c>
      <c r="B2197" s="406" t="s">
        <v>2583</v>
      </c>
      <c r="C2197" s="406" t="s">
        <v>2056</v>
      </c>
      <c r="D2197" s="406"/>
      <c r="F2197" s="406" t="s">
        <v>2582</v>
      </c>
      <c r="G2197" s="406" t="s">
        <v>2583</v>
      </c>
      <c r="H2197" s="406" t="s">
        <v>2056</v>
      </c>
      <c r="I2197" s="406"/>
    </row>
    <row r="2198" spans="1:9">
      <c r="A2198" s="406" t="s">
        <v>2793</v>
      </c>
      <c r="B2198" s="406" t="s">
        <v>3000</v>
      </c>
      <c r="C2198" s="406" t="s">
        <v>1879</v>
      </c>
      <c r="D2198" s="406"/>
      <c r="F2198" s="406" t="s">
        <v>2793</v>
      </c>
      <c r="G2198" s="406" t="s">
        <v>3000</v>
      </c>
      <c r="H2198" s="406" t="s">
        <v>1879</v>
      </c>
      <c r="I2198" s="406"/>
    </row>
    <row r="2199" spans="1:9">
      <c r="A2199" s="406" t="s">
        <v>2793</v>
      </c>
      <c r="B2199" s="406" t="s">
        <v>3000</v>
      </c>
      <c r="C2199" s="406" t="s">
        <v>2231</v>
      </c>
      <c r="D2199" s="406"/>
      <c r="F2199" s="406" t="s">
        <v>2793</v>
      </c>
      <c r="G2199" s="406" t="s">
        <v>3000</v>
      </c>
      <c r="H2199" s="406" t="s">
        <v>2231</v>
      </c>
      <c r="I2199" s="406"/>
    </row>
    <row r="2200" spans="1:9">
      <c r="A2200" s="406" t="s">
        <v>783</v>
      </c>
      <c r="B2200" s="406" t="s">
        <v>2162</v>
      </c>
      <c r="C2200" s="406" t="s">
        <v>3469</v>
      </c>
      <c r="D2200" s="406"/>
      <c r="F2200" s="406" t="s">
        <v>783</v>
      </c>
      <c r="G2200" s="406" t="s">
        <v>2162</v>
      </c>
      <c r="H2200" s="406" t="s">
        <v>3469</v>
      </c>
      <c r="I2200" s="406"/>
    </row>
    <row r="2201" spans="1:9">
      <c r="A2201" s="406" t="s">
        <v>460</v>
      </c>
      <c r="B2201" s="406" t="s">
        <v>3163</v>
      </c>
      <c r="C2201" s="406" t="s">
        <v>2985</v>
      </c>
      <c r="D2201" s="406" t="s">
        <v>3081</v>
      </c>
      <c r="F2201" s="406" t="s">
        <v>460</v>
      </c>
      <c r="G2201" s="406" t="s">
        <v>3163</v>
      </c>
      <c r="H2201" s="406" t="s">
        <v>2985</v>
      </c>
      <c r="I2201" s="406" t="s">
        <v>3081</v>
      </c>
    </row>
    <row r="2202" spans="1:9">
      <c r="A2202" s="406" t="s">
        <v>3366</v>
      </c>
      <c r="B2202" s="406" t="s">
        <v>3366</v>
      </c>
      <c r="C2202" s="406" t="s">
        <v>2833</v>
      </c>
      <c r="D2202" s="406" t="s">
        <v>3470</v>
      </c>
      <c r="F2202" s="406" t="s">
        <v>3366</v>
      </c>
      <c r="G2202" s="406" t="s">
        <v>3366</v>
      </c>
      <c r="H2202" s="406" t="s">
        <v>2833</v>
      </c>
      <c r="I2202" s="406" t="s">
        <v>3470</v>
      </c>
    </row>
    <row r="2203" spans="1:9">
      <c r="A2203" s="406" t="s">
        <v>2582</v>
      </c>
      <c r="B2203" s="406" t="s">
        <v>2583</v>
      </c>
      <c r="C2203" s="406" t="s">
        <v>2072</v>
      </c>
      <c r="D2203" s="406"/>
      <c r="F2203" s="406" t="s">
        <v>2582</v>
      </c>
      <c r="G2203" s="406" t="s">
        <v>2583</v>
      </c>
      <c r="H2203" s="406" t="s">
        <v>2072</v>
      </c>
      <c r="I2203" s="406"/>
    </row>
    <row r="2204" spans="1:9">
      <c r="A2204" s="406" t="s">
        <v>2582</v>
      </c>
      <c r="B2204" s="406" t="s">
        <v>2583</v>
      </c>
      <c r="C2204" s="406" t="s">
        <v>1840</v>
      </c>
      <c r="D2204" s="406"/>
      <c r="F2204" s="406" t="s">
        <v>2582</v>
      </c>
      <c r="G2204" s="406" t="s">
        <v>2583</v>
      </c>
      <c r="H2204" s="406" t="s">
        <v>1840</v>
      </c>
      <c r="I2204" s="406"/>
    </row>
    <row r="2205" spans="1:9">
      <c r="A2205" s="406" t="s">
        <v>2793</v>
      </c>
      <c r="B2205" s="406" t="s">
        <v>2794</v>
      </c>
      <c r="C2205" s="406" t="s">
        <v>1828</v>
      </c>
      <c r="D2205" s="406"/>
      <c r="F2205" s="406" t="s">
        <v>2793</v>
      </c>
      <c r="G2205" s="406" t="s">
        <v>2794</v>
      </c>
      <c r="H2205" s="406" t="s">
        <v>1828</v>
      </c>
      <c r="I2205" s="406"/>
    </row>
    <row r="2206" spans="1:9">
      <c r="A2206" s="406" t="s">
        <v>1893</v>
      </c>
      <c r="B2206" s="406" t="s">
        <v>3360</v>
      </c>
      <c r="C2206" s="406" t="s">
        <v>1734</v>
      </c>
      <c r="D2206" s="406" t="s">
        <v>3377</v>
      </c>
      <c r="F2206" s="406" t="s">
        <v>1893</v>
      </c>
      <c r="G2206" s="406" t="s">
        <v>3360</v>
      </c>
      <c r="H2206" s="406" t="s">
        <v>1734</v>
      </c>
      <c r="I2206" s="406" t="s">
        <v>3377</v>
      </c>
    </row>
    <row r="2207" spans="1:9">
      <c r="A2207" s="406" t="s">
        <v>1893</v>
      </c>
      <c r="B2207" s="406" t="s">
        <v>2455</v>
      </c>
      <c r="C2207" s="406" t="s">
        <v>1702</v>
      </c>
      <c r="D2207" s="406" t="s">
        <v>1968</v>
      </c>
      <c r="F2207" s="406" t="s">
        <v>1893</v>
      </c>
      <c r="G2207" s="406" t="s">
        <v>2455</v>
      </c>
      <c r="H2207" s="406" t="s">
        <v>1702</v>
      </c>
      <c r="I2207" s="406" t="s">
        <v>1968</v>
      </c>
    </row>
    <row r="2208" spans="1:9">
      <c r="A2208" s="406" t="s">
        <v>452</v>
      </c>
      <c r="B2208" s="406" t="s">
        <v>2289</v>
      </c>
      <c r="C2208" s="406" t="s">
        <v>1724</v>
      </c>
      <c r="D2208" s="406"/>
      <c r="F2208" s="406" t="s">
        <v>452</v>
      </c>
      <c r="G2208" s="406" t="s">
        <v>2289</v>
      </c>
      <c r="H2208" s="406" t="s">
        <v>1724</v>
      </c>
      <c r="I2208" s="406"/>
    </row>
    <row r="2209" spans="1:9">
      <c r="A2209" s="406" t="s">
        <v>448</v>
      </c>
      <c r="B2209" s="406" t="s">
        <v>2271</v>
      </c>
      <c r="C2209" s="406" t="s">
        <v>1724</v>
      </c>
      <c r="D2209" s="406"/>
      <c r="F2209" s="406" t="s">
        <v>448</v>
      </c>
      <c r="G2209" s="406" t="s">
        <v>2271</v>
      </c>
      <c r="H2209" s="406" t="s">
        <v>1724</v>
      </c>
      <c r="I2209" s="406"/>
    </row>
    <row r="2210" spans="1:9">
      <c r="A2210" s="406" t="s">
        <v>3366</v>
      </c>
      <c r="B2210" s="406" t="s">
        <v>3366</v>
      </c>
      <c r="C2210" s="406" t="s">
        <v>2900</v>
      </c>
      <c r="D2210" s="406" t="s">
        <v>3471</v>
      </c>
      <c r="F2210" s="406" t="s">
        <v>3366</v>
      </c>
      <c r="G2210" s="406" t="s">
        <v>3366</v>
      </c>
      <c r="H2210" s="406" t="s">
        <v>2900</v>
      </c>
      <c r="I2210" s="406" t="s">
        <v>3471</v>
      </c>
    </row>
    <row r="2211" spans="1:9">
      <c r="A2211" s="406" t="s">
        <v>2582</v>
      </c>
      <c r="B2211" s="406" t="s">
        <v>2583</v>
      </c>
      <c r="C2211" s="406" t="s">
        <v>2678</v>
      </c>
      <c r="D2211" s="406"/>
      <c r="F2211" s="406" t="s">
        <v>2582</v>
      </c>
      <c r="G2211" s="406" t="s">
        <v>2583</v>
      </c>
      <c r="H2211" s="406" t="s">
        <v>2678</v>
      </c>
      <c r="I2211" s="406"/>
    </row>
    <row r="2212" spans="1:9">
      <c r="A2212" s="406" t="s">
        <v>448</v>
      </c>
      <c r="B2212" s="406" t="s">
        <v>3387</v>
      </c>
      <c r="C2212" s="406" t="s">
        <v>1687</v>
      </c>
      <c r="D2212" s="406"/>
      <c r="F2212" s="406" t="s">
        <v>448</v>
      </c>
      <c r="G2212" s="406" t="s">
        <v>3387</v>
      </c>
      <c r="H2212" s="406" t="s">
        <v>1687</v>
      </c>
      <c r="I2212" s="406"/>
    </row>
    <row r="2213" spans="1:9">
      <c r="A2213" s="406" t="s">
        <v>2552</v>
      </c>
      <c r="B2213" s="406" t="s">
        <v>2552</v>
      </c>
      <c r="C2213" s="406" t="s">
        <v>2850</v>
      </c>
      <c r="D2213" s="406" t="s">
        <v>2032</v>
      </c>
      <c r="F2213" s="406" t="s">
        <v>2552</v>
      </c>
      <c r="G2213" s="406" t="s">
        <v>2552</v>
      </c>
      <c r="H2213" s="406" t="s">
        <v>2850</v>
      </c>
      <c r="I2213" s="406" t="s">
        <v>2032</v>
      </c>
    </row>
    <row r="2214" spans="1:9">
      <c r="A2214" s="406" t="s">
        <v>2261</v>
      </c>
      <c r="B2214" s="406" t="s">
        <v>3369</v>
      </c>
      <c r="C2214" s="406" t="s">
        <v>3472</v>
      </c>
      <c r="D2214" s="406" t="s">
        <v>3371</v>
      </c>
      <c r="F2214" s="406" t="s">
        <v>2261</v>
      </c>
      <c r="G2214" s="406" t="s">
        <v>3369</v>
      </c>
      <c r="H2214" s="406" t="s">
        <v>3472</v>
      </c>
      <c r="I2214" s="406" t="s">
        <v>3371</v>
      </c>
    </row>
    <row r="2215" spans="1:9">
      <c r="A2215" s="406" t="s">
        <v>448</v>
      </c>
      <c r="B2215" s="406" t="s">
        <v>3387</v>
      </c>
      <c r="C2215" s="406" t="s">
        <v>1887</v>
      </c>
      <c r="D2215" s="406"/>
      <c r="F2215" s="406" t="s">
        <v>448</v>
      </c>
      <c r="G2215" s="406" t="s">
        <v>3387</v>
      </c>
      <c r="H2215" s="406" t="s">
        <v>1887</v>
      </c>
      <c r="I2215" s="406"/>
    </row>
    <row r="2216" spans="1:9">
      <c r="A2216" s="406" t="s">
        <v>1546</v>
      </c>
      <c r="B2216" s="406" t="s">
        <v>3473</v>
      </c>
      <c r="C2216" s="406" t="s">
        <v>1677</v>
      </c>
      <c r="D2216" s="406" t="s">
        <v>3474</v>
      </c>
      <c r="F2216" s="406" t="s">
        <v>1546</v>
      </c>
      <c r="G2216" s="406" t="s">
        <v>3473</v>
      </c>
      <c r="H2216" s="406" t="s">
        <v>1677</v>
      </c>
      <c r="I2216" s="406" t="s">
        <v>3474</v>
      </c>
    </row>
    <row r="2217" spans="1:9">
      <c r="A2217" s="406" t="s">
        <v>3366</v>
      </c>
      <c r="B2217" s="406" t="s">
        <v>3366</v>
      </c>
      <c r="C2217" s="406" t="s">
        <v>2936</v>
      </c>
      <c r="D2217" s="406" t="s">
        <v>3475</v>
      </c>
      <c r="F2217" s="406" t="s">
        <v>3366</v>
      </c>
      <c r="G2217" s="406" t="s">
        <v>3366</v>
      </c>
      <c r="H2217" s="406" t="s">
        <v>2936</v>
      </c>
      <c r="I2217" s="406" t="s">
        <v>3475</v>
      </c>
    </row>
    <row r="2218" spans="1:9">
      <c r="A2218" s="406" t="s">
        <v>2582</v>
      </c>
      <c r="B2218" s="406" t="s">
        <v>3448</v>
      </c>
      <c r="C2218" s="406" t="s">
        <v>1724</v>
      </c>
      <c r="D2218" s="406"/>
      <c r="F2218" s="406" t="s">
        <v>2582</v>
      </c>
      <c r="G2218" s="406" t="s">
        <v>3448</v>
      </c>
      <c r="H2218" s="406" t="s">
        <v>1724</v>
      </c>
      <c r="I2218" s="406"/>
    </row>
    <row r="2219" spans="1:9">
      <c r="A2219" s="406" t="s">
        <v>472</v>
      </c>
      <c r="B2219" s="406" t="s">
        <v>3420</v>
      </c>
      <c r="C2219" s="406" t="s">
        <v>3196</v>
      </c>
      <c r="D2219" s="406" t="s">
        <v>3421</v>
      </c>
      <c r="F2219" s="406" t="s">
        <v>472</v>
      </c>
      <c r="G2219" s="406" t="s">
        <v>3420</v>
      </c>
      <c r="H2219" s="406" t="s">
        <v>3196</v>
      </c>
      <c r="I2219" s="406" t="s">
        <v>3421</v>
      </c>
    </row>
    <row r="2220" spans="1:9">
      <c r="A2220" s="406" t="s">
        <v>2793</v>
      </c>
      <c r="B2220" s="406" t="s">
        <v>2794</v>
      </c>
      <c r="C2220" s="406" t="s">
        <v>1796</v>
      </c>
      <c r="D2220" s="406"/>
      <c r="F2220" s="406" t="s">
        <v>2793</v>
      </c>
      <c r="G2220" s="406" t="s">
        <v>2794</v>
      </c>
      <c r="H2220" s="406" t="s">
        <v>1796</v>
      </c>
      <c r="I2220" s="406"/>
    </row>
    <row r="2221" spans="1:9">
      <c r="A2221" s="406" t="s">
        <v>463</v>
      </c>
      <c r="B2221" s="406" t="s">
        <v>2169</v>
      </c>
      <c r="C2221" s="406" t="s">
        <v>1668</v>
      </c>
      <c r="D2221" s="406" t="s">
        <v>3476</v>
      </c>
      <c r="F2221" s="406" t="s">
        <v>463</v>
      </c>
      <c r="G2221" s="406" t="s">
        <v>2169</v>
      </c>
      <c r="H2221" s="406" t="s">
        <v>1668</v>
      </c>
      <c r="I2221" s="406" t="s">
        <v>3476</v>
      </c>
    </row>
    <row r="2222" spans="1:9">
      <c r="A2222" s="406" t="s">
        <v>460</v>
      </c>
      <c r="B2222" s="406" t="s">
        <v>3111</v>
      </c>
      <c r="C2222" s="406" t="s">
        <v>3477</v>
      </c>
      <c r="D2222" s="406" t="s">
        <v>3081</v>
      </c>
      <c r="F2222" s="406" t="s">
        <v>460</v>
      </c>
      <c r="G2222" s="406" t="s">
        <v>3111</v>
      </c>
      <c r="H2222" s="406" t="s">
        <v>3477</v>
      </c>
      <c r="I2222" s="406" t="s">
        <v>3081</v>
      </c>
    </row>
    <row r="2223" spans="1:9">
      <c r="A2223" s="406" t="s">
        <v>2552</v>
      </c>
      <c r="B2223" s="406" t="s">
        <v>2552</v>
      </c>
      <c r="C2223" s="406"/>
      <c r="D2223" s="406" t="s">
        <v>3478</v>
      </c>
      <c r="F2223" s="406" t="s">
        <v>2552</v>
      </c>
      <c r="G2223" s="406" t="s">
        <v>2552</v>
      </c>
      <c r="H2223" s="406"/>
      <c r="I2223" s="406" t="s">
        <v>3478</v>
      </c>
    </row>
    <row r="2224" spans="1:9">
      <c r="A2224" s="406" t="s">
        <v>460</v>
      </c>
      <c r="B2224" s="406" t="s">
        <v>3184</v>
      </c>
      <c r="C2224" s="406" t="s">
        <v>3479</v>
      </c>
      <c r="D2224" s="406" t="s">
        <v>3081</v>
      </c>
      <c r="F2224" s="406" t="s">
        <v>460</v>
      </c>
      <c r="G2224" s="406" t="s">
        <v>3184</v>
      </c>
      <c r="H2224" s="406" t="s">
        <v>3479</v>
      </c>
      <c r="I2224" s="406" t="s">
        <v>3081</v>
      </c>
    </row>
    <row r="2225" spans="1:9">
      <c r="A2225" s="406" t="s">
        <v>3433</v>
      </c>
      <c r="B2225" s="406" t="s">
        <v>3434</v>
      </c>
      <c r="C2225" s="406" t="s">
        <v>1687</v>
      </c>
      <c r="D2225" s="406"/>
      <c r="F2225" s="406" t="s">
        <v>3433</v>
      </c>
      <c r="G2225" s="406" t="s">
        <v>3434</v>
      </c>
      <c r="H2225" s="406" t="s">
        <v>1687</v>
      </c>
      <c r="I2225" s="406"/>
    </row>
    <row r="2226" spans="1:9">
      <c r="A2226" s="406" t="s">
        <v>1863</v>
      </c>
      <c r="B2226" s="406" t="s">
        <v>3388</v>
      </c>
      <c r="C2226" s="406" t="s">
        <v>2928</v>
      </c>
      <c r="D2226" s="406" t="s">
        <v>3389</v>
      </c>
      <c r="F2226" s="406" t="s">
        <v>1863</v>
      </c>
      <c r="G2226" s="406" t="s">
        <v>3388</v>
      </c>
      <c r="H2226" s="406" t="s">
        <v>2928</v>
      </c>
      <c r="I2226" s="406" t="s">
        <v>3389</v>
      </c>
    </row>
    <row r="2227" spans="1:9">
      <c r="A2227" s="406" t="s">
        <v>460</v>
      </c>
      <c r="B2227" s="406" t="s">
        <v>3125</v>
      </c>
      <c r="C2227" s="406" t="s">
        <v>3480</v>
      </c>
      <c r="D2227" s="406" t="s">
        <v>3088</v>
      </c>
      <c r="F2227" s="406" t="s">
        <v>460</v>
      </c>
      <c r="G2227" s="406" t="s">
        <v>3125</v>
      </c>
      <c r="H2227" s="406" t="s">
        <v>3480</v>
      </c>
      <c r="I2227" s="406" t="s">
        <v>3088</v>
      </c>
    </row>
    <row r="2228" spans="1:9">
      <c r="A2228" s="406" t="s">
        <v>460</v>
      </c>
      <c r="B2228" s="406" t="s">
        <v>3400</v>
      </c>
      <c r="C2228" s="406" t="s">
        <v>2470</v>
      </c>
      <c r="D2228" s="406" t="s">
        <v>3081</v>
      </c>
      <c r="F2228" s="406" t="s">
        <v>460</v>
      </c>
      <c r="G2228" s="406" t="s">
        <v>3400</v>
      </c>
      <c r="H2228" s="406" t="s">
        <v>2470</v>
      </c>
      <c r="I2228" s="406" t="s">
        <v>3081</v>
      </c>
    </row>
    <row r="2229" spans="1:9">
      <c r="A2229" s="406" t="s">
        <v>1993</v>
      </c>
      <c r="B2229" s="406" t="s">
        <v>3373</v>
      </c>
      <c r="C2229" s="406" t="s">
        <v>1724</v>
      </c>
      <c r="D2229" s="406" t="s">
        <v>3481</v>
      </c>
      <c r="F2229" s="406" t="s">
        <v>1993</v>
      </c>
      <c r="G2229" s="406" t="s">
        <v>3373</v>
      </c>
      <c r="H2229" s="406" t="s">
        <v>1724</v>
      </c>
      <c r="I2229" s="406" t="s">
        <v>3481</v>
      </c>
    </row>
    <row r="2230" spans="1:9">
      <c r="A2230" s="406" t="s">
        <v>2793</v>
      </c>
      <c r="B2230" s="406" t="s">
        <v>2352</v>
      </c>
      <c r="C2230" s="406" t="s">
        <v>2173</v>
      </c>
      <c r="D2230" s="406"/>
      <c r="F2230" s="406" t="s">
        <v>2793</v>
      </c>
      <c r="G2230" s="406" t="s">
        <v>2352</v>
      </c>
      <c r="H2230" s="406" t="s">
        <v>2173</v>
      </c>
      <c r="I2230" s="406"/>
    </row>
    <row r="2231" spans="1:9">
      <c r="A2231" s="406" t="s">
        <v>2793</v>
      </c>
      <c r="B2231" s="406" t="s">
        <v>2352</v>
      </c>
      <c r="C2231" s="406" t="s">
        <v>1879</v>
      </c>
      <c r="D2231" s="406"/>
      <c r="F2231" s="406" t="s">
        <v>2793</v>
      </c>
      <c r="G2231" s="406" t="s">
        <v>2352</v>
      </c>
      <c r="H2231" s="406" t="s">
        <v>1879</v>
      </c>
      <c r="I2231" s="406"/>
    </row>
    <row r="2232" spans="1:9">
      <c r="A2232" s="406" t="s">
        <v>1843</v>
      </c>
      <c r="B2232" s="406" t="s">
        <v>1844</v>
      </c>
      <c r="C2232" s="406" t="s">
        <v>1695</v>
      </c>
      <c r="D2232" s="406" t="s">
        <v>1974</v>
      </c>
      <c r="F2232" s="406" t="s">
        <v>1843</v>
      </c>
      <c r="G2232" s="406" t="s">
        <v>1844</v>
      </c>
      <c r="H2232" s="406" t="s">
        <v>1695</v>
      </c>
      <c r="I2232" s="406" t="s">
        <v>1974</v>
      </c>
    </row>
    <row r="2233" spans="1:9">
      <c r="A2233" s="406" t="s">
        <v>452</v>
      </c>
      <c r="B2233" s="406" t="s">
        <v>2373</v>
      </c>
      <c r="C2233" s="406" t="s">
        <v>1819</v>
      </c>
      <c r="D2233" s="406" t="s">
        <v>2374</v>
      </c>
      <c r="F2233" s="406" t="s">
        <v>452</v>
      </c>
      <c r="G2233" s="406" t="s">
        <v>2373</v>
      </c>
      <c r="H2233" s="406" t="s">
        <v>1819</v>
      </c>
      <c r="I2233" s="406" t="s">
        <v>2374</v>
      </c>
    </row>
    <row r="2234" spans="1:9">
      <c r="A2234" s="406" t="s">
        <v>460</v>
      </c>
      <c r="B2234" s="406" t="s">
        <v>1982</v>
      </c>
      <c r="C2234" s="406" t="s">
        <v>1713</v>
      </c>
      <c r="D2234" s="406" t="s">
        <v>1871</v>
      </c>
      <c r="F2234" s="406" t="s">
        <v>460</v>
      </c>
      <c r="G2234" s="406" t="s">
        <v>1982</v>
      </c>
      <c r="H2234" s="406" t="s">
        <v>1713</v>
      </c>
      <c r="I2234" s="406" t="s">
        <v>1871</v>
      </c>
    </row>
    <row r="2235" spans="1:9">
      <c r="A2235" s="406" t="s">
        <v>2582</v>
      </c>
      <c r="B2235" s="406" t="s">
        <v>2583</v>
      </c>
      <c r="C2235" s="406" t="s">
        <v>3482</v>
      </c>
      <c r="D2235" s="406"/>
      <c r="F2235" s="406" t="s">
        <v>2582</v>
      </c>
      <c r="G2235" s="406" t="s">
        <v>2583</v>
      </c>
      <c r="H2235" s="406" t="s">
        <v>3482</v>
      </c>
      <c r="I2235" s="406"/>
    </row>
    <row r="2236" spans="1:9">
      <c r="A2236" s="406" t="s">
        <v>2793</v>
      </c>
      <c r="B2236" s="406" t="s">
        <v>2352</v>
      </c>
      <c r="C2236" s="406" t="s">
        <v>1761</v>
      </c>
      <c r="D2236" s="406"/>
      <c r="F2236" s="406" t="s">
        <v>2793</v>
      </c>
      <c r="G2236" s="406" t="s">
        <v>2352</v>
      </c>
      <c r="H2236" s="406" t="s">
        <v>1761</v>
      </c>
      <c r="I2236" s="406"/>
    </row>
    <row r="2237" spans="1:9">
      <c r="A2237" s="406" t="s">
        <v>2793</v>
      </c>
      <c r="B2237" s="406" t="s">
        <v>2794</v>
      </c>
      <c r="C2237" s="406" t="s">
        <v>1710</v>
      </c>
      <c r="D2237" s="406"/>
      <c r="F2237" s="406" t="s">
        <v>2793</v>
      </c>
      <c r="G2237" s="406" t="s">
        <v>2794</v>
      </c>
      <c r="H2237" s="406" t="s">
        <v>1710</v>
      </c>
      <c r="I2237" s="406"/>
    </row>
    <row r="2238" spans="1:9">
      <c r="A2238" s="406" t="s">
        <v>448</v>
      </c>
      <c r="B2238" s="406" t="s">
        <v>3483</v>
      </c>
      <c r="C2238" s="406"/>
      <c r="D2238" s="406"/>
      <c r="F2238" s="406" t="s">
        <v>448</v>
      </c>
      <c r="G2238" s="406" t="s">
        <v>3483</v>
      </c>
      <c r="H2238" s="406"/>
      <c r="I2238" s="406"/>
    </row>
    <row r="2239" spans="1:9">
      <c r="A2239" s="406" t="s">
        <v>460</v>
      </c>
      <c r="B2239" s="406" t="s">
        <v>3235</v>
      </c>
      <c r="C2239" s="406" t="s">
        <v>3484</v>
      </c>
      <c r="D2239" s="406" t="s">
        <v>3081</v>
      </c>
      <c r="F2239" s="406" t="s">
        <v>460</v>
      </c>
      <c r="G2239" s="406" t="s">
        <v>3235</v>
      </c>
      <c r="H2239" s="406" t="s">
        <v>3484</v>
      </c>
      <c r="I2239" s="406" t="s">
        <v>3081</v>
      </c>
    </row>
    <row r="2240" spans="1:9">
      <c r="A2240" s="406" t="s">
        <v>1863</v>
      </c>
      <c r="B2240" s="406" t="s">
        <v>3388</v>
      </c>
      <c r="C2240" s="406" t="s">
        <v>3485</v>
      </c>
      <c r="D2240" s="406" t="s">
        <v>3389</v>
      </c>
      <c r="F2240" s="406" t="s">
        <v>1863</v>
      </c>
      <c r="G2240" s="406" t="s">
        <v>3388</v>
      </c>
      <c r="H2240" s="406" t="s">
        <v>3485</v>
      </c>
      <c r="I2240" s="406" t="s">
        <v>3389</v>
      </c>
    </row>
    <row r="2241" spans="1:9">
      <c r="A2241" s="406" t="s">
        <v>1893</v>
      </c>
      <c r="B2241" s="406" t="s">
        <v>3360</v>
      </c>
      <c r="C2241" s="406" t="s">
        <v>1665</v>
      </c>
      <c r="D2241" s="406" t="s">
        <v>3361</v>
      </c>
      <c r="F2241" s="406" t="s">
        <v>1893</v>
      </c>
      <c r="G2241" s="406" t="s">
        <v>3360</v>
      </c>
      <c r="H2241" s="406" t="s">
        <v>1665</v>
      </c>
      <c r="I2241" s="406" t="s">
        <v>3361</v>
      </c>
    </row>
    <row r="2242" spans="1:9">
      <c r="A2242" s="406" t="s">
        <v>460</v>
      </c>
      <c r="B2242" s="406" t="s">
        <v>3080</v>
      </c>
      <c r="C2242" s="406" t="s">
        <v>2934</v>
      </c>
      <c r="D2242" s="406" t="s">
        <v>3081</v>
      </c>
      <c r="F2242" s="406" t="s">
        <v>460</v>
      </c>
      <c r="G2242" s="406" t="s">
        <v>3080</v>
      </c>
      <c r="H2242" s="406" t="s">
        <v>2934</v>
      </c>
      <c r="I2242" s="406" t="s">
        <v>3081</v>
      </c>
    </row>
    <row r="2243" spans="1:9">
      <c r="A2243" s="406" t="s">
        <v>460</v>
      </c>
      <c r="B2243" s="406" t="s">
        <v>3400</v>
      </c>
      <c r="C2243" s="406" t="s">
        <v>3280</v>
      </c>
      <c r="D2243" s="406" t="s">
        <v>3081</v>
      </c>
      <c r="F2243" s="406" t="s">
        <v>460</v>
      </c>
      <c r="G2243" s="406" t="s">
        <v>3400</v>
      </c>
      <c r="H2243" s="406" t="s">
        <v>3280</v>
      </c>
      <c r="I2243" s="406" t="s">
        <v>3081</v>
      </c>
    </row>
    <row r="2244" spans="1:9">
      <c r="A2244" s="406" t="s">
        <v>460</v>
      </c>
      <c r="B2244" s="406" t="s">
        <v>3184</v>
      </c>
      <c r="C2244" s="406" t="s">
        <v>3486</v>
      </c>
      <c r="D2244" s="406" t="s">
        <v>3081</v>
      </c>
      <c r="F2244" s="406" t="s">
        <v>460</v>
      </c>
      <c r="G2244" s="406" t="s">
        <v>3184</v>
      </c>
      <c r="H2244" s="406" t="s">
        <v>3486</v>
      </c>
      <c r="I2244" s="406" t="s">
        <v>3081</v>
      </c>
    </row>
    <row r="2245" spans="1:9">
      <c r="A2245" s="406" t="s">
        <v>3433</v>
      </c>
      <c r="B2245" s="406" t="s">
        <v>3434</v>
      </c>
      <c r="C2245" s="406" t="s">
        <v>2177</v>
      </c>
      <c r="D2245" s="406"/>
      <c r="F2245" s="406" t="s">
        <v>3433</v>
      </c>
      <c r="G2245" s="406" t="s">
        <v>3434</v>
      </c>
      <c r="H2245" s="406" t="s">
        <v>2177</v>
      </c>
      <c r="I2245" s="406"/>
    </row>
    <row r="2246" spans="1:9">
      <c r="A2246" s="406" t="s">
        <v>2793</v>
      </c>
      <c r="B2246" s="406" t="s">
        <v>2352</v>
      </c>
      <c r="C2246" s="406" t="s">
        <v>1805</v>
      </c>
      <c r="D2246" s="406"/>
      <c r="F2246" s="406" t="s">
        <v>2793</v>
      </c>
      <c r="G2246" s="406" t="s">
        <v>2352</v>
      </c>
      <c r="H2246" s="406" t="s">
        <v>1805</v>
      </c>
      <c r="I2246" s="406"/>
    </row>
    <row r="2247" spans="1:9">
      <c r="A2247" s="406" t="s">
        <v>2793</v>
      </c>
      <c r="B2247" s="406" t="s">
        <v>2794</v>
      </c>
      <c r="C2247" s="406" t="s">
        <v>1737</v>
      </c>
      <c r="D2247" s="406"/>
      <c r="F2247" s="406" t="s">
        <v>2793</v>
      </c>
      <c r="G2247" s="406" t="s">
        <v>2794</v>
      </c>
      <c r="H2247" s="406" t="s">
        <v>1737</v>
      </c>
      <c r="I2247" s="406"/>
    </row>
    <row r="2248" spans="1:9">
      <c r="A2248" s="406" t="s">
        <v>1863</v>
      </c>
      <c r="B2248" s="406" t="s">
        <v>3388</v>
      </c>
      <c r="C2248" s="406" t="s">
        <v>2852</v>
      </c>
      <c r="D2248" s="406" t="s">
        <v>3390</v>
      </c>
      <c r="F2248" s="406" t="s">
        <v>1863</v>
      </c>
      <c r="G2248" s="406" t="s">
        <v>3388</v>
      </c>
      <c r="H2248" s="406" t="s">
        <v>2852</v>
      </c>
      <c r="I2248" s="406" t="s">
        <v>3390</v>
      </c>
    </row>
    <row r="2249" spans="1:9">
      <c r="A2249" s="406" t="s">
        <v>452</v>
      </c>
      <c r="B2249" s="406" t="s">
        <v>2074</v>
      </c>
      <c r="C2249" s="406" t="s">
        <v>1692</v>
      </c>
      <c r="D2249" s="406"/>
      <c r="F2249" s="406" t="s">
        <v>452</v>
      </c>
      <c r="G2249" s="406" t="s">
        <v>2074</v>
      </c>
      <c r="H2249" s="406" t="s">
        <v>1692</v>
      </c>
      <c r="I2249" s="406"/>
    </row>
    <row r="2250" spans="1:9">
      <c r="A2250" s="406" t="s">
        <v>460</v>
      </c>
      <c r="B2250" s="406" t="s">
        <v>1739</v>
      </c>
      <c r="C2250" s="406" t="s">
        <v>1887</v>
      </c>
      <c r="D2250" s="406"/>
      <c r="F2250" s="406" t="s">
        <v>460</v>
      </c>
      <c r="G2250" s="406" t="s">
        <v>1739</v>
      </c>
      <c r="H2250" s="406" t="s">
        <v>1887</v>
      </c>
      <c r="I2250" s="406"/>
    </row>
    <row r="2251" spans="1:9">
      <c r="A2251" s="406" t="s">
        <v>2582</v>
      </c>
      <c r="B2251" s="406" t="s">
        <v>2689</v>
      </c>
      <c r="C2251" s="406" t="s">
        <v>1750</v>
      </c>
      <c r="D2251" s="406"/>
      <c r="F2251" s="406" t="s">
        <v>2582</v>
      </c>
      <c r="G2251" s="406" t="s">
        <v>2689</v>
      </c>
      <c r="H2251" s="406" t="s">
        <v>1750</v>
      </c>
      <c r="I2251" s="406"/>
    </row>
    <row r="2252" spans="1:9">
      <c r="A2252" s="406" t="s">
        <v>1780</v>
      </c>
      <c r="B2252" s="406" t="s">
        <v>3487</v>
      </c>
      <c r="C2252" s="406" t="s">
        <v>1695</v>
      </c>
      <c r="D2252" s="406" t="s">
        <v>3488</v>
      </c>
      <c r="F2252" s="406" t="s">
        <v>1780</v>
      </c>
      <c r="G2252" s="406" t="s">
        <v>3487</v>
      </c>
      <c r="H2252" s="406" t="s">
        <v>1695</v>
      </c>
      <c r="I2252" s="406" t="s">
        <v>3488</v>
      </c>
    </row>
    <row r="2253" spans="1:9">
      <c r="A2253" s="406" t="s">
        <v>1858</v>
      </c>
      <c r="B2253" s="406" t="s">
        <v>3356</v>
      </c>
      <c r="C2253" s="406" t="s">
        <v>1724</v>
      </c>
      <c r="D2253" s="406" t="s">
        <v>3372</v>
      </c>
      <c r="F2253" s="406" t="s">
        <v>1858</v>
      </c>
      <c r="G2253" s="406" t="s">
        <v>3356</v>
      </c>
      <c r="H2253" s="406" t="s">
        <v>1724</v>
      </c>
      <c r="I2253" s="406" t="s">
        <v>3372</v>
      </c>
    </row>
    <row r="2254" spans="1:9">
      <c r="A2254" s="406" t="s">
        <v>2582</v>
      </c>
      <c r="B2254" s="406" t="s">
        <v>3448</v>
      </c>
      <c r="C2254" s="406" t="s">
        <v>1674</v>
      </c>
      <c r="D2254" s="406"/>
      <c r="F2254" s="406" t="s">
        <v>2582</v>
      </c>
      <c r="G2254" s="406" t="s">
        <v>3448</v>
      </c>
      <c r="H2254" s="406" t="s">
        <v>1674</v>
      </c>
      <c r="I2254" s="406"/>
    </row>
    <row r="2255" spans="1:9">
      <c r="A2255" s="406" t="s">
        <v>3433</v>
      </c>
      <c r="B2255" s="406" t="s">
        <v>3434</v>
      </c>
      <c r="C2255" s="406" t="s">
        <v>2120</v>
      </c>
      <c r="D2255" s="406"/>
      <c r="F2255" s="406" t="s">
        <v>3433</v>
      </c>
      <c r="G2255" s="406" t="s">
        <v>3434</v>
      </c>
      <c r="H2255" s="406" t="s">
        <v>2120</v>
      </c>
      <c r="I2255" s="406"/>
    </row>
    <row r="2256" spans="1:9">
      <c r="A2256" s="406" t="s">
        <v>460</v>
      </c>
      <c r="B2256" s="406" t="s">
        <v>3154</v>
      </c>
      <c r="C2256" s="406" t="s">
        <v>2809</v>
      </c>
      <c r="D2256" s="406" t="s">
        <v>3081</v>
      </c>
      <c r="F2256" s="406" t="s">
        <v>460</v>
      </c>
      <c r="G2256" s="406" t="s">
        <v>3154</v>
      </c>
      <c r="H2256" s="406" t="s">
        <v>2809</v>
      </c>
      <c r="I2256" s="406" t="s">
        <v>3081</v>
      </c>
    </row>
    <row r="2257" spans="1:9">
      <c r="A2257" s="406" t="s">
        <v>460</v>
      </c>
      <c r="B2257" s="406" t="s">
        <v>3234</v>
      </c>
      <c r="C2257" s="406" t="s">
        <v>2933</v>
      </c>
      <c r="D2257" s="406" t="s">
        <v>3088</v>
      </c>
      <c r="F2257" s="406" t="s">
        <v>460</v>
      </c>
      <c r="G2257" s="406" t="s">
        <v>3234</v>
      </c>
      <c r="H2257" s="406" t="s">
        <v>2933</v>
      </c>
      <c r="I2257" s="406" t="s">
        <v>3088</v>
      </c>
    </row>
    <row r="2258" spans="1:9">
      <c r="A2258" s="406" t="s">
        <v>2582</v>
      </c>
      <c r="B2258" s="406" t="s">
        <v>2772</v>
      </c>
      <c r="C2258" s="406" t="s">
        <v>1671</v>
      </c>
      <c r="D2258" s="406"/>
      <c r="F2258" s="406" t="s">
        <v>2582</v>
      </c>
      <c r="G2258" s="406" t="s">
        <v>2772</v>
      </c>
      <c r="H2258" s="406" t="s">
        <v>1671</v>
      </c>
      <c r="I2258" s="406"/>
    </row>
    <row r="2259" spans="1:9">
      <c r="A2259" s="406" t="s">
        <v>2793</v>
      </c>
      <c r="B2259" s="406" t="s">
        <v>2352</v>
      </c>
      <c r="C2259" s="406" t="s">
        <v>1748</v>
      </c>
      <c r="D2259" s="406"/>
      <c r="F2259" s="406" t="s">
        <v>2793</v>
      </c>
      <c r="G2259" s="406" t="s">
        <v>2352</v>
      </c>
      <c r="H2259" s="406" t="s">
        <v>1748</v>
      </c>
      <c r="I2259" s="406"/>
    </row>
    <row r="2260" spans="1:9">
      <c r="A2260" s="406" t="s">
        <v>1863</v>
      </c>
      <c r="B2260" s="406" t="s">
        <v>3388</v>
      </c>
      <c r="C2260" s="406" t="s">
        <v>2906</v>
      </c>
      <c r="D2260" s="406" t="s">
        <v>3389</v>
      </c>
      <c r="F2260" s="406" t="s">
        <v>1863</v>
      </c>
      <c r="G2260" s="406" t="s">
        <v>3388</v>
      </c>
      <c r="H2260" s="406" t="s">
        <v>2906</v>
      </c>
      <c r="I2260" s="406" t="s">
        <v>3389</v>
      </c>
    </row>
    <row r="2261" spans="1:9">
      <c r="A2261" s="406" t="s">
        <v>448</v>
      </c>
      <c r="B2261" s="406" t="s">
        <v>3489</v>
      </c>
      <c r="C2261" s="406"/>
      <c r="D2261" s="406"/>
      <c r="F2261" s="406" t="s">
        <v>448</v>
      </c>
      <c r="G2261" s="406" t="s">
        <v>3489</v>
      </c>
      <c r="H2261" s="406"/>
      <c r="I2261" s="406"/>
    </row>
    <row r="2262" spans="1:9">
      <c r="A2262" s="406" t="s">
        <v>2793</v>
      </c>
      <c r="B2262" s="406" t="s">
        <v>2794</v>
      </c>
      <c r="C2262" s="406" t="s">
        <v>1727</v>
      </c>
      <c r="D2262" s="406"/>
      <c r="F2262" s="406" t="s">
        <v>2793</v>
      </c>
      <c r="G2262" s="406" t="s">
        <v>2794</v>
      </c>
      <c r="H2262" s="406" t="s">
        <v>1727</v>
      </c>
      <c r="I2262" s="406"/>
    </row>
    <row r="2263" spans="1:9">
      <c r="A2263" s="406" t="s">
        <v>2793</v>
      </c>
      <c r="B2263" s="406" t="s">
        <v>2794</v>
      </c>
      <c r="C2263" s="406" t="s">
        <v>1959</v>
      </c>
      <c r="D2263" s="406"/>
      <c r="F2263" s="406" t="s">
        <v>2793</v>
      </c>
      <c r="G2263" s="406" t="s">
        <v>2794</v>
      </c>
      <c r="H2263" s="406" t="s">
        <v>1959</v>
      </c>
      <c r="I2263" s="406"/>
    </row>
    <row r="2264" spans="1:9">
      <c r="A2264" s="406" t="s">
        <v>452</v>
      </c>
      <c r="B2264" s="406" t="s">
        <v>3490</v>
      </c>
      <c r="C2264" s="406" t="s">
        <v>2120</v>
      </c>
      <c r="D2264" s="406"/>
      <c r="F2264" s="406" t="s">
        <v>452</v>
      </c>
      <c r="G2264" s="406" t="s">
        <v>3490</v>
      </c>
      <c r="H2264" s="406" t="s">
        <v>2120</v>
      </c>
      <c r="I2264" s="406"/>
    </row>
    <row r="2265" spans="1:9">
      <c r="A2265" s="406" t="s">
        <v>2582</v>
      </c>
      <c r="B2265" s="406" t="s">
        <v>2583</v>
      </c>
      <c r="C2265" s="406" t="s">
        <v>1651</v>
      </c>
      <c r="D2265" s="406"/>
      <c r="F2265" s="406" t="s">
        <v>2582</v>
      </c>
      <c r="G2265" s="406" t="s">
        <v>2583</v>
      </c>
      <c r="H2265" s="406" t="s">
        <v>1651</v>
      </c>
      <c r="I2265" s="406"/>
    </row>
    <row r="2266" spans="1:9">
      <c r="A2266" s="406" t="s">
        <v>448</v>
      </c>
      <c r="B2266" s="406" t="s">
        <v>3387</v>
      </c>
      <c r="C2266" s="406" t="s">
        <v>2019</v>
      </c>
      <c r="D2266" s="406"/>
      <c r="F2266" s="406" t="s">
        <v>448</v>
      </c>
      <c r="G2266" s="406" t="s">
        <v>3387</v>
      </c>
      <c r="H2266" s="406" t="s">
        <v>2019</v>
      </c>
      <c r="I2266" s="406"/>
    </row>
    <row r="2267" spans="1:9">
      <c r="A2267" s="406" t="s">
        <v>460</v>
      </c>
      <c r="B2267" s="406" t="s">
        <v>3235</v>
      </c>
      <c r="C2267" s="406" t="s">
        <v>3491</v>
      </c>
      <c r="D2267" s="406" t="s">
        <v>3081</v>
      </c>
      <c r="F2267" s="406" t="s">
        <v>460</v>
      </c>
      <c r="G2267" s="406" t="s">
        <v>3235</v>
      </c>
      <c r="H2267" s="406" t="s">
        <v>3491</v>
      </c>
      <c r="I2267" s="406" t="s">
        <v>3081</v>
      </c>
    </row>
    <row r="2268" spans="1:9">
      <c r="A2268" s="406" t="s">
        <v>460</v>
      </c>
      <c r="B2268" s="406" t="s">
        <v>3080</v>
      </c>
      <c r="C2268" s="406" t="s">
        <v>2932</v>
      </c>
      <c r="D2268" s="406" t="s">
        <v>3081</v>
      </c>
      <c r="F2268" s="406" t="s">
        <v>460</v>
      </c>
      <c r="G2268" s="406" t="s">
        <v>3080</v>
      </c>
      <c r="H2268" s="406" t="s">
        <v>2932</v>
      </c>
      <c r="I2268" s="406" t="s">
        <v>3081</v>
      </c>
    </row>
    <row r="2269" spans="1:9">
      <c r="A2269" s="406" t="s">
        <v>460</v>
      </c>
      <c r="B2269" s="406" t="s">
        <v>3197</v>
      </c>
      <c r="C2269" s="406" t="s">
        <v>3492</v>
      </c>
      <c r="D2269" s="406" t="s">
        <v>3088</v>
      </c>
      <c r="F2269" s="406" t="s">
        <v>460</v>
      </c>
      <c r="G2269" s="406" t="s">
        <v>3197</v>
      </c>
      <c r="H2269" s="406" t="s">
        <v>3492</v>
      </c>
      <c r="I2269" s="406" t="s">
        <v>3088</v>
      </c>
    </row>
    <row r="2270" spans="1:9">
      <c r="A2270" s="406" t="s">
        <v>460</v>
      </c>
      <c r="B2270" s="406" t="s">
        <v>3197</v>
      </c>
      <c r="C2270" s="406" t="s">
        <v>3117</v>
      </c>
      <c r="D2270" s="406" t="s">
        <v>3088</v>
      </c>
      <c r="F2270" s="406" t="s">
        <v>460</v>
      </c>
      <c r="G2270" s="406" t="s">
        <v>3197</v>
      </c>
      <c r="H2270" s="406" t="s">
        <v>3117</v>
      </c>
      <c r="I2270" s="406" t="s">
        <v>3088</v>
      </c>
    </row>
    <row r="2271" spans="1:9">
      <c r="A2271" s="406" t="s">
        <v>460</v>
      </c>
      <c r="B2271" s="406" t="s">
        <v>3247</v>
      </c>
      <c r="C2271" s="406" t="s">
        <v>2951</v>
      </c>
      <c r="D2271" s="406" t="s">
        <v>3088</v>
      </c>
      <c r="F2271" s="406" t="s">
        <v>460</v>
      </c>
      <c r="G2271" s="406" t="s">
        <v>3247</v>
      </c>
      <c r="H2271" s="406" t="s">
        <v>2951</v>
      </c>
      <c r="I2271" s="406" t="s">
        <v>3088</v>
      </c>
    </row>
    <row r="2272" spans="1:9">
      <c r="A2272" s="406" t="s">
        <v>460</v>
      </c>
      <c r="B2272" s="406" t="s">
        <v>1766</v>
      </c>
      <c r="C2272" s="406" t="s">
        <v>1657</v>
      </c>
      <c r="D2272" s="406" t="s">
        <v>1866</v>
      </c>
      <c r="F2272" s="406" t="s">
        <v>460</v>
      </c>
      <c r="G2272" s="406" t="s">
        <v>1766</v>
      </c>
      <c r="H2272" s="406" t="s">
        <v>1657</v>
      </c>
      <c r="I2272" s="406" t="s">
        <v>1866</v>
      </c>
    </row>
    <row r="2273" spans="1:9">
      <c r="A2273" s="406" t="s">
        <v>1993</v>
      </c>
      <c r="B2273" s="406" t="s">
        <v>3373</v>
      </c>
      <c r="C2273" s="406" t="s">
        <v>1734</v>
      </c>
      <c r="D2273" s="406" t="s">
        <v>3374</v>
      </c>
      <c r="F2273" s="406" t="s">
        <v>1993</v>
      </c>
      <c r="G2273" s="406" t="s">
        <v>3373</v>
      </c>
      <c r="H2273" s="406" t="s">
        <v>1734</v>
      </c>
      <c r="I2273" s="406" t="s">
        <v>3374</v>
      </c>
    </row>
    <row r="2274" spans="1:9">
      <c r="A2274" s="406" t="s">
        <v>448</v>
      </c>
      <c r="B2274" s="406" t="s">
        <v>3387</v>
      </c>
      <c r="C2274" s="406" t="s">
        <v>1677</v>
      </c>
      <c r="D2274" s="406"/>
      <c r="F2274" s="406" t="s">
        <v>448</v>
      </c>
      <c r="G2274" s="406" t="s">
        <v>3387</v>
      </c>
      <c r="H2274" s="406" t="s">
        <v>1677</v>
      </c>
      <c r="I2274" s="406"/>
    </row>
    <row r="2275" spans="1:9">
      <c r="A2275" s="406" t="s">
        <v>1863</v>
      </c>
      <c r="B2275" s="406" t="s">
        <v>3388</v>
      </c>
      <c r="C2275" s="406" t="s">
        <v>3288</v>
      </c>
      <c r="D2275" s="406" t="s">
        <v>3389</v>
      </c>
      <c r="F2275" s="406" t="s">
        <v>1863</v>
      </c>
      <c r="G2275" s="406" t="s">
        <v>3388</v>
      </c>
      <c r="H2275" s="406" t="s">
        <v>3288</v>
      </c>
      <c r="I2275" s="406" t="s">
        <v>3389</v>
      </c>
    </row>
    <row r="2276" spans="1:9">
      <c r="A2276" s="406" t="s">
        <v>1787</v>
      </c>
      <c r="B2276" s="406" t="s">
        <v>1790</v>
      </c>
      <c r="C2276" s="406" t="s">
        <v>1748</v>
      </c>
      <c r="D2276" s="406" t="s">
        <v>3493</v>
      </c>
      <c r="F2276" s="406" t="s">
        <v>1787</v>
      </c>
      <c r="G2276" s="406" t="s">
        <v>1790</v>
      </c>
      <c r="H2276" s="406" t="s">
        <v>1748</v>
      </c>
      <c r="I2276" s="406" t="s">
        <v>3493</v>
      </c>
    </row>
    <row r="2277" spans="1:9">
      <c r="A2277" s="406" t="s">
        <v>1546</v>
      </c>
      <c r="B2277" s="406" t="s">
        <v>3473</v>
      </c>
      <c r="C2277" s="406" t="s">
        <v>1713</v>
      </c>
      <c r="D2277" s="406" t="s">
        <v>2085</v>
      </c>
      <c r="F2277" s="406" t="s">
        <v>1546</v>
      </c>
      <c r="G2277" s="406" t="s">
        <v>3473</v>
      </c>
      <c r="H2277" s="406" t="s">
        <v>1713</v>
      </c>
      <c r="I2277" s="406" t="s">
        <v>2085</v>
      </c>
    </row>
    <row r="2278" spans="1:9">
      <c r="A2278" s="406" t="s">
        <v>3091</v>
      </c>
      <c r="B2278" s="406" t="s">
        <v>3092</v>
      </c>
      <c r="C2278" s="406" t="s">
        <v>2920</v>
      </c>
      <c r="D2278" s="406" t="s">
        <v>3094</v>
      </c>
      <c r="F2278" s="406" t="s">
        <v>3091</v>
      </c>
      <c r="G2278" s="406" t="s">
        <v>3092</v>
      </c>
      <c r="H2278" s="406" t="s">
        <v>2920</v>
      </c>
      <c r="I2278" s="406" t="s">
        <v>3094</v>
      </c>
    </row>
    <row r="2279" spans="1:9">
      <c r="A2279" s="406" t="s">
        <v>452</v>
      </c>
      <c r="B2279" s="406" t="s">
        <v>2289</v>
      </c>
      <c r="C2279" s="406" t="s">
        <v>1671</v>
      </c>
      <c r="D2279" s="406"/>
      <c r="F2279" s="406" t="s">
        <v>452</v>
      </c>
      <c r="G2279" s="406" t="s">
        <v>2289</v>
      </c>
      <c r="H2279" s="406" t="s">
        <v>1671</v>
      </c>
      <c r="I2279" s="406"/>
    </row>
    <row r="2280" spans="1:9">
      <c r="A2280" s="406" t="s">
        <v>448</v>
      </c>
      <c r="B2280" s="406" t="s">
        <v>2667</v>
      </c>
      <c r="C2280" s="406"/>
      <c r="D2280" s="406"/>
      <c r="F2280" s="406" t="s">
        <v>448</v>
      </c>
      <c r="G2280" s="406" t="s">
        <v>2667</v>
      </c>
      <c r="H2280" s="406"/>
      <c r="I2280" s="406"/>
    </row>
    <row r="2281" spans="1:9">
      <c r="A2281" s="406" t="s">
        <v>3433</v>
      </c>
      <c r="B2281" s="406" t="s">
        <v>3434</v>
      </c>
      <c r="C2281" s="406" t="s">
        <v>1796</v>
      </c>
      <c r="D2281" s="406"/>
      <c r="F2281" s="406" t="s">
        <v>3433</v>
      </c>
      <c r="G2281" s="406" t="s">
        <v>3434</v>
      </c>
      <c r="H2281" s="406" t="s">
        <v>1796</v>
      </c>
      <c r="I2281" s="406"/>
    </row>
    <row r="2282" spans="1:9">
      <c r="A2282" s="406" t="s">
        <v>2793</v>
      </c>
      <c r="B2282" s="406" t="s">
        <v>2352</v>
      </c>
      <c r="C2282" s="406" t="s">
        <v>1671</v>
      </c>
      <c r="D2282" s="406"/>
      <c r="F2282" s="406" t="s">
        <v>2793</v>
      </c>
      <c r="G2282" s="406" t="s">
        <v>2352</v>
      </c>
      <c r="H2282" s="406" t="s">
        <v>1671</v>
      </c>
      <c r="I2282" s="406"/>
    </row>
    <row r="2283" spans="1:9">
      <c r="A2283" s="406" t="s">
        <v>460</v>
      </c>
      <c r="B2283" s="406" t="s">
        <v>3400</v>
      </c>
      <c r="C2283" s="406" t="s">
        <v>2217</v>
      </c>
      <c r="D2283" s="406" t="s">
        <v>3081</v>
      </c>
      <c r="F2283" s="406" t="s">
        <v>460</v>
      </c>
      <c r="G2283" s="406" t="s">
        <v>3400</v>
      </c>
      <c r="H2283" s="406" t="s">
        <v>2217</v>
      </c>
      <c r="I2283" s="406" t="s">
        <v>3081</v>
      </c>
    </row>
    <row r="2284" spans="1:9">
      <c r="A2284" s="406" t="s">
        <v>3147</v>
      </c>
      <c r="B2284" s="406" t="s">
        <v>3148</v>
      </c>
      <c r="C2284" s="406" t="s">
        <v>2900</v>
      </c>
      <c r="D2284" s="406" t="s">
        <v>3149</v>
      </c>
      <c r="F2284" s="406" t="s">
        <v>3147</v>
      </c>
      <c r="G2284" s="406" t="s">
        <v>3148</v>
      </c>
      <c r="H2284" s="406" t="s">
        <v>2900</v>
      </c>
      <c r="I2284" s="406" t="s">
        <v>3149</v>
      </c>
    </row>
    <row r="2285" spans="1:9">
      <c r="A2285" s="406" t="s">
        <v>1546</v>
      </c>
      <c r="B2285" s="406" t="s">
        <v>3473</v>
      </c>
      <c r="C2285" s="406" t="s">
        <v>1734</v>
      </c>
      <c r="D2285" s="406" t="s">
        <v>2085</v>
      </c>
      <c r="F2285" s="406" t="s">
        <v>1546</v>
      </c>
      <c r="G2285" s="406" t="s">
        <v>3473</v>
      </c>
      <c r="H2285" s="406" t="s">
        <v>1734</v>
      </c>
      <c r="I2285" s="406" t="s">
        <v>2085</v>
      </c>
    </row>
    <row r="2286" spans="1:9">
      <c r="A2286" s="406" t="s">
        <v>460</v>
      </c>
      <c r="B2286" s="406" t="s">
        <v>3197</v>
      </c>
      <c r="C2286" s="406" t="s">
        <v>3494</v>
      </c>
      <c r="D2286" s="406" t="s">
        <v>3088</v>
      </c>
      <c r="F2286" s="406" t="s">
        <v>460</v>
      </c>
      <c r="G2286" s="406" t="s">
        <v>3197</v>
      </c>
      <c r="H2286" s="406" t="s">
        <v>3494</v>
      </c>
      <c r="I2286" s="406" t="s">
        <v>3088</v>
      </c>
    </row>
    <row r="2287" spans="1:9">
      <c r="A2287" s="406" t="s">
        <v>448</v>
      </c>
      <c r="B2287" s="406" t="s">
        <v>1650</v>
      </c>
      <c r="C2287" s="406" t="s">
        <v>1763</v>
      </c>
      <c r="D2287" s="406" t="s">
        <v>1881</v>
      </c>
      <c r="F2287" s="406" t="s">
        <v>448</v>
      </c>
      <c r="G2287" s="406" t="s">
        <v>1650</v>
      </c>
      <c r="H2287" s="406" t="s">
        <v>1763</v>
      </c>
      <c r="I2287" s="406" t="s">
        <v>1881</v>
      </c>
    </row>
    <row r="2288" spans="1:9">
      <c r="A2288" s="406" t="s">
        <v>3366</v>
      </c>
      <c r="B2288" s="406" t="s">
        <v>3366</v>
      </c>
      <c r="C2288" s="406" t="s">
        <v>2819</v>
      </c>
      <c r="D2288" s="406" t="s">
        <v>2618</v>
      </c>
      <c r="F2288" s="406" t="s">
        <v>3366</v>
      </c>
      <c r="G2288" s="406" t="s">
        <v>3366</v>
      </c>
      <c r="H2288" s="406" t="s">
        <v>2819</v>
      </c>
      <c r="I2288" s="406" t="s">
        <v>2618</v>
      </c>
    </row>
    <row r="2289" spans="1:9">
      <c r="A2289" s="406" t="s">
        <v>452</v>
      </c>
      <c r="B2289" s="406" t="s">
        <v>2590</v>
      </c>
      <c r="C2289" s="406" t="s">
        <v>3495</v>
      </c>
      <c r="D2289" s="406" t="s">
        <v>2627</v>
      </c>
      <c r="F2289" s="406" t="s">
        <v>452</v>
      </c>
      <c r="G2289" s="406" t="s">
        <v>2590</v>
      </c>
      <c r="H2289" s="406" t="s">
        <v>3495</v>
      </c>
      <c r="I2289" s="406" t="s">
        <v>2627</v>
      </c>
    </row>
    <row r="2290" spans="1:9">
      <c r="A2290" s="406" t="s">
        <v>2582</v>
      </c>
      <c r="B2290" s="406" t="s">
        <v>2583</v>
      </c>
      <c r="C2290" s="406" t="s">
        <v>1805</v>
      </c>
      <c r="D2290" s="406"/>
      <c r="F2290" s="406" t="s">
        <v>2582</v>
      </c>
      <c r="G2290" s="406" t="s">
        <v>2583</v>
      </c>
      <c r="H2290" s="406" t="s">
        <v>1805</v>
      </c>
      <c r="I2290" s="406"/>
    </row>
    <row r="2291" spans="1:9">
      <c r="A2291" s="406" t="s">
        <v>2793</v>
      </c>
      <c r="B2291" s="406" t="s">
        <v>2794</v>
      </c>
      <c r="C2291" s="406" t="s">
        <v>2120</v>
      </c>
      <c r="D2291" s="406"/>
      <c r="F2291" s="406" t="s">
        <v>2793</v>
      </c>
      <c r="G2291" s="406" t="s">
        <v>2794</v>
      </c>
      <c r="H2291" s="406" t="s">
        <v>2120</v>
      </c>
      <c r="I2291" s="406"/>
    </row>
    <row r="2292" spans="1:9">
      <c r="A2292" s="406" t="s">
        <v>2552</v>
      </c>
      <c r="B2292" s="406" t="s">
        <v>2552</v>
      </c>
      <c r="C2292" s="406" t="s">
        <v>3128</v>
      </c>
      <c r="D2292" s="406" t="s">
        <v>2032</v>
      </c>
      <c r="F2292" s="406" t="s">
        <v>2552</v>
      </c>
      <c r="G2292" s="406" t="s">
        <v>2552</v>
      </c>
      <c r="H2292" s="406" t="s">
        <v>3128</v>
      </c>
      <c r="I2292" s="406" t="s">
        <v>2032</v>
      </c>
    </row>
    <row r="2293" spans="1:9">
      <c r="A2293" s="406" t="s">
        <v>2552</v>
      </c>
      <c r="B2293" s="406" t="s">
        <v>2552</v>
      </c>
      <c r="C2293" s="406" t="s">
        <v>3480</v>
      </c>
      <c r="D2293" s="406" t="s">
        <v>2032</v>
      </c>
      <c r="F2293" s="406" t="s">
        <v>2552</v>
      </c>
      <c r="G2293" s="406" t="s">
        <v>2552</v>
      </c>
      <c r="H2293" s="406" t="s">
        <v>3480</v>
      </c>
      <c r="I2293" s="406" t="s">
        <v>2032</v>
      </c>
    </row>
    <row r="2294" spans="1:9">
      <c r="A2294" s="406" t="s">
        <v>783</v>
      </c>
      <c r="B2294" s="406" t="s">
        <v>2255</v>
      </c>
      <c r="C2294" s="406" t="s">
        <v>2601</v>
      </c>
      <c r="D2294" s="406"/>
      <c r="F2294" s="406" t="s">
        <v>783</v>
      </c>
      <c r="G2294" s="406" t="s">
        <v>2255</v>
      </c>
      <c r="H2294" s="406" t="s">
        <v>2601</v>
      </c>
      <c r="I2294" s="406"/>
    </row>
    <row r="2295" spans="1:9">
      <c r="A2295" s="406" t="s">
        <v>460</v>
      </c>
      <c r="B2295" s="406" t="s">
        <v>3080</v>
      </c>
      <c r="C2295" s="406" t="s">
        <v>2929</v>
      </c>
      <c r="D2295" s="406" t="s">
        <v>3081</v>
      </c>
      <c r="F2295" s="406" t="s">
        <v>460</v>
      </c>
      <c r="G2295" s="406" t="s">
        <v>3080</v>
      </c>
      <c r="H2295" s="406" t="s">
        <v>2929</v>
      </c>
      <c r="I2295" s="406" t="s">
        <v>3081</v>
      </c>
    </row>
    <row r="2296" spans="1:9">
      <c r="A2296" s="406" t="s">
        <v>3366</v>
      </c>
      <c r="B2296" s="406" t="s">
        <v>3366</v>
      </c>
      <c r="C2296" s="406" t="s">
        <v>3496</v>
      </c>
      <c r="D2296" s="406" t="s">
        <v>2147</v>
      </c>
      <c r="F2296" s="406" t="s">
        <v>3366</v>
      </c>
      <c r="G2296" s="406" t="s">
        <v>3366</v>
      </c>
      <c r="H2296" s="406" t="s">
        <v>3496</v>
      </c>
      <c r="I2296" s="406" t="s">
        <v>2147</v>
      </c>
    </row>
    <row r="2297" spans="1:9">
      <c r="A2297" s="406" t="s">
        <v>448</v>
      </c>
      <c r="B2297" s="406" t="s">
        <v>2282</v>
      </c>
      <c r="C2297" s="406" t="s">
        <v>3497</v>
      </c>
      <c r="D2297" s="406"/>
      <c r="F2297" s="406" t="s">
        <v>448</v>
      </c>
      <c r="G2297" s="406" t="s">
        <v>2282</v>
      </c>
      <c r="H2297" s="406" t="s">
        <v>3497</v>
      </c>
      <c r="I2297" s="406"/>
    </row>
    <row r="2298" spans="1:9">
      <c r="A2298" s="406" t="s">
        <v>1546</v>
      </c>
      <c r="B2298" s="406" t="s">
        <v>3473</v>
      </c>
      <c r="C2298" s="406" t="s">
        <v>1819</v>
      </c>
      <c r="D2298" s="406" t="s">
        <v>2085</v>
      </c>
      <c r="F2298" s="406" t="s">
        <v>1546</v>
      </c>
      <c r="G2298" s="406" t="s">
        <v>3473</v>
      </c>
      <c r="H2298" s="406" t="s">
        <v>1819</v>
      </c>
      <c r="I2298" s="406" t="s">
        <v>2085</v>
      </c>
    </row>
    <row r="2299" spans="1:9">
      <c r="A2299" s="406" t="s">
        <v>460</v>
      </c>
      <c r="B2299" s="406" t="s">
        <v>3180</v>
      </c>
      <c r="C2299" s="406" t="s">
        <v>2836</v>
      </c>
      <c r="D2299" s="406" t="s">
        <v>3081</v>
      </c>
      <c r="F2299" s="406" t="s">
        <v>460</v>
      </c>
      <c r="G2299" s="406" t="s">
        <v>3180</v>
      </c>
      <c r="H2299" s="406" t="s">
        <v>2836</v>
      </c>
      <c r="I2299" s="406" t="s">
        <v>3081</v>
      </c>
    </row>
    <row r="2300" spans="1:9">
      <c r="A2300" s="406" t="s">
        <v>460</v>
      </c>
      <c r="B2300" s="406" t="s">
        <v>3154</v>
      </c>
      <c r="C2300" s="406" t="s">
        <v>2843</v>
      </c>
      <c r="D2300" s="406" t="s">
        <v>3498</v>
      </c>
      <c r="F2300" s="406" t="s">
        <v>460</v>
      </c>
      <c r="G2300" s="406" t="s">
        <v>3154</v>
      </c>
      <c r="H2300" s="406" t="s">
        <v>2843</v>
      </c>
      <c r="I2300" s="406" t="s">
        <v>3498</v>
      </c>
    </row>
    <row r="2301" spans="1:9">
      <c r="A2301" s="406" t="s">
        <v>448</v>
      </c>
      <c r="B2301" s="406" t="s">
        <v>3499</v>
      </c>
      <c r="C2301" s="406"/>
      <c r="D2301" s="406"/>
      <c r="F2301" s="406" t="s">
        <v>448</v>
      </c>
      <c r="G2301" s="406" t="s">
        <v>3499</v>
      </c>
      <c r="H2301" s="406"/>
      <c r="I2301" s="406"/>
    </row>
    <row r="2302" spans="1:9">
      <c r="A2302" s="406" t="s">
        <v>2582</v>
      </c>
      <c r="B2302" s="406" t="s">
        <v>2583</v>
      </c>
      <c r="C2302" s="406" t="s">
        <v>2241</v>
      </c>
      <c r="D2302" s="406"/>
      <c r="F2302" s="406" t="s">
        <v>2582</v>
      </c>
      <c r="G2302" s="406" t="s">
        <v>2583</v>
      </c>
      <c r="H2302" s="406" t="s">
        <v>2241</v>
      </c>
      <c r="I2302" s="406"/>
    </row>
    <row r="2303" spans="1:9">
      <c r="A2303" s="406" t="s">
        <v>2793</v>
      </c>
      <c r="B2303" s="406" t="s">
        <v>2352</v>
      </c>
      <c r="C2303" s="406" t="s">
        <v>1734</v>
      </c>
      <c r="D2303" s="406"/>
      <c r="F2303" s="406" t="s">
        <v>2793</v>
      </c>
      <c r="G2303" s="406" t="s">
        <v>2352</v>
      </c>
      <c r="H2303" s="406" t="s">
        <v>1734</v>
      </c>
      <c r="I2303" s="406"/>
    </row>
    <row r="2304" spans="1:9">
      <c r="A2304" s="406" t="s">
        <v>2793</v>
      </c>
      <c r="B2304" s="406" t="s">
        <v>3412</v>
      </c>
      <c r="C2304" s="406" t="s">
        <v>2606</v>
      </c>
      <c r="D2304" s="406"/>
      <c r="F2304" s="406" t="s">
        <v>2793</v>
      </c>
      <c r="G2304" s="406" t="s">
        <v>3412</v>
      </c>
      <c r="H2304" s="406" t="s">
        <v>2606</v>
      </c>
      <c r="I2304" s="406"/>
    </row>
    <row r="2305" spans="1:9">
      <c r="A2305" s="406" t="s">
        <v>2552</v>
      </c>
      <c r="B2305" s="406" t="s">
        <v>2552</v>
      </c>
      <c r="C2305" s="406" t="s">
        <v>2854</v>
      </c>
      <c r="D2305" s="406" t="s">
        <v>2032</v>
      </c>
      <c r="F2305" s="406" t="s">
        <v>2552</v>
      </c>
      <c r="G2305" s="406" t="s">
        <v>2552</v>
      </c>
      <c r="H2305" s="406" t="s">
        <v>2854</v>
      </c>
      <c r="I2305" s="406" t="s">
        <v>2032</v>
      </c>
    </row>
    <row r="2306" spans="1:9">
      <c r="A2306" s="406" t="s">
        <v>460</v>
      </c>
      <c r="B2306" s="406" t="s">
        <v>3400</v>
      </c>
      <c r="C2306" s="406" t="s">
        <v>2395</v>
      </c>
      <c r="D2306" s="406" t="s">
        <v>3081</v>
      </c>
      <c r="F2306" s="406" t="s">
        <v>460</v>
      </c>
      <c r="G2306" s="406" t="s">
        <v>3400</v>
      </c>
      <c r="H2306" s="406" t="s">
        <v>2395</v>
      </c>
      <c r="I2306" s="406" t="s">
        <v>3081</v>
      </c>
    </row>
    <row r="2307" spans="1:9">
      <c r="A2307" s="406" t="s">
        <v>2582</v>
      </c>
      <c r="B2307" s="406" t="s">
        <v>2583</v>
      </c>
      <c r="C2307" s="406" t="s">
        <v>3500</v>
      </c>
      <c r="D2307" s="406"/>
      <c r="F2307" s="406" t="s">
        <v>2582</v>
      </c>
      <c r="G2307" s="406" t="s">
        <v>2583</v>
      </c>
      <c r="H2307" s="406" t="s">
        <v>3500</v>
      </c>
      <c r="I2307" s="406"/>
    </row>
    <row r="2308" spans="1:9">
      <c r="A2308" s="406" t="s">
        <v>1893</v>
      </c>
      <c r="B2308" s="406" t="s">
        <v>3360</v>
      </c>
      <c r="C2308" s="406" t="s">
        <v>1713</v>
      </c>
      <c r="D2308" s="406" t="s">
        <v>3377</v>
      </c>
      <c r="F2308" s="406" t="s">
        <v>1893</v>
      </c>
      <c r="G2308" s="406" t="s">
        <v>3360</v>
      </c>
      <c r="H2308" s="406" t="s">
        <v>1713</v>
      </c>
      <c r="I2308" s="406" t="s">
        <v>3377</v>
      </c>
    </row>
    <row r="2309" spans="1:9">
      <c r="A2309" s="406" t="s">
        <v>3433</v>
      </c>
      <c r="B2309" s="406" t="s">
        <v>3434</v>
      </c>
      <c r="C2309" s="406" t="s">
        <v>2019</v>
      </c>
      <c r="D2309" s="406"/>
      <c r="F2309" s="406" t="s">
        <v>3433</v>
      </c>
      <c r="G2309" s="406" t="s">
        <v>3434</v>
      </c>
      <c r="H2309" s="406" t="s">
        <v>2019</v>
      </c>
      <c r="I2309" s="406"/>
    </row>
    <row r="2310" spans="1:9">
      <c r="A2310" s="406" t="s">
        <v>2582</v>
      </c>
      <c r="B2310" s="406" t="s">
        <v>2583</v>
      </c>
      <c r="C2310" s="406" t="s">
        <v>1705</v>
      </c>
      <c r="D2310" s="406"/>
      <c r="F2310" s="406" t="s">
        <v>2582</v>
      </c>
      <c r="G2310" s="406" t="s">
        <v>2583</v>
      </c>
      <c r="H2310" s="406" t="s">
        <v>1705</v>
      </c>
      <c r="I2310" s="406"/>
    </row>
    <row r="2311" spans="1:9">
      <c r="A2311" s="406" t="s">
        <v>2582</v>
      </c>
      <c r="B2311" s="406" t="s">
        <v>2583</v>
      </c>
      <c r="C2311" s="406" t="s">
        <v>1799</v>
      </c>
      <c r="D2311" s="406"/>
      <c r="F2311" s="406" t="s">
        <v>2582</v>
      </c>
      <c r="G2311" s="406" t="s">
        <v>2583</v>
      </c>
      <c r="H2311" s="406" t="s">
        <v>1799</v>
      </c>
      <c r="I2311" s="406"/>
    </row>
    <row r="2312" spans="1:9">
      <c r="A2312" s="406" t="s">
        <v>2793</v>
      </c>
      <c r="B2312" s="406" t="s">
        <v>2352</v>
      </c>
      <c r="C2312" s="406" t="s">
        <v>2413</v>
      </c>
      <c r="D2312" s="406"/>
      <c r="F2312" s="406" t="s">
        <v>2793</v>
      </c>
      <c r="G2312" s="406" t="s">
        <v>2352</v>
      </c>
      <c r="H2312" s="406" t="s">
        <v>2413</v>
      </c>
      <c r="I2312" s="406"/>
    </row>
    <row r="2313" spans="1:9">
      <c r="A2313" s="406" t="s">
        <v>2582</v>
      </c>
      <c r="B2313" s="406" t="s">
        <v>2689</v>
      </c>
      <c r="C2313" s="406" t="s">
        <v>1695</v>
      </c>
      <c r="D2313" s="406"/>
      <c r="F2313" s="406" t="s">
        <v>2582</v>
      </c>
      <c r="G2313" s="406" t="s">
        <v>2689</v>
      </c>
      <c r="H2313" s="406" t="s">
        <v>1695</v>
      </c>
      <c r="I2313" s="406"/>
    </row>
    <row r="2314" spans="1:9">
      <c r="A2314" s="406" t="s">
        <v>2793</v>
      </c>
      <c r="B2314" s="406" t="s">
        <v>3000</v>
      </c>
      <c r="C2314" s="406" t="s">
        <v>1840</v>
      </c>
      <c r="D2314" s="406"/>
      <c r="F2314" s="406" t="s">
        <v>2793</v>
      </c>
      <c r="G2314" s="406" t="s">
        <v>3000</v>
      </c>
      <c r="H2314" s="406" t="s">
        <v>1840</v>
      </c>
      <c r="I2314" s="406"/>
    </row>
    <row r="2315" spans="1:9">
      <c r="A2315" s="406" t="s">
        <v>460</v>
      </c>
      <c r="B2315" s="406" t="s">
        <v>3294</v>
      </c>
      <c r="C2315" s="406" t="s">
        <v>3501</v>
      </c>
      <c r="D2315" s="406" t="s">
        <v>3081</v>
      </c>
      <c r="F2315" s="406" t="s">
        <v>460</v>
      </c>
      <c r="G2315" s="406" t="s">
        <v>3294</v>
      </c>
      <c r="H2315" s="406" t="s">
        <v>3501</v>
      </c>
      <c r="I2315" s="406" t="s">
        <v>3081</v>
      </c>
    </row>
    <row r="2316" spans="1:9">
      <c r="A2316" s="406" t="s">
        <v>2582</v>
      </c>
      <c r="B2316" s="406" t="s">
        <v>2583</v>
      </c>
      <c r="C2316" s="406" t="s">
        <v>2413</v>
      </c>
      <c r="D2316" s="406"/>
      <c r="F2316" s="406" t="s">
        <v>2582</v>
      </c>
      <c r="G2316" s="406" t="s">
        <v>2583</v>
      </c>
      <c r="H2316" s="406" t="s">
        <v>2413</v>
      </c>
      <c r="I2316" s="406"/>
    </row>
    <row r="2317" spans="1:9">
      <c r="A2317" s="406" t="s">
        <v>2582</v>
      </c>
      <c r="B2317" s="406" t="s">
        <v>2583</v>
      </c>
      <c r="C2317" s="406" t="s">
        <v>2173</v>
      </c>
      <c r="D2317" s="406"/>
      <c r="F2317" s="406" t="s">
        <v>2582</v>
      </c>
      <c r="G2317" s="406" t="s">
        <v>2583</v>
      </c>
      <c r="H2317" s="406" t="s">
        <v>2173</v>
      </c>
      <c r="I2317" s="406"/>
    </row>
    <row r="2318" spans="1:9">
      <c r="A2318" s="406" t="s">
        <v>1893</v>
      </c>
      <c r="B2318" s="406" t="s">
        <v>3360</v>
      </c>
      <c r="C2318" s="406" t="s">
        <v>1748</v>
      </c>
      <c r="D2318" s="406" t="s">
        <v>3361</v>
      </c>
      <c r="F2318" s="406" t="s">
        <v>1893</v>
      </c>
      <c r="G2318" s="406" t="s">
        <v>3360</v>
      </c>
      <c r="H2318" s="406" t="s">
        <v>1748</v>
      </c>
      <c r="I2318" s="406" t="s">
        <v>3361</v>
      </c>
    </row>
    <row r="2319" spans="1:9">
      <c r="A2319" s="406" t="s">
        <v>2793</v>
      </c>
      <c r="B2319" s="406" t="s">
        <v>2352</v>
      </c>
      <c r="C2319" s="406" t="s">
        <v>1772</v>
      </c>
      <c r="D2319" s="406"/>
      <c r="F2319" s="406" t="s">
        <v>2793</v>
      </c>
      <c r="G2319" s="406" t="s">
        <v>2352</v>
      </c>
      <c r="H2319" s="406" t="s">
        <v>1772</v>
      </c>
      <c r="I2319" s="406"/>
    </row>
    <row r="2320" spans="1:9">
      <c r="A2320" s="406" t="s">
        <v>3366</v>
      </c>
      <c r="B2320" s="406" t="s">
        <v>3366</v>
      </c>
      <c r="C2320" s="406" t="s">
        <v>3502</v>
      </c>
      <c r="D2320" s="406" t="s">
        <v>3503</v>
      </c>
      <c r="F2320" s="406" t="s">
        <v>3366</v>
      </c>
      <c r="G2320" s="406" t="s">
        <v>3366</v>
      </c>
      <c r="H2320" s="406" t="s">
        <v>3502</v>
      </c>
      <c r="I2320" s="406" t="s">
        <v>3503</v>
      </c>
    </row>
    <row r="2321" spans="1:9">
      <c r="A2321" s="406" t="s">
        <v>2793</v>
      </c>
      <c r="B2321" s="406" t="s">
        <v>2352</v>
      </c>
      <c r="C2321" s="406" t="s">
        <v>1796</v>
      </c>
      <c r="D2321" s="406"/>
      <c r="F2321" s="406" t="s">
        <v>2793</v>
      </c>
      <c r="G2321" s="406" t="s">
        <v>2352</v>
      </c>
      <c r="H2321" s="406" t="s">
        <v>1796</v>
      </c>
      <c r="I2321" s="406"/>
    </row>
    <row r="2322" spans="1:9">
      <c r="A2322" s="406" t="s">
        <v>448</v>
      </c>
      <c r="B2322" s="406" t="s">
        <v>2986</v>
      </c>
      <c r="C2322" s="406" t="s">
        <v>2205</v>
      </c>
      <c r="D2322" s="406"/>
      <c r="F2322" s="406" t="s">
        <v>448</v>
      </c>
      <c r="G2322" s="406" t="s">
        <v>2986</v>
      </c>
      <c r="H2322" s="406" t="s">
        <v>2205</v>
      </c>
      <c r="I2322" s="406"/>
    </row>
    <row r="2323" spans="1:9">
      <c r="A2323" s="406" t="s">
        <v>2793</v>
      </c>
      <c r="B2323" s="406" t="s">
        <v>3000</v>
      </c>
      <c r="C2323" s="406" t="s">
        <v>1905</v>
      </c>
      <c r="D2323" s="406"/>
      <c r="F2323" s="406" t="s">
        <v>2793</v>
      </c>
      <c r="G2323" s="406" t="s">
        <v>3000</v>
      </c>
      <c r="H2323" s="406" t="s">
        <v>1905</v>
      </c>
      <c r="I2323" s="406"/>
    </row>
    <row r="2324" spans="1:9">
      <c r="A2324" s="406" t="s">
        <v>2793</v>
      </c>
      <c r="B2324" s="406" t="s">
        <v>3000</v>
      </c>
      <c r="C2324" s="406" t="s">
        <v>2066</v>
      </c>
      <c r="D2324" s="406"/>
      <c r="F2324" s="406" t="s">
        <v>2793</v>
      </c>
      <c r="G2324" s="406" t="s">
        <v>3000</v>
      </c>
      <c r="H2324" s="406" t="s">
        <v>2066</v>
      </c>
      <c r="I2324" s="406"/>
    </row>
    <row r="2325" spans="1:9">
      <c r="A2325" s="406" t="s">
        <v>460</v>
      </c>
      <c r="B2325" s="406" t="s">
        <v>3340</v>
      </c>
      <c r="C2325" s="406" t="s">
        <v>3504</v>
      </c>
      <c r="D2325" s="406" t="s">
        <v>3088</v>
      </c>
      <c r="F2325" s="406" t="s">
        <v>460</v>
      </c>
      <c r="G2325" s="406" t="s">
        <v>3340</v>
      </c>
      <c r="H2325" s="406" t="s">
        <v>3504</v>
      </c>
      <c r="I2325" s="406" t="s">
        <v>3088</v>
      </c>
    </row>
    <row r="2326" spans="1:9">
      <c r="A2326" s="406" t="s">
        <v>460</v>
      </c>
      <c r="B2326" s="406" t="s">
        <v>3400</v>
      </c>
      <c r="C2326" s="406" t="s">
        <v>3505</v>
      </c>
      <c r="D2326" s="406" t="s">
        <v>3081</v>
      </c>
      <c r="F2326" s="406" t="s">
        <v>460</v>
      </c>
      <c r="G2326" s="406" t="s">
        <v>3400</v>
      </c>
      <c r="H2326" s="406" t="s">
        <v>3505</v>
      </c>
      <c r="I2326" s="406" t="s">
        <v>3081</v>
      </c>
    </row>
    <row r="2327" spans="1:9">
      <c r="A2327" s="406" t="s">
        <v>460</v>
      </c>
      <c r="B2327" s="406" t="s">
        <v>3030</v>
      </c>
      <c r="C2327" s="406" t="s">
        <v>1657</v>
      </c>
      <c r="D2327" s="406" t="s">
        <v>3025</v>
      </c>
      <c r="F2327" s="406" t="s">
        <v>460</v>
      </c>
      <c r="G2327" s="406" t="s">
        <v>3030</v>
      </c>
      <c r="H2327" s="406" t="s">
        <v>1657</v>
      </c>
      <c r="I2327" s="406" t="s">
        <v>3025</v>
      </c>
    </row>
    <row r="2328" spans="1:9">
      <c r="A2328" s="406" t="s">
        <v>448</v>
      </c>
      <c r="B2328" s="406" t="s">
        <v>2622</v>
      </c>
      <c r="C2328" s="406" t="s">
        <v>1902</v>
      </c>
      <c r="D2328" s="406"/>
      <c r="F2328" s="406" t="s">
        <v>448</v>
      </c>
      <c r="G2328" s="406" t="s">
        <v>2622</v>
      </c>
      <c r="H2328" s="406" t="s">
        <v>1902</v>
      </c>
      <c r="I2328" s="406"/>
    </row>
    <row r="2329" spans="1:9">
      <c r="A2329" s="406" t="s">
        <v>3366</v>
      </c>
      <c r="B2329" s="406" t="s">
        <v>3366</v>
      </c>
      <c r="C2329" s="406" t="s">
        <v>2816</v>
      </c>
      <c r="D2329" s="406" t="s">
        <v>3506</v>
      </c>
      <c r="F2329" s="406" t="s">
        <v>3366</v>
      </c>
      <c r="G2329" s="406" t="s">
        <v>3366</v>
      </c>
      <c r="H2329" s="406" t="s">
        <v>2816</v>
      </c>
      <c r="I2329" s="406" t="s">
        <v>3506</v>
      </c>
    </row>
    <row r="2330" spans="1:9">
      <c r="A2330" s="406" t="s">
        <v>2552</v>
      </c>
      <c r="B2330" s="406" t="s">
        <v>2552</v>
      </c>
      <c r="C2330" s="406"/>
      <c r="D2330" s="406" t="s">
        <v>3507</v>
      </c>
      <c r="F2330" s="406" t="s">
        <v>2552</v>
      </c>
      <c r="G2330" s="406" t="s">
        <v>2552</v>
      </c>
      <c r="H2330" s="406"/>
      <c r="I2330" s="406" t="s">
        <v>3507</v>
      </c>
    </row>
    <row r="2331" spans="1:9">
      <c r="A2331" s="406" t="s">
        <v>2793</v>
      </c>
      <c r="B2331" s="406" t="s">
        <v>2794</v>
      </c>
      <c r="C2331" s="406" t="s">
        <v>1718</v>
      </c>
      <c r="D2331" s="406"/>
      <c r="F2331" s="406" t="s">
        <v>2793</v>
      </c>
      <c r="G2331" s="406" t="s">
        <v>2794</v>
      </c>
      <c r="H2331" s="406" t="s">
        <v>1718</v>
      </c>
      <c r="I2331" s="406"/>
    </row>
    <row r="2332" spans="1:9">
      <c r="A2332" s="406" t="s">
        <v>2793</v>
      </c>
      <c r="B2332" s="406" t="s">
        <v>2842</v>
      </c>
      <c r="C2332" s="406" t="s">
        <v>3508</v>
      </c>
      <c r="D2332" s="406" t="s">
        <v>2808</v>
      </c>
      <c r="F2332" s="406" t="s">
        <v>2793</v>
      </c>
      <c r="G2332" s="406" t="s">
        <v>2842</v>
      </c>
      <c r="H2332" s="406" t="s">
        <v>3508</v>
      </c>
      <c r="I2332" s="406" t="s">
        <v>2808</v>
      </c>
    </row>
    <row r="2333" spans="1:9">
      <c r="A2333" s="406" t="s">
        <v>783</v>
      </c>
      <c r="B2333" s="406" t="s">
        <v>3509</v>
      </c>
      <c r="C2333" s="406" t="s">
        <v>2056</v>
      </c>
      <c r="D2333" s="406"/>
      <c r="F2333" s="406" t="s">
        <v>783</v>
      </c>
      <c r="G2333" s="406" t="s">
        <v>3509</v>
      </c>
      <c r="H2333" s="406" t="s">
        <v>2056</v>
      </c>
      <c r="I2333" s="406"/>
    </row>
    <row r="2334" spans="1:9">
      <c r="A2334" s="406" t="s">
        <v>2582</v>
      </c>
      <c r="B2334" s="406" t="s">
        <v>2583</v>
      </c>
      <c r="C2334" s="406" t="s">
        <v>3510</v>
      </c>
      <c r="D2334" s="406"/>
      <c r="F2334" s="406" t="s">
        <v>2582</v>
      </c>
      <c r="G2334" s="406" t="s">
        <v>2583</v>
      </c>
      <c r="H2334" s="406" t="s">
        <v>3510</v>
      </c>
      <c r="I2334" s="406"/>
    </row>
    <row r="2335" spans="1:9">
      <c r="A2335" s="406" t="s">
        <v>460</v>
      </c>
      <c r="B2335" s="406" t="s">
        <v>3125</v>
      </c>
      <c r="C2335" s="406" t="s">
        <v>3511</v>
      </c>
      <c r="D2335" s="406" t="s">
        <v>3088</v>
      </c>
      <c r="F2335" s="406" t="s">
        <v>460</v>
      </c>
      <c r="G2335" s="406" t="s">
        <v>3125</v>
      </c>
      <c r="H2335" s="406" t="s">
        <v>3511</v>
      </c>
      <c r="I2335" s="406" t="s">
        <v>3088</v>
      </c>
    </row>
    <row r="2336" spans="1:9">
      <c r="A2336" s="406" t="s">
        <v>1993</v>
      </c>
      <c r="B2336" s="406" t="s">
        <v>2318</v>
      </c>
      <c r="C2336" s="406" t="s">
        <v>1767</v>
      </c>
      <c r="D2336" s="406" t="s">
        <v>2424</v>
      </c>
      <c r="F2336" s="406" t="s">
        <v>1993</v>
      </c>
      <c r="G2336" s="406" t="s">
        <v>2318</v>
      </c>
      <c r="H2336" s="406" t="s">
        <v>1767</v>
      </c>
      <c r="I2336" s="406" t="s">
        <v>2424</v>
      </c>
    </row>
    <row r="2337" spans="1:9">
      <c r="A2337" s="406" t="s">
        <v>2793</v>
      </c>
      <c r="B2337" s="406" t="s">
        <v>2352</v>
      </c>
      <c r="C2337" s="406" t="s">
        <v>1668</v>
      </c>
      <c r="D2337" s="406"/>
      <c r="F2337" s="406" t="s">
        <v>2793</v>
      </c>
      <c r="G2337" s="406" t="s">
        <v>2352</v>
      </c>
      <c r="H2337" s="406" t="s">
        <v>1668</v>
      </c>
      <c r="I2337" s="406"/>
    </row>
    <row r="2338" spans="1:9">
      <c r="A2338" s="406" t="s">
        <v>2552</v>
      </c>
      <c r="B2338" s="406" t="s">
        <v>2552</v>
      </c>
      <c r="C2338" s="406"/>
      <c r="D2338" s="406" t="s">
        <v>3512</v>
      </c>
      <c r="F2338" s="406" t="s">
        <v>2552</v>
      </c>
      <c r="G2338" s="406" t="s">
        <v>2552</v>
      </c>
      <c r="H2338" s="406"/>
      <c r="I2338" s="406" t="s">
        <v>3512</v>
      </c>
    </row>
    <row r="2339" spans="1:9">
      <c r="A2339" s="406" t="s">
        <v>460</v>
      </c>
      <c r="B2339" s="406" t="s">
        <v>3235</v>
      </c>
      <c r="C2339" s="406" t="s">
        <v>3513</v>
      </c>
      <c r="D2339" s="406" t="s">
        <v>3081</v>
      </c>
      <c r="F2339" s="406" t="s">
        <v>460</v>
      </c>
      <c r="G2339" s="406" t="s">
        <v>3235</v>
      </c>
      <c r="H2339" s="406" t="s">
        <v>3513</v>
      </c>
      <c r="I2339" s="406" t="s">
        <v>3081</v>
      </c>
    </row>
    <row r="2340" spans="1:9">
      <c r="A2340" s="406" t="s">
        <v>460</v>
      </c>
      <c r="B2340" s="406" t="s">
        <v>3235</v>
      </c>
      <c r="C2340" s="406" t="s">
        <v>3514</v>
      </c>
      <c r="D2340" s="406" t="s">
        <v>3081</v>
      </c>
      <c r="F2340" s="406" t="s">
        <v>460</v>
      </c>
      <c r="G2340" s="406" t="s">
        <v>3235</v>
      </c>
      <c r="H2340" s="406" t="s">
        <v>3514</v>
      </c>
      <c r="I2340" s="406" t="s">
        <v>3081</v>
      </c>
    </row>
    <row r="2341" spans="1:9">
      <c r="A2341" s="406" t="s">
        <v>1993</v>
      </c>
      <c r="B2341" s="406" t="s">
        <v>3373</v>
      </c>
      <c r="C2341" s="406" t="s">
        <v>1727</v>
      </c>
      <c r="D2341" s="406" t="s">
        <v>3481</v>
      </c>
      <c r="F2341" s="406" t="s">
        <v>1993</v>
      </c>
      <c r="G2341" s="406" t="s">
        <v>3373</v>
      </c>
      <c r="H2341" s="406" t="s">
        <v>1727</v>
      </c>
      <c r="I2341" s="406" t="s">
        <v>3481</v>
      </c>
    </row>
    <row r="2342" spans="1:9">
      <c r="A2342" s="406" t="s">
        <v>2582</v>
      </c>
      <c r="B2342" s="406" t="s">
        <v>2583</v>
      </c>
      <c r="C2342" s="406" t="s">
        <v>1767</v>
      </c>
      <c r="D2342" s="406"/>
      <c r="F2342" s="406" t="s">
        <v>2582</v>
      </c>
      <c r="G2342" s="406" t="s">
        <v>2583</v>
      </c>
      <c r="H2342" s="406" t="s">
        <v>1767</v>
      </c>
      <c r="I2342" s="406"/>
    </row>
    <row r="2343" spans="1:9">
      <c r="A2343" s="406" t="s">
        <v>460</v>
      </c>
      <c r="B2343" s="406" t="s">
        <v>1771</v>
      </c>
      <c r="C2343" s="406" t="s">
        <v>1805</v>
      </c>
      <c r="D2343" s="406" t="s">
        <v>3515</v>
      </c>
      <c r="F2343" s="406" t="s">
        <v>460</v>
      </c>
      <c r="G2343" s="406" t="s">
        <v>1771</v>
      </c>
      <c r="H2343" s="406" t="s">
        <v>1805</v>
      </c>
      <c r="I2343" s="406" t="s">
        <v>3515</v>
      </c>
    </row>
    <row r="2344" spans="1:9">
      <c r="A2344" s="406" t="s">
        <v>2552</v>
      </c>
      <c r="B2344" s="406" t="s">
        <v>2552</v>
      </c>
      <c r="C2344" s="406" t="s">
        <v>2867</v>
      </c>
      <c r="D2344" s="406" t="s">
        <v>2032</v>
      </c>
      <c r="F2344" s="406" t="s">
        <v>2552</v>
      </c>
      <c r="G2344" s="406" t="s">
        <v>2552</v>
      </c>
      <c r="H2344" s="406" t="s">
        <v>2867</v>
      </c>
      <c r="I2344" s="406" t="s">
        <v>2032</v>
      </c>
    </row>
    <row r="2345" spans="1:9">
      <c r="A2345" s="406" t="s">
        <v>448</v>
      </c>
      <c r="B2345" s="406" t="s">
        <v>1886</v>
      </c>
      <c r="C2345" s="406" t="s">
        <v>3516</v>
      </c>
      <c r="D2345" s="406" t="s">
        <v>3517</v>
      </c>
      <c r="F2345" s="406" t="s">
        <v>448</v>
      </c>
      <c r="G2345" s="406" t="s">
        <v>1886</v>
      </c>
      <c r="H2345" s="406" t="s">
        <v>3516</v>
      </c>
      <c r="I2345" s="406" t="s">
        <v>3517</v>
      </c>
    </row>
    <row r="2346" spans="1:9">
      <c r="A2346" s="406" t="s">
        <v>460</v>
      </c>
      <c r="B2346" s="406" t="s">
        <v>1766</v>
      </c>
      <c r="C2346" s="406" t="s">
        <v>1674</v>
      </c>
      <c r="D2346" s="406" t="s">
        <v>2359</v>
      </c>
      <c r="F2346" s="406" t="s">
        <v>460</v>
      </c>
      <c r="G2346" s="406" t="s">
        <v>1766</v>
      </c>
      <c r="H2346" s="406" t="s">
        <v>1674</v>
      </c>
      <c r="I2346" s="406" t="s">
        <v>2359</v>
      </c>
    </row>
    <row r="2347" spans="1:9">
      <c r="A2347" s="406" t="s">
        <v>1863</v>
      </c>
      <c r="B2347" s="406" t="s">
        <v>3388</v>
      </c>
      <c r="C2347" s="406" t="s">
        <v>2895</v>
      </c>
      <c r="D2347" s="406" t="s">
        <v>3389</v>
      </c>
      <c r="F2347" s="406" t="s">
        <v>1863</v>
      </c>
      <c r="G2347" s="406" t="s">
        <v>3388</v>
      </c>
      <c r="H2347" s="406" t="s">
        <v>2895</v>
      </c>
      <c r="I2347" s="406" t="s">
        <v>3389</v>
      </c>
    </row>
    <row r="2348" spans="1:9">
      <c r="A2348" s="406" t="s">
        <v>2552</v>
      </c>
      <c r="B2348" s="406" t="s">
        <v>2552</v>
      </c>
      <c r="C2348" s="406"/>
      <c r="D2348" s="406" t="s">
        <v>3518</v>
      </c>
      <c r="F2348" s="406" t="s">
        <v>2552</v>
      </c>
      <c r="G2348" s="406" t="s">
        <v>2552</v>
      </c>
      <c r="H2348" s="406"/>
      <c r="I2348" s="406" t="s">
        <v>3518</v>
      </c>
    </row>
    <row r="2349" spans="1:9">
      <c r="A2349" s="406" t="s">
        <v>448</v>
      </c>
      <c r="B2349" s="406" t="s">
        <v>2939</v>
      </c>
      <c r="C2349" s="406"/>
      <c r="D2349" s="406"/>
      <c r="F2349" s="406" t="s">
        <v>448</v>
      </c>
      <c r="G2349" s="406" t="s">
        <v>2939</v>
      </c>
      <c r="H2349" s="406"/>
      <c r="I2349" s="406"/>
    </row>
    <row r="2350" spans="1:9">
      <c r="A2350" s="406" t="s">
        <v>3366</v>
      </c>
      <c r="B2350" s="406" t="s">
        <v>3366</v>
      </c>
      <c r="C2350" s="406" t="s">
        <v>3519</v>
      </c>
      <c r="D2350" s="406" t="s">
        <v>3395</v>
      </c>
      <c r="F2350" s="406" t="s">
        <v>3366</v>
      </c>
      <c r="G2350" s="406" t="s">
        <v>3366</v>
      </c>
      <c r="H2350" s="406" t="s">
        <v>3519</v>
      </c>
      <c r="I2350" s="406" t="s">
        <v>3395</v>
      </c>
    </row>
    <row r="2351" spans="1:9">
      <c r="A2351" s="406" t="s">
        <v>2552</v>
      </c>
      <c r="B2351" s="406" t="s">
        <v>2552</v>
      </c>
      <c r="C2351" s="406"/>
      <c r="D2351" s="406" t="s">
        <v>3520</v>
      </c>
      <c r="F2351" s="406" t="s">
        <v>2552</v>
      </c>
      <c r="G2351" s="406" t="s">
        <v>2552</v>
      </c>
      <c r="H2351" s="406"/>
      <c r="I2351" s="406" t="s">
        <v>3520</v>
      </c>
    </row>
    <row r="2352" spans="1:9">
      <c r="A2352" s="406" t="s">
        <v>460</v>
      </c>
      <c r="B2352" s="406" t="s">
        <v>3234</v>
      </c>
      <c r="C2352" s="406" t="s">
        <v>2935</v>
      </c>
      <c r="D2352" s="406" t="s">
        <v>3088</v>
      </c>
      <c r="F2352" s="406" t="s">
        <v>460</v>
      </c>
      <c r="G2352" s="406" t="s">
        <v>3234</v>
      </c>
      <c r="H2352" s="406" t="s">
        <v>2935</v>
      </c>
      <c r="I2352" s="406" t="s">
        <v>3088</v>
      </c>
    </row>
    <row r="2353" spans="1:9">
      <c r="A2353" s="406" t="s">
        <v>448</v>
      </c>
      <c r="B2353" s="406" t="s">
        <v>3521</v>
      </c>
      <c r="C2353" s="406"/>
      <c r="D2353" s="406"/>
      <c r="F2353" s="406" t="s">
        <v>448</v>
      </c>
      <c r="G2353" s="406" t="s">
        <v>3521</v>
      </c>
      <c r="H2353" s="406"/>
      <c r="I2353" s="406"/>
    </row>
    <row r="2354" spans="1:9">
      <c r="A2354" s="406" t="s">
        <v>472</v>
      </c>
      <c r="B2354" s="406" t="s">
        <v>3420</v>
      </c>
      <c r="C2354" s="406" t="s">
        <v>2530</v>
      </c>
      <c r="D2354" s="406" t="s">
        <v>3421</v>
      </c>
      <c r="F2354" s="406" t="s">
        <v>472</v>
      </c>
      <c r="G2354" s="406" t="s">
        <v>3420</v>
      </c>
      <c r="H2354" s="406" t="s">
        <v>2530</v>
      </c>
      <c r="I2354" s="406" t="s">
        <v>3421</v>
      </c>
    </row>
    <row r="2355" spans="1:9">
      <c r="A2355" s="406" t="s">
        <v>460</v>
      </c>
      <c r="B2355" s="406" t="s">
        <v>3257</v>
      </c>
      <c r="C2355" s="406" t="s">
        <v>3522</v>
      </c>
      <c r="D2355" s="406" t="s">
        <v>3081</v>
      </c>
      <c r="F2355" s="406" t="s">
        <v>460</v>
      </c>
      <c r="G2355" s="406" t="s">
        <v>3257</v>
      </c>
      <c r="H2355" s="406" t="s">
        <v>3522</v>
      </c>
      <c r="I2355" s="406" t="s">
        <v>3081</v>
      </c>
    </row>
    <row r="2356" spans="1:9">
      <c r="A2356" s="406" t="s">
        <v>2582</v>
      </c>
      <c r="B2356" s="406" t="s">
        <v>2583</v>
      </c>
      <c r="C2356" s="406" t="s">
        <v>1660</v>
      </c>
      <c r="D2356" s="406"/>
      <c r="F2356" s="406" t="s">
        <v>2582</v>
      </c>
      <c r="G2356" s="406" t="s">
        <v>2583</v>
      </c>
      <c r="H2356" s="406" t="s">
        <v>1660</v>
      </c>
      <c r="I2356" s="406"/>
    </row>
    <row r="2357" spans="1:9">
      <c r="A2357" s="406" t="s">
        <v>2793</v>
      </c>
      <c r="B2357" s="406" t="s">
        <v>2794</v>
      </c>
      <c r="C2357" s="406" t="s">
        <v>1805</v>
      </c>
      <c r="D2357" s="406"/>
      <c r="F2357" s="406" t="s">
        <v>2793</v>
      </c>
      <c r="G2357" s="406" t="s">
        <v>2794</v>
      </c>
      <c r="H2357" s="406" t="s">
        <v>1805</v>
      </c>
      <c r="I2357" s="406"/>
    </row>
    <row r="2358" spans="1:9">
      <c r="A2358" s="406" t="s">
        <v>1546</v>
      </c>
      <c r="B2358" s="406" t="s">
        <v>3473</v>
      </c>
      <c r="C2358" s="406" t="s">
        <v>1745</v>
      </c>
      <c r="D2358" s="406" t="s">
        <v>3523</v>
      </c>
      <c r="F2358" s="406" t="s">
        <v>1546</v>
      </c>
      <c r="G2358" s="406" t="s">
        <v>3473</v>
      </c>
      <c r="H2358" s="406" t="s">
        <v>1745</v>
      </c>
      <c r="I2358" s="406" t="s">
        <v>3523</v>
      </c>
    </row>
    <row r="2359" spans="1:9">
      <c r="A2359" s="406" t="s">
        <v>460</v>
      </c>
      <c r="B2359" s="406" t="s">
        <v>3082</v>
      </c>
      <c r="C2359" s="406" t="s">
        <v>2881</v>
      </c>
      <c r="D2359" s="406" t="s">
        <v>3083</v>
      </c>
      <c r="F2359" s="406" t="s">
        <v>460</v>
      </c>
      <c r="G2359" s="406" t="s">
        <v>3082</v>
      </c>
      <c r="H2359" s="406" t="s">
        <v>2881</v>
      </c>
      <c r="I2359" s="406" t="s">
        <v>3083</v>
      </c>
    </row>
    <row r="2360" spans="1:9">
      <c r="A2360" s="406" t="s">
        <v>3091</v>
      </c>
      <c r="B2360" s="406" t="s">
        <v>3092</v>
      </c>
      <c r="C2360" s="406" t="s">
        <v>2908</v>
      </c>
      <c r="D2360" s="406" t="s">
        <v>3094</v>
      </c>
      <c r="F2360" s="406" t="s">
        <v>3091</v>
      </c>
      <c r="G2360" s="406" t="s">
        <v>3092</v>
      </c>
      <c r="H2360" s="406" t="s">
        <v>2908</v>
      </c>
      <c r="I2360" s="406" t="s">
        <v>3094</v>
      </c>
    </row>
    <row r="2361" spans="1:9">
      <c r="A2361" s="406" t="s">
        <v>460</v>
      </c>
      <c r="B2361" s="406" t="s">
        <v>3197</v>
      </c>
      <c r="C2361" s="406" t="s">
        <v>3113</v>
      </c>
      <c r="D2361" s="406" t="s">
        <v>3088</v>
      </c>
      <c r="F2361" s="406" t="s">
        <v>460</v>
      </c>
      <c r="G2361" s="406" t="s">
        <v>3197</v>
      </c>
      <c r="H2361" s="406" t="s">
        <v>3113</v>
      </c>
      <c r="I2361" s="406" t="s">
        <v>3088</v>
      </c>
    </row>
    <row r="2362" spans="1:9">
      <c r="A2362" s="406" t="s">
        <v>2793</v>
      </c>
      <c r="B2362" s="406" t="s">
        <v>2794</v>
      </c>
      <c r="C2362" s="406" t="s">
        <v>1724</v>
      </c>
      <c r="D2362" s="406"/>
      <c r="F2362" s="406" t="s">
        <v>2793</v>
      </c>
      <c r="G2362" s="406" t="s">
        <v>2794</v>
      </c>
      <c r="H2362" s="406" t="s">
        <v>1724</v>
      </c>
      <c r="I2362" s="406"/>
    </row>
    <row r="2363" spans="1:9">
      <c r="A2363" s="406" t="s">
        <v>1863</v>
      </c>
      <c r="B2363" s="406" t="s">
        <v>3388</v>
      </c>
      <c r="C2363" s="406" t="s">
        <v>3086</v>
      </c>
      <c r="D2363" s="406" t="s">
        <v>3524</v>
      </c>
      <c r="F2363" s="406" t="s">
        <v>1863</v>
      </c>
      <c r="G2363" s="406" t="s">
        <v>3388</v>
      </c>
      <c r="H2363" s="406" t="s">
        <v>3086</v>
      </c>
      <c r="I2363" s="406" t="s">
        <v>3524</v>
      </c>
    </row>
    <row r="2364" spans="1:9">
      <c r="A2364" s="406" t="s">
        <v>2793</v>
      </c>
      <c r="B2364" s="406" t="s">
        <v>3000</v>
      </c>
      <c r="C2364" s="406" t="s">
        <v>1842</v>
      </c>
      <c r="D2364" s="406"/>
      <c r="F2364" s="406" t="s">
        <v>2793</v>
      </c>
      <c r="G2364" s="406" t="s">
        <v>3000</v>
      </c>
      <c r="H2364" s="406" t="s">
        <v>1842</v>
      </c>
      <c r="I2364" s="406"/>
    </row>
    <row r="2365" spans="1:9">
      <c r="A2365" s="406" t="s">
        <v>1893</v>
      </c>
      <c r="B2365" s="406" t="s">
        <v>3360</v>
      </c>
      <c r="C2365" s="406" t="s">
        <v>1819</v>
      </c>
      <c r="D2365" s="406" t="s">
        <v>3361</v>
      </c>
      <c r="F2365" s="406" t="s">
        <v>1893</v>
      </c>
      <c r="G2365" s="406" t="s">
        <v>3360</v>
      </c>
      <c r="H2365" s="406" t="s">
        <v>1819</v>
      </c>
      <c r="I2365" s="406" t="s">
        <v>3361</v>
      </c>
    </row>
    <row r="2366" spans="1:9">
      <c r="A2366" s="406" t="s">
        <v>460</v>
      </c>
      <c r="B2366" s="406" t="s">
        <v>3111</v>
      </c>
      <c r="C2366" s="406" t="s">
        <v>3525</v>
      </c>
      <c r="D2366" s="406" t="s">
        <v>3081</v>
      </c>
      <c r="F2366" s="406" t="s">
        <v>460</v>
      </c>
      <c r="G2366" s="406" t="s">
        <v>3111</v>
      </c>
      <c r="H2366" s="406" t="s">
        <v>3525</v>
      </c>
      <c r="I2366" s="406" t="s">
        <v>3081</v>
      </c>
    </row>
    <row r="2367" spans="1:9">
      <c r="A2367" s="406" t="s">
        <v>460</v>
      </c>
      <c r="B2367" s="406" t="s">
        <v>3400</v>
      </c>
      <c r="C2367" s="406" t="s">
        <v>3526</v>
      </c>
      <c r="D2367" s="406" t="s">
        <v>3081</v>
      </c>
      <c r="F2367" s="406" t="s">
        <v>460</v>
      </c>
      <c r="G2367" s="406" t="s">
        <v>3400</v>
      </c>
      <c r="H2367" s="406" t="s">
        <v>3526</v>
      </c>
      <c r="I2367" s="406" t="s">
        <v>3081</v>
      </c>
    </row>
    <row r="2368" spans="1:9">
      <c r="A2368" s="406" t="s">
        <v>460</v>
      </c>
      <c r="B2368" s="406" t="s">
        <v>1988</v>
      </c>
      <c r="C2368" s="406" t="s">
        <v>1819</v>
      </c>
      <c r="D2368" s="406" t="s">
        <v>2077</v>
      </c>
      <c r="F2368" s="406" t="s">
        <v>460</v>
      </c>
      <c r="G2368" s="406" t="s">
        <v>1988</v>
      </c>
      <c r="H2368" s="406" t="s">
        <v>1819</v>
      </c>
      <c r="I2368" s="406" t="s">
        <v>2077</v>
      </c>
    </row>
    <row r="2369" spans="1:9">
      <c r="A2369" s="406" t="s">
        <v>3366</v>
      </c>
      <c r="B2369" s="406" t="s">
        <v>3366</v>
      </c>
      <c r="C2369" s="406" t="s">
        <v>2972</v>
      </c>
      <c r="D2369" s="406" t="s">
        <v>3527</v>
      </c>
      <c r="F2369" s="406" t="s">
        <v>3366</v>
      </c>
      <c r="G2369" s="406" t="s">
        <v>3366</v>
      </c>
      <c r="H2369" s="406" t="s">
        <v>2972</v>
      </c>
      <c r="I2369" s="406" t="s">
        <v>3527</v>
      </c>
    </row>
    <row r="2370" spans="1:9">
      <c r="A2370" s="406" t="s">
        <v>2582</v>
      </c>
      <c r="B2370" s="406" t="s">
        <v>2583</v>
      </c>
      <c r="C2370" s="406" t="s">
        <v>1763</v>
      </c>
      <c r="D2370" s="406"/>
      <c r="F2370" s="406" t="s">
        <v>2582</v>
      </c>
      <c r="G2370" s="406" t="s">
        <v>2583</v>
      </c>
      <c r="H2370" s="406" t="s">
        <v>1763</v>
      </c>
      <c r="I2370" s="406"/>
    </row>
    <row r="2371" spans="1:9">
      <c r="A2371" s="406" t="s">
        <v>448</v>
      </c>
      <c r="B2371" s="406" t="s">
        <v>2352</v>
      </c>
      <c r="C2371" s="406" t="s">
        <v>1654</v>
      </c>
      <c r="D2371" s="406"/>
      <c r="F2371" s="406" t="s">
        <v>448</v>
      </c>
      <c r="G2371" s="406" t="s">
        <v>2352</v>
      </c>
      <c r="H2371" s="406" t="s">
        <v>1654</v>
      </c>
      <c r="I2371" s="406"/>
    </row>
    <row r="2372" spans="1:9">
      <c r="A2372" s="406" t="s">
        <v>2793</v>
      </c>
      <c r="B2372" s="406" t="s">
        <v>3412</v>
      </c>
      <c r="C2372" s="406" t="s">
        <v>1700</v>
      </c>
      <c r="D2372" s="406"/>
      <c r="F2372" s="406" t="s">
        <v>2793</v>
      </c>
      <c r="G2372" s="406" t="s">
        <v>3412</v>
      </c>
      <c r="H2372" s="406" t="s">
        <v>1700</v>
      </c>
      <c r="I2372" s="406"/>
    </row>
    <row r="2373" spans="1:9">
      <c r="A2373" s="406" t="s">
        <v>2552</v>
      </c>
      <c r="B2373" s="406" t="s">
        <v>2552</v>
      </c>
      <c r="C2373" s="406"/>
      <c r="D2373" s="406" t="s">
        <v>3528</v>
      </c>
      <c r="F2373" s="406" t="s">
        <v>2552</v>
      </c>
      <c r="G2373" s="406" t="s">
        <v>2552</v>
      </c>
      <c r="H2373" s="406"/>
      <c r="I2373" s="406" t="s">
        <v>3528</v>
      </c>
    </row>
    <row r="2374" spans="1:9">
      <c r="A2374" s="406" t="s">
        <v>460</v>
      </c>
      <c r="B2374" s="406" t="s">
        <v>3400</v>
      </c>
      <c r="C2374" s="406" t="s">
        <v>3529</v>
      </c>
      <c r="D2374" s="406" t="s">
        <v>3081</v>
      </c>
      <c r="F2374" s="406" t="s">
        <v>460</v>
      </c>
      <c r="G2374" s="406" t="s">
        <v>3400</v>
      </c>
      <c r="H2374" s="406" t="s">
        <v>3529</v>
      </c>
      <c r="I2374" s="406" t="s">
        <v>3081</v>
      </c>
    </row>
    <row r="2375" spans="1:9">
      <c r="A2375" s="406" t="s">
        <v>460</v>
      </c>
      <c r="B2375" s="406" t="s">
        <v>3197</v>
      </c>
      <c r="C2375" s="406" t="s">
        <v>3112</v>
      </c>
      <c r="D2375" s="406" t="s">
        <v>3088</v>
      </c>
      <c r="F2375" s="406" t="s">
        <v>460</v>
      </c>
      <c r="G2375" s="406" t="s">
        <v>3197</v>
      </c>
      <c r="H2375" s="406" t="s">
        <v>3112</v>
      </c>
      <c r="I2375" s="406" t="s">
        <v>3088</v>
      </c>
    </row>
    <row r="2376" spans="1:9">
      <c r="A2376" s="406" t="s">
        <v>2793</v>
      </c>
      <c r="B2376" s="406" t="s">
        <v>2794</v>
      </c>
      <c r="C2376" s="406" t="s">
        <v>3530</v>
      </c>
      <c r="D2376" s="406"/>
      <c r="F2376" s="406" t="s">
        <v>2793</v>
      </c>
      <c r="G2376" s="406" t="s">
        <v>2794</v>
      </c>
      <c r="H2376" s="406" t="s">
        <v>3530</v>
      </c>
      <c r="I2376" s="406"/>
    </row>
    <row r="2377" spans="1:9">
      <c r="A2377" s="406" t="s">
        <v>2793</v>
      </c>
      <c r="B2377" s="406" t="s">
        <v>3412</v>
      </c>
      <c r="C2377" s="406" t="s">
        <v>3531</v>
      </c>
      <c r="D2377" s="406"/>
      <c r="F2377" s="406" t="s">
        <v>2793</v>
      </c>
      <c r="G2377" s="406" t="s">
        <v>3412</v>
      </c>
      <c r="H2377" s="406" t="s">
        <v>3531</v>
      </c>
      <c r="I2377" s="406"/>
    </row>
    <row r="2378" spans="1:9">
      <c r="A2378" s="406" t="s">
        <v>1863</v>
      </c>
      <c r="B2378" s="406" t="s">
        <v>3388</v>
      </c>
      <c r="C2378" s="406" t="s">
        <v>2854</v>
      </c>
      <c r="D2378" s="406" t="s">
        <v>3390</v>
      </c>
      <c r="F2378" s="406" t="s">
        <v>1863</v>
      </c>
      <c r="G2378" s="406" t="s">
        <v>3388</v>
      </c>
      <c r="H2378" s="406" t="s">
        <v>2854</v>
      </c>
      <c r="I2378" s="406" t="s">
        <v>3390</v>
      </c>
    </row>
    <row r="2379" spans="1:9">
      <c r="A2379" s="406" t="s">
        <v>456</v>
      </c>
      <c r="B2379" s="406" t="s">
        <v>2156</v>
      </c>
      <c r="C2379" s="406" t="s">
        <v>2173</v>
      </c>
      <c r="D2379" s="406" t="s">
        <v>3532</v>
      </c>
      <c r="F2379" s="406" t="s">
        <v>456</v>
      </c>
      <c r="G2379" s="406" t="s">
        <v>2156</v>
      </c>
      <c r="H2379" s="406" t="s">
        <v>2173</v>
      </c>
      <c r="I2379" s="406" t="s">
        <v>3532</v>
      </c>
    </row>
    <row r="2380" spans="1:9">
      <c r="A2380" s="406" t="s">
        <v>3366</v>
      </c>
      <c r="B2380" s="406" t="s">
        <v>3366</v>
      </c>
      <c r="C2380" s="406" t="s">
        <v>3533</v>
      </c>
      <c r="D2380" s="406" t="s">
        <v>3201</v>
      </c>
      <c r="F2380" s="406" t="s">
        <v>3366</v>
      </c>
      <c r="G2380" s="406" t="s">
        <v>3366</v>
      </c>
      <c r="H2380" s="406" t="s">
        <v>3533</v>
      </c>
      <c r="I2380" s="406" t="s">
        <v>3201</v>
      </c>
    </row>
    <row r="2381" spans="1:9">
      <c r="A2381" s="406" t="s">
        <v>1546</v>
      </c>
      <c r="B2381" s="406" t="s">
        <v>3473</v>
      </c>
      <c r="C2381" s="406" t="s">
        <v>1695</v>
      </c>
      <c r="D2381" s="406" t="s">
        <v>2085</v>
      </c>
      <c r="F2381" s="406" t="s">
        <v>1546</v>
      </c>
      <c r="G2381" s="406" t="s">
        <v>3473</v>
      </c>
      <c r="H2381" s="406" t="s">
        <v>1695</v>
      </c>
      <c r="I2381" s="406" t="s">
        <v>2085</v>
      </c>
    </row>
    <row r="2382" spans="1:9">
      <c r="A2382" s="406" t="s">
        <v>460</v>
      </c>
      <c r="B2382" s="406" t="s">
        <v>1975</v>
      </c>
      <c r="C2382" s="406" t="s">
        <v>1734</v>
      </c>
      <c r="D2382" s="406" t="s">
        <v>2514</v>
      </c>
      <c r="F2382" s="406" t="s">
        <v>460</v>
      </c>
      <c r="G2382" s="406" t="s">
        <v>1975</v>
      </c>
      <c r="H2382" s="406" t="s">
        <v>1734</v>
      </c>
      <c r="I2382" s="406" t="s">
        <v>2514</v>
      </c>
    </row>
    <row r="2383" spans="1:9">
      <c r="A2383" s="406" t="s">
        <v>3366</v>
      </c>
      <c r="B2383" s="406" t="s">
        <v>3366</v>
      </c>
      <c r="C2383" s="406" t="s">
        <v>2933</v>
      </c>
      <c r="D2383" s="406" t="s">
        <v>2356</v>
      </c>
      <c r="F2383" s="406" t="s">
        <v>3366</v>
      </c>
      <c r="G2383" s="406" t="s">
        <v>3366</v>
      </c>
      <c r="H2383" s="406" t="s">
        <v>2933</v>
      </c>
      <c r="I2383" s="406" t="s">
        <v>2356</v>
      </c>
    </row>
    <row r="2384" spans="1:9">
      <c r="A2384" s="406" t="s">
        <v>2793</v>
      </c>
      <c r="B2384" s="406" t="s">
        <v>2352</v>
      </c>
      <c r="C2384" s="406" t="s">
        <v>1657</v>
      </c>
      <c r="D2384" s="406"/>
      <c r="F2384" s="406" t="s">
        <v>2793</v>
      </c>
      <c r="G2384" s="406" t="s">
        <v>2352</v>
      </c>
      <c r="H2384" s="406" t="s">
        <v>1657</v>
      </c>
      <c r="I2384" s="406"/>
    </row>
    <row r="2385" spans="1:9">
      <c r="A2385" s="406" t="s">
        <v>1993</v>
      </c>
      <c r="B2385" s="406" t="s">
        <v>3373</v>
      </c>
      <c r="C2385" s="406" t="s">
        <v>1805</v>
      </c>
      <c r="D2385" s="406" t="s">
        <v>3481</v>
      </c>
      <c r="F2385" s="406" t="s">
        <v>1993</v>
      </c>
      <c r="G2385" s="406" t="s">
        <v>3373</v>
      </c>
      <c r="H2385" s="406" t="s">
        <v>1805</v>
      </c>
      <c r="I2385" s="406" t="s">
        <v>3481</v>
      </c>
    </row>
    <row r="2386" spans="1:9">
      <c r="A2386" s="406" t="s">
        <v>3366</v>
      </c>
      <c r="B2386" s="406" t="s">
        <v>3366</v>
      </c>
      <c r="C2386" s="406" t="s">
        <v>2830</v>
      </c>
      <c r="D2386" s="406" t="s">
        <v>3534</v>
      </c>
      <c r="F2386" s="406" t="s">
        <v>3366</v>
      </c>
      <c r="G2386" s="406" t="s">
        <v>3366</v>
      </c>
      <c r="H2386" s="406" t="s">
        <v>2830</v>
      </c>
      <c r="I2386" s="406" t="s">
        <v>3534</v>
      </c>
    </row>
    <row r="2387" spans="1:9">
      <c r="A2387" s="406" t="s">
        <v>2793</v>
      </c>
      <c r="B2387" s="406" t="s">
        <v>3000</v>
      </c>
      <c r="C2387" s="406" t="s">
        <v>2492</v>
      </c>
      <c r="D2387" s="406"/>
      <c r="F2387" s="406" t="s">
        <v>2793</v>
      </c>
      <c r="G2387" s="406" t="s">
        <v>3000</v>
      </c>
      <c r="H2387" s="406" t="s">
        <v>2492</v>
      </c>
      <c r="I2387" s="406"/>
    </row>
    <row r="2388" spans="1:9">
      <c r="A2388" s="406" t="s">
        <v>460</v>
      </c>
      <c r="B2388" s="406" t="s">
        <v>3309</v>
      </c>
      <c r="C2388" s="406" t="s">
        <v>3535</v>
      </c>
      <c r="D2388" s="406" t="s">
        <v>3081</v>
      </c>
      <c r="F2388" s="406" t="s">
        <v>460</v>
      </c>
      <c r="G2388" s="406" t="s">
        <v>3309</v>
      </c>
      <c r="H2388" s="406" t="s">
        <v>3535</v>
      </c>
      <c r="I2388" s="406" t="s">
        <v>3081</v>
      </c>
    </row>
    <row r="2389" spans="1:9">
      <c r="A2389" s="406" t="s">
        <v>460</v>
      </c>
      <c r="B2389" s="406" t="s">
        <v>3324</v>
      </c>
      <c r="C2389" s="406" t="s">
        <v>3536</v>
      </c>
      <c r="D2389" s="406" t="s">
        <v>3537</v>
      </c>
      <c r="F2389" s="406" t="s">
        <v>460</v>
      </c>
      <c r="G2389" s="406" t="s">
        <v>3324</v>
      </c>
      <c r="H2389" s="406" t="s">
        <v>3536</v>
      </c>
      <c r="I2389" s="406" t="s">
        <v>3537</v>
      </c>
    </row>
    <row r="2390" spans="1:9">
      <c r="A2390" s="406" t="s">
        <v>448</v>
      </c>
      <c r="B2390" s="406" t="s">
        <v>3387</v>
      </c>
      <c r="C2390" s="406" t="s">
        <v>1896</v>
      </c>
      <c r="D2390" s="406"/>
      <c r="F2390" s="406" t="s">
        <v>448</v>
      </c>
      <c r="G2390" s="406" t="s">
        <v>3387</v>
      </c>
      <c r="H2390" s="406" t="s">
        <v>1896</v>
      </c>
      <c r="I2390" s="406"/>
    </row>
    <row r="2391" spans="1:9">
      <c r="A2391" s="406" t="s">
        <v>448</v>
      </c>
      <c r="B2391" s="406" t="s">
        <v>3436</v>
      </c>
      <c r="C2391" s="406" t="s">
        <v>3538</v>
      </c>
      <c r="D2391" s="406" t="s">
        <v>2516</v>
      </c>
      <c r="F2391" s="406" t="s">
        <v>448</v>
      </c>
      <c r="G2391" s="406" t="s">
        <v>3436</v>
      </c>
      <c r="H2391" s="406" t="s">
        <v>3538</v>
      </c>
      <c r="I2391" s="406" t="s">
        <v>2516</v>
      </c>
    </row>
    <row r="2392" spans="1:9">
      <c r="A2392" s="406" t="s">
        <v>3366</v>
      </c>
      <c r="B2392" s="406" t="s">
        <v>3366</v>
      </c>
      <c r="C2392" s="406" t="s">
        <v>3164</v>
      </c>
      <c r="D2392" s="406" t="s">
        <v>3539</v>
      </c>
      <c r="F2392" s="406" t="s">
        <v>3366</v>
      </c>
      <c r="G2392" s="406" t="s">
        <v>3366</v>
      </c>
      <c r="H2392" s="406" t="s">
        <v>3164</v>
      </c>
      <c r="I2392" s="406" t="s">
        <v>3539</v>
      </c>
    </row>
    <row r="2393" spans="1:9">
      <c r="A2393" s="406" t="s">
        <v>2793</v>
      </c>
      <c r="B2393" s="406" t="s">
        <v>2352</v>
      </c>
      <c r="C2393" s="406" t="s">
        <v>1745</v>
      </c>
      <c r="D2393" s="406"/>
      <c r="F2393" s="406" t="s">
        <v>2793</v>
      </c>
      <c r="G2393" s="406" t="s">
        <v>2352</v>
      </c>
      <c r="H2393" s="406" t="s">
        <v>1745</v>
      </c>
      <c r="I2393" s="406"/>
    </row>
    <row r="2394" spans="1:9">
      <c r="A2394" s="406" t="s">
        <v>460</v>
      </c>
      <c r="B2394" s="406" t="s">
        <v>3163</v>
      </c>
      <c r="C2394" s="406" t="s">
        <v>2973</v>
      </c>
      <c r="D2394" s="406" t="s">
        <v>3081</v>
      </c>
      <c r="F2394" s="406" t="s">
        <v>460</v>
      </c>
      <c r="G2394" s="406" t="s">
        <v>3163</v>
      </c>
      <c r="H2394" s="406" t="s">
        <v>2973</v>
      </c>
      <c r="I2394" s="406" t="s">
        <v>3081</v>
      </c>
    </row>
    <row r="2395" spans="1:9">
      <c r="A2395" s="406" t="s">
        <v>460</v>
      </c>
      <c r="B2395" s="406" t="s">
        <v>3154</v>
      </c>
      <c r="C2395" s="406" t="s">
        <v>3150</v>
      </c>
      <c r="D2395" s="406" t="s">
        <v>3081</v>
      </c>
      <c r="F2395" s="406" t="s">
        <v>460</v>
      </c>
      <c r="G2395" s="406" t="s">
        <v>3154</v>
      </c>
      <c r="H2395" s="406" t="s">
        <v>3150</v>
      </c>
      <c r="I2395" s="406" t="s">
        <v>3081</v>
      </c>
    </row>
    <row r="2396" spans="1:9">
      <c r="A2396" s="406" t="s">
        <v>3147</v>
      </c>
      <c r="B2396" s="406" t="s">
        <v>3148</v>
      </c>
      <c r="C2396" s="406" t="s">
        <v>2877</v>
      </c>
      <c r="D2396" s="406" t="s">
        <v>3149</v>
      </c>
      <c r="F2396" s="406" t="s">
        <v>3147</v>
      </c>
      <c r="G2396" s="406" t="s">
        <v>3148</v>
      </c>
      <c r="H2396" s="406" t="s">
        <v>2877</v>
      </c>
      <c r="I2396" s="406" t="s">
        <v>3149</v>
      </c>
    </row>
    <row r="2397" spans="1:9">
      <c r="A2397" s="406" t="s">
        <v>2582</v>
      </c>
      <c r="B2397" s="406" t="s">
        <v>2583</v>
      </c>
      <c r="C2397" s="406" t="s">
        <v>2265</v>
      </c>
      <c r="D2397" s="406"/>
      <c r="F2397" s="406" t="s">
        <v>2582</v>
      </c>
      <c r="G2397" s="406" t="s">
        <v>2583</v>
      </c>
      <c r="H2397" s="406" t="s">
        <v>2265</v>
      </c>
      <c r="I2397" s="406"/>
    </row>
    <row r="2398" spans="1:9">
      <c r="A2398" s="406" t="s">
        <v>2793</v>
      </c>
      <c r="B2398" s="406" t="s">
        <v>2794</v>
      </c>
      <c r="C2398" s="406" t="s">
        <v>2489</v>
      </c>
      <c r="D2398" s="406"/>
      <c r="F2398" s="406" t="s">
        <v>2793</v>
      </c>
      <c r="G2398" s="406" t="s">
        <v>2794</v>
      </c>
      <c r="H2398" s="406" t="s">
        <v>2489</v>
      </c>
      <c r="I2398" s="406"/>
    </row>
    <row r="2399" spans="1:9">
      <c r="A2399" s="406" t="s">
        <v>448</v>
      </c>
      <c r="B2399" s="406" t="s">
        <v>2033</v>
      </c>
      <c r="C2399" s="406" t="s">
        <v>1695</v>
      </c>
      <c r="D2399" s="406" t="s">
        <v>2343</v>
      </c>
      <c r="F2399" s="406" t="s">
        <v>448</v>
      </c>
      <c r="G2399" s="406" t="s">
        <v>2033</v>
      </c>
      <c r="H2399" s="406" t="s">
        <v>1695</v>
      </c>
      <c r="I2399" s="406" t="s">
        <v>2343</v>
      </c>
    </row>
    <row r="2400" spans="1:9">
      <c r="A2400" s="406" t="s">
        <v>3366</v>
      </c>
      <c r="B2400" s="406" t="s">
        <v>3366</v>
      </c>
      <c r="C2400" s="406" t="s">
        <v>2931</v>
      </c>
      <c r="D2400" s="406" t="s">
        <v>3540</v>
      </c>
      <c r="F2400" s="406" t="s">
        <v>3366</v>
      </c>
      <c r="G2400" s="406" t="s">
        <v>3366</v>
      </c>
      <c r="H2400" s="406" t="s">
        <v>2931</v>
      </c>
      <c r="I2400" s="406" t="s">
        <v>3540</v>
      </c>
    </row>
    <row r="2401" spans="1:9">
      <c r="A2401" s="406" t="s">
        <v>2793</v>
      </c>
      <c r="B2401" s="406" t="s">
        <v>2794</v>
      </c>
      <c r="C2401" s="406" t="s">
        <v>2413</v>
      </c>
      <c r="D2401" s="406"/>
      <c r="F2401" s="406" t="s">
        <v>2793</v>
      </c>
      <c r="G2401" s="406" t="s">
        <v>2794</v>
      </c>
      <c r="H2401" s="406" t="s">
        <v>2413</v>
      </c>
      <c r="I2401" s="406"/>
    </row>
    <row r="2402" spans="1:9">
      <c r="A2402" s="406" t="s">
        <v>460</v>
      </c>
      <c r="B2402" s="406" t="s">
        <v>3111</v>
      </c>
      <c r="C2402" s="406" t="s">
        <v>3541</v>
      </c>
      <c r="D2402" s="406" t="s">
        <v>3081</v>
      </c>
      <c r="F2402" s="406" t="s">
        <v>460</v>
      </c>
      <c r="G2402" s="406" t="s">
        <v>3111</v>
      </c>
      <c r="H2402" s="406" t="s">
        <v>3541</v>
      </c>
      <c r="I2402" s="406" t="s">
        <v>3081</v>
      </c>
    </row>
    <row r="2403" spans="1:9">
      <c r="A2403" s="406" t="s">
        <v>2793</v>
      </c>
      <c r="B2403" s="406" t="s">
        <v>2794</v>
      </c>
      <c r="C2403" s="406" t="s">
        <v>1668</v>
      </c>
      <c r="D2403" s="406"/>
      <c r="F2403" s="406" t="s">
        <v>2793</v>
      </c>
      <c r="G2403" s="406" t="s">
        <v>2794</v>
      </c>
      <c r="H2403" s="406" t="s">
        <v>1668</v>
      </c>
      <c r="I2403" s="406"/>
    </row>
    <row r="2404" spans="1:9">
      <c r="A2404" s="406" t="s">
        <v>460</v>
      </c>
      <c r="B2404" s="406" t="s">
        <v>3111</v>
      </c>
      <c r="C2404" s="406" t="s">
        <v>3542</v>
      </c>
      <c r="D2404" s="406" t="s">
        <v>3081</v>
      </c>
      <c r="F2404" s="406" t="s">
        <v>460</v>
      </c>
      <c r="G2404" s="406" t="s">
        <v>3111</v>
      </c>
      <c r="H2404" s="406" t="s">
        <v>3542</v>
      </c>
      <c r="I2404" s="406" t="s">
        <v>3081</v>
      </c>
    </row>
    <row r="2405" spans="1:9">
      <c r="A2405" s="406" t="s">
        <v>452</v>
      </c>
      <c r="B2405" s="406" t="s">
        <v>2590</v>
      </c>
      <c r="C2405" s="406" t="s">
        <v>2060</v>
      </c>
      <c r="D2405" s="406" t="s">
        <v>2627</v>
      </c>
      <c r="F2405" s="406" t="s">
        <v>452</v>
      </c>
      <c r="G2405" s="406" t="s">
        <v>2590</v>
      </c>
      <c r="H2405" s="406" t="s">
        <v>2060</v>
      </c>
      <c r="I2405" s="406" t="s">
        <v>2627</v>
      </c>
    </row>
    <row r="2406" spans="1:9">
      <c r="A2406" s="406" t="s">
        <v>460</v>
      </c>
      <c r="B2406" s="406" t="s">
        <v>3082</v>
      </c>
      <c r="C2406" s="406" t="s">
        <v>2870</v>
      </c>
      <c r="D2406" s="406" t="s">
        <v>3081</v>
      </c>
      <c r="F2406" s="406" t="s">
        <v>460</v>
      </c>
      <c r="G2406" s="406" t="s">
        <v>3082</v>
      </c>
      <c r="H2406" s="406" t="s">
        <v>2870</v>
      </c>
      <c r="I2406" s="406" t="s">
        <v>3081</v>
      </c>
    </row>
    <row r="2407" spans="1:9">
      <c r="A2407" s="406" t="s">
        <v>783</v>
      </c>
      <c r="B2407" s="406" t="s">
        <v>1942</v>
      </c>
      <c r="C2407" s="406" t="s">
        <v>2761</v>
      </c>
      <c r="D2407" s="406"/>
      <c r="F2407" s="406" t="s">
        <v>783</v>
      </c>
      <c r="G2407" s="406" t="s">
        <v>1942</v>
      </c>
      <c r="H2407" s="406" t="s">
        <v>2761</v>
      </c>
      <c r="I2407" s="406"/>
    </row>
    <row r="2408" spans="1:9">
      <c r="A2408" s="406" t="s">
        <v>3366</v>
      </c>
      <c r="B2408" s="406" t="s">
        <v>3366</v>
      </c>
      <c r="C2408" s="406" t="s">
        <v>2837</v>
      </c>
      <c r="D2408" s="406" t="s">
        <v>3543</v>
      </c>
      <c r="F2408" s="406" t="s">
        <v>3366</v>
      </c>
      <c r="G2408" s="406" t="s">
        <v>3366</v>
      </c>
      <c r="H2408" s="406" t="s">
        <v>2837</v>
      </c>
      <c r="I2408" s="406" t="s">
        <v>3543</v>
      </c>
    </row>
    <row r="2409" spans="1:9">
      <c r="A2409" s="406" t="s">
        <v>2582</v>
      </c>
      <c r="B2409" s="406" t="s">
        <v>2583</v>
      </c>
      <c r="C2409" s="406" t="s">
        <v>1959</v>
      </c>
      <c r="D2409" s="406"/>
      <c r="F2409" s="406" t="s">
        <v>2582</v>
      </c>
      <c r="G2409" s="406" t="s">
        <v>2583</v>
      </c>
      <c r="H2409" s="406" t="s">
        <v>1959</v>
      </c>
      <c r="I2409" s="406"/>
    </row>
    <row r="2410" spans="1:9">
      <c r="A2410" s="406" t="s">
        <v>2582</v>
      </c>
      <c r="B2410" s="406" t="s">
        <v>2689</v>
      </c>
      <c r="C2410" s="406" t="s">
        <v>1668</v>
      </c>
      <c r="D2410" s="406"/>
      <c r="F2410" s="406" t="s">
        <v>2582</v>
      </c>
      <c r="G2410" s="406" t="s">
        <v>2689</v>
      </c>
      <c r="H2410" s="406" t="s">
        <v>1668</v>
      </c>
      <c r="I2410" s="406"/>
    </row>
    <row r="2411" spans="1:9">
      <c r="A2411" s="406" t="s">
        <v>448</v>
      </c>
      <c r="B2411" s="406" t="s">
        <v>1715</v>
      </c>
      <c r="C2411" s="406"/>
      <c r="D2411" s="406"/>
      <c r="F2411" s="406" t="s">
        <v>448</v>
      </c>
      <c r="G2411" s="406" t="s">
        <v>1715</v>
      </c>
      <c r="H2411" s="406"/>
      <c r="I2411" s="406"/>
    </row>
    <row r="2412" spans="1:9">
      <c r="A2412" s="406" t="s">
        <v>460</v>
      </c>
      <c r="B2412" s="406" t="s">
        <v>3180</v>
      </c>
      <c r="C2412" s="406" t="s">
        <v>2927</v>
      </c>
      <c r="D2412" s="406" t="s">
        <v>3081</v>
      </c>
      <c r="F2412" s="406" t="s">
        <v>460</v>
      </c>
      <c r="G2412" s="406" t="s">
        <v>3180</v>
      </c>
      <c r="H2412" s="406" t="s">
        <v>2927</v>
      </c>
      <c r="I2412" s="406" t="s">
        <v>3081</v>
      </c>
    </row>
    <row r="2413" spans="1:9">
      <c r="A2413" s="406" t="s">
        <v>452</v>
      </c>
      <c r="B2413" s="406" t="s">
        <v>2289</v>
      </c>
      <c r="C2413" s="406" t="s">
        <v>1654</v>
      </c>
      <c r="D2413" s="406"/>
      <c r="F2413" s="406" t="s">
        <v>452</v>
      </c>
      <c r="G2413" s="406" t="s">
        <v>2289</v>
      </c>
      <c r="H2413" s="406" t="s">
        <v>1654</v>
      </c>
      <c r="I2413" s="406"/>
    </row>
    <row r="2414" spans="1:9">
      <c r="A2414" s="406" t="s">
        <v>2552</v>
      </c>
      <c r="B2414" s="406" t="s">
        <v>2552</v>
      </c>
      <c r="C2414" s="406"/>
      <c r="D2414" s="406" t="s">
        <v>3544</v>
      </c>
      <c r="F2414" s="406" t="s">
        <v>2552</v>
      </c>
      <c r="G2414" s="406" t="s">
        <v>2552</v>
      </c>
      <c r="H2414" s="406"/>
      <c r="I2414" s="406" t="s">
        <v>3544</v>
      </c>
    </row>
    <row r="2415" spans="1:9">
      <c r="A2415" s="406" t="s">
        <v>460</v>
      </c>
      <c r="B2415" s="406" t="s">
        <v>3234</v>
      </c>
      <c r="C2415" s="406" t="s">
        <v>3096</v>
      </c>
      <c r="D2415" s="406" t="s">
        <v>3088</v>
      </c>
      <c r="F2415" s="406" t="s">
        <v>460</v>
      </c>
      <c r="G2415" s="406" t="s">
        <v>3234</v>
      </c>
      <c r="H2415" s="406" t="s">
        <v>3096</v>
      </c>
      <c r="I2415" s="406" t="s">
        <v>3088</v>
      </c>
    </row>
    <row r="2416" spans="1:9">
      <c r="A2416" s="406" t="s">
        <v>1824</v>
      </c>
      <c r="B2416" s="406" t="s">
        <v>3545</v>
      </c>
      <c r="C2416" s="406" t="s">
        <v>1665</v>
      </c>
      <c r="D2416" s="406" t="s">
        <v>3546</v>
      </c>
      <c r="F2416" s="406" t="s">
        <v>1824</v>
      </c>
      <c r="G2416" s="406" t="s">
        <v>3545</v>
      </c>
      <c r="H2416" s="406" t="s">
        <v>1665</v>
      </c>
      <c r="I2416" s="406" t="s">
        <v>3546</v>
      </c>
    </row>
    <row r="2417" spans="1:9">
      <c r="A2417" s="406" t="s">
        <v>1893</v>
      </c>
      <c r="B2417" s="406" t="s">
        <v>1894</v>
      </c>
      <c r="C2417" s="406" t="s">
        <v>1651</v>
      </c>
      <c r="D2417" s="406" t="s">
        <v>2671</v>
      </c>
      <c r="F2417" s="406" t="s">
        <v>1893</v>
      </c>
      <c r="G2417" s="406" t="s">
        <v>1894</v>
      </c>
      <c r="H2417" s="406" t="s">
        <v>1651</v>
      </c>
      <c r="I2417" s="406" t="s">
        <v>2671</v>
      </c>
    </row>
    <row r="2418" spans="1:9">
      <c r="A2418" s="406" t="s">
        <v>3091</v>
      </c>
      <c r="B2418" s="406" t="s">
        <v>3092</v>
      </c>
      <c r="C2418" s="406"/>
      <c r="D2418" s="406" t="s">
        <v>3547</v>
      </c>
      <c r="F2418" s="406" t="s">
        <v>3091</v>
      </c>
      <c r="G2418" s="406" t="s">
        <v>3092</v>
      </c>
      <c r="H2418" s="406"/>
      <c r="I2418" s="406" t="s">
        <v>3547</v>
      </c>
    </row>
    <row r="2419" spans="1:9">
      <c r="A2419" s="406" t="s">
        <v>3091</v>
      </c>
      <c r="B2419" s="406" t="s">
        <v>3092</v>
      </c>
      <c r="C2419" s="406" t="s">
        <v>2820</v>
      </c>
      <c r="D2419" s="406" t="s">
        <v>3094</v>
      </c>
      <c r="F2419" s="406" t="s">
        <v>3091</v>
      </c>
      <c r="G2419" s="406" t="s">
        <v>3092</v>
      </c>
      <c r="H2419" s="406" t="s">
        <v>2820</v>
      </c>
      <c r="I2419" s="406" t="s">
        <v>3094</v>
      </c>
    </row>
    <row r="2420" spans="1:9">
      <c r="A2420" s="406" t="s">
        <v>2552</v>
      </c>
      <c r="B2420" s="406" t="s">
        <v>2552</v>
      </c>
      <c r="C2420" s="406"/>
      <c r="D2420" s="406" t="s">
        <v>3357</v>
      </c>
      <c r="F2420" s="406" t="s">
        <v>2552</v>
      </c>
      <c r="G2420" s="406" t="s">
        <v>2552</v>
      </c>
      <c r="H2420" s="406"/>
      <c r="I2420" s="406" t="s">
        <v>3357</v>
      </c>
    </row>
    <row r="2421" spans="1:9">
      <c r="A2421" s="406" t="s">
        <v>1863</v>
      </c>
      <c r="B2421" s="406" t="s">
        <v>3388</v>
      </c>
      <c r="C2421" s="406" t="s">
        <v>2853</v>
      </c>
      <c r="D2421" s="406" t="s">
        <v>3390</v>
      </c>
      <c r="F2421" s="406" t="s">
        <v>1863</v>
      </c>
      <c r="G2421" s="406" t="s">
        <v>3388</v>
      </c>
      <c r="H2421" s="406" t="s">
        <v>2853</v>
      </c>
      <c r="I2421" s="406" t="s">
        <v>3390</v>
      </c>
    </row>
    <row r="2422" spans="1:9">
      <c r="A2422" s="406" t="s">
        <v>1893</v>
      </c>
      <c r="B2422" s="406" t="s">
        <v>1909</v>
      </c>
      <c r="C2422" s="406" t="s">
        <v>1674</v>
      </c>
      <c r="D2422" s="406" t="s">
        <v>1910</v>
      </c>
      <c r="F2422" s="406" t="s">
        <v>1893</v>
      </c>
      <c r="G2422" s="406" t="s">
        <v>1909</v>
      </c>
      <c r="H2422" s="406" t="s">
        <v>1674</v>
      </c>
      <c r="I2422" s="406" t="s">
        <v>1910</v>
      </c>
    </row>
    <row r="2423" spans="1:9">
      <c r="A2423" s="406" t="s">
        <v>2582</v>
      </c>
      <c r="B2423" s="406" t="s">
        <v>2772</v>
      </c>
      <c r="C2423" s="406" t="s">
        <v>1651</v>
      </c>
      <c r="D2423" s="406"/>
      <c r="F2423" s="406" t="s">
        <v>2582</v>
      </c>
      <c r="G2423" s="406" t="s">
        <v>2772</v>
      </c>
      <c r="H2423" s="406" t="s">
        <v>1651</v>
      </c>
      <c r="I2423" s="406"/>
    </row>
    <row r="2424" spans="1:9">
      <c r="A2424" s="406" t="s">
        <v>2582</v>
      </c>
      <c r="B2424" s="406" t="s">
        <v>3448</v>
      </c>
      <c r="C2424" s="406" t="s">
        <v>1734</v>
      </c>
      <c r="D2424" s="406"/>
      <c r="F2424" s="406" t="s">
        <v>2582</v>
      </c>
      <c r="G2424" s="406" t="s">
        <v>3448</v>
      </c>
      <c r="H2424" s="406" t="s">
        <v>1734</v>
      </c>
      <c r="I2424" s="406"/>
    </row>
    <row r="2425" spans="1:9">
      <c r="A2425" s="406" t="s">
        <v>2793</v>
      </c>
      <c r="B2425" s="406" t="s">
        <v>2794</v>
      </c>
      <c r="C2425" s="406" t="s">
        <v>2173</v>
      </c>
      <c r="D2425" s="406"/>
      <c r="F2425" s="406" t="s">
        <v>2793</v>
      </c>
      <c r="G2425" s="406" t="s">
        <v>2794</v>
      </c>
      <c r="H2425" s="406" t="s">
        <v>2173</v>
      </c>
      <c r="I2425" s="406"/>
    </row>
    <row r="2426" spans="1:9">
      <c r="A2426" s="406" t="s">
        <v>2793</v>
      </c>
      <c r="B2426" s="406" t="s">
        <v>3412</v>
      </c>
      <c r="C2426" s="406" t="s">
        <v>3548</v>
      </c>
      <c r="D2426" s="406"/>
      <c r="F2426" s="406" t="s">
        <v>2793</v>
      </c>
      <c r="G2426" s="406" t="s">
        <v>3412</v>
      </c>
      <c r="H2426" s="406" t="s">
        <v>3548</v>
      </c>
      <c r="I2426" s="406"/>
    </row>
    <row r="2427" spans="1:9">
      <c r="A2427" s="406" t="s">
        <v>1858</v>
      </c>
      <c r="B2427" s="406" t="s">
        <v>1859</v>
      </c>
      <c r="C2427" s="406" t="s">
        <v>1750</v>
      </c>
      <c r="D2427" s="406" t="s">
        <v>2720</v>
      </c>
      <c r="F2427" s="406" t="s">
        <v>1858</v>
      </c>
      <c r="G2427" s="406" t="s">
        <v>1859</v>
      </c>
      <c r="H2427" s="406" t="s">
        <v>1750</v>
      </c>
      <c r="I2427" s="406" t="s">
        <v>2720</v>
      </c>
    </row>
    <row r="2428" spans="1:9">
      <c r="A2428" s="406" t="s">
        <v>2582</v>
      </c>
      <c r="B2428" s="406" t="s">
        <v>2583</v>
      </c>
      <c r="C2428" s="406" t="s">
        <v>3549</v>
      </c>
      <c r="D2428" s="406"/>
      <c r="F2428" s="406" t="s">
        <v>2582</v>
      </c>
      <c r="G2428" s="406" t="s">
        <v>2583</v>
      </c>
      <c r="H2428" s="406" t="s">
        <v>3549</v>
      </c>
      <c r="I2428" s="406"/>
    </row>
    <row r="2429" spans="1:9">
      <c r="A2429" s="406" t="s">
        <v>2793</v>
      </c>
      <c r="B2429" s="406" t="s">
        <v>2794</v>
      </c>
      <c r="C2429" s="406" t="s">
        <v>1865</v>
      </c>
      <c r="D2429" s="406"/>
      <c r="F2429" s="406" t="s">
        <v>2793</v>
      </c>
      <c r="G2429" s="406" t="s">
        <v>2794</v>
      </c>
      <c r="H2429" s="406" t="s">
        <v>1865</v>
      </c>
      <c r="I2429" s="406"/>
    </row>
    <row r="2430" spans="1:9">
      <c r="A2430" s="406" t="s">
        <v>448</v>
      </c>
      <c r="B2430" s="406" t="s">
        <v>3550</v>
      </c>
      <c r="C2430" s="406"/>
      <c r="D2430" s="406"/>
      <c r="F2430" s="406" t="s">
        <v>448</v>
      </c>
      <c r="G2430" s="406" t="s">
        <v>3550</v>
      </c>
      <c r="H2430" s="406"/>
      <c r="I2430" s="406"/>
    </row>
    <row r="2431" spans="1:9">
      <c r="A2431" s="406" t="s">
        <v>3433</v>
      </c>
      <c r="B2431" s="406" t="s">
        <v>3434</v>
      </c>
      <c r="C2431" s="406" t="s">
        <v>1660</v>
      </c>
      <c r="D2431" s="406"/>
      <c r="F2431" s="406" t="s">
        <v>3433</v>
      </c>
      <c r="G2431" s="406" t="s">
        <v>3434</v>
      </c>
      <c r="H2431" s="406" t="s">
        <v>1660</v>
      </c>
      <c r="I2431" s="406"/>
    </row>
    <row r="2432" spans="1:9">
      <c r="A2432" s="406" t="s">
        <v>2793</v>
      </c>
      <c r="B2432" s="406" t="s">
        <v>3000</v>
      </c>
      <c r="C2432" s="406" t="s">
        <v>2241</v>
      </c>
      <c r="D2432" s="406"/>
      <c r="F2432" s="406" t="s">
        <v>2793</v>
      </c>
      <c r="G2432" s="406" t="s">
        <v>3000</v>
      </c>
      <c r="H2432" s="406" t="s">
        <v>2241</v>
      </c>
      <c r="I2432" s="406"/>
    </row>
    <row r="2433" spans="1:9">
      <c r="A2433" s="406" t="s">
        <v>2582</v>
      </c>
      <c r="B2433" s="406" t="s">
        <v>3448</v>
      </c>
      <c r="C2433" s="406" t="s">
        <v>1713</v>
      </c>
      <c r="D2433" s="406" t="s">
        <v>3551</v>
      </c>
      <c r="F2433" s="406" t="s">
        <v>2582</v>
      </c>
      <c r="G2433" s="406" t="s">
        <v>3448</v>
      </c>
      <c r="H2433" s="406" t="s">
        <v>1713</v>
      </c>
      <c r="I2433" s="406" t="s">
        <v>3551</v>
      </c>
    </row>
    <row r="2434" spans="1:9">
      <c r="A2434" s="406" t="s">
        <v>3091</v>
      </c>
      <c r="B2434" s="406" t="s">
        <v>3092</v>
      </c>
      <c r="C2434" s="406" t="s">
        <v>2905</v>
      </c>
      <c r="D2434" s="406" t="s">
        <v>3094</v>
      </c>
      <c r="F2434" s="406" t="s">
        <v>3091</v>
      </c>
      <c r="G2434" s="406" t="s">
        <v>3092</v>
      </c>
      <c r="H2434" s="406" t="s">
        <v>2905</v>
      </c>
      <c r="I2434" s="406" t="s">
        <v>3094</v>
      </c>
    </row>
    <row r="2435" spans="1:9">
      <c r="A2435" s="406" t="s">
        <v>3366</v>
      </c>
      <c r="B2435" s="406" t="s">
        <v>3366</v>
      </c>
      <c r="C2435" s="406" t="s">
        <v>3248</v>
      </c>
      <c r="D2435" s="406" t="s">
        <v>3552</v>
      </c>
      <c r="F2435" s="406" t="s">
        <v>3366</v>
      </c>
      <c r="G2435" s="406" t="s">
        <v>3366</v>
      </c>
      <c r="H2435" s="406" t="s">
        <v>3248</v>
      </c>
      <c r="I2435" s="406" t="s">
        <v>3552</v>
      </c>
    </row>
    <row r="2436" spans="1:9">
      <c r="A2436" s="406" t="s">
        <v>1855</v>
      </c>
      <c r="B2436" s="406" t="s">
        <v>3449</v>
      </c>
      <c r="C2436" s="406" t="s">
        <v>2530</v>
      </c>
      <c r="D2436" s="406" t="s">
        <v>3450</v>
      </c>
      <c r="F2436" s="406" t="s">
        <v>1855</v>
      </c>
      <c r="G2436" s="406" t="s">
        <v>3449</v>
      </c>
      <c r="H2436" s="406" t="s">
        <v>2530</v>
      </c>
      <c r="I2436" s="406" t="s">
        <v>3450</v>
      </c>
    </row>
    <row r="2437" spans="1:9">
      <c r="A2437" s="406" t="s">
        <v>2793</v>
      </c>
      <c r="B2437" s="406" t="s">
        <v>3000</v>
      </c>
      <c r="C2437" s="406" t="s">
        <v>1816</v>
      </c>
      <c r="D2437" s="406"/>
      <c r="F2437" s="406" t="s">
        <v>2793</v>
      </c>
      <c r="G2437" s="406" t="s">
        <v>3000</v>
      </c>
      <c r="H2437" s="406" t="s">
        <v>1816</v>
      </c>
      <c r="I2437" s="406"/>
    </row>
    <row r="2438" spans="1:9">
      <c r="A2438" s="406" t="s">
        <v>2552</v>
      </c>
      <c r="B2438" s="406" t="s">
        <v>2552</v>
      </c>
      <c r="C2438" s="406" t="s">
        <v>2856</v>
      </c>
      <c r="D2438" s="406" t="s">
        <v>2032</v>
      </c>
      <c r="F2438" s="406" t="s">
        <v>2552</v>
      </c>
      <c r="G2438" s="406" t="s">
        <v>2552</v>
      </c>
      <c r="H2438" s="406" t="s">
        <v>2856</v>
      </c>
      <c r="I2438" s="406" t="s">
        <v>2032</v>
      </c>
    </row>
    <row r="2439" spans="1:9">
      <c r="A2439" s="406" t="s">
        <v>1893</v>
      </c>
      <c r="B2439" s="406" t="s">
        <v>3360</v>
      </c>
      <c r="C2439" s="406" t="s">
        <v>1702</v>
      </c>
      <c r="D2439" s="406" t="s">
        <v>3361</v>
      </c>
      <c r="F2439" s="406" t="s">
        <v>1893</v>
      </c>
      <c r="G2439" s="406" t="s">
        <v>3360</v>
      </c>
      <c r="H2439" s="406" t="s">
        <v>1702</v>
      </c>
      <c r="I2439" s="406" t="s">
        <v>3361</v>
      </c>
    </row>
    <row r="2440" spans="1:9">
      <c r="A2440" s="406" t="s">
        <v>2552</v>
      </c>
      <c r="B2440" s="406" t="s">
        <v>2552</v>
      </c>
      <c r="C2440" s="406"/>
      <c r="D2440" s="406" t="s">
        <v>3372</v>
      </c>
      <c r="F2440" s="406" t="s">
        <v>2552</v>
      </c>
      <c r="G2440" s="406" t="s">
        <v>2552</v>
      </c>
      <c r="H2440" s="406"/>
      <c r="I2440" s="406" t="s">
        <v>3372</v>
      </c>
    </row>
    <row r="2441" spans="1:9">
      <c r="A2441" s="406" t="s">
        <v>3366</v>
      </c>
      <c r="B2441" s="406" t="s">
        <v>3366</v>
      </c>
      <c r="C2441" s="406" t="s">
        <v>2821</v>
      </c>
      <c r="D2441" s="406" t="s">
        <v>3553</v>
      </c>
      <c r="F2441" s="406" t="s">
        <v>3366</v>
      </c>
      <c r="G2441" s="406" t="s">
        <v>3366</v>
      </c>
      <c r="H2441" s="406" t="s">
        <v>2821</v>
      </c>
      <c r="I2441" s="406" t="s">
        <v>3553</v>
      </c>
    </row>
    <row r="2442" spans="1:9">
      <c r="A2442" s="406" t="s">
        <v>3366</v>
      </c>
      <c r="B2442" s="406" t="s">
        <v>3366</v>
      </c>
      <c r="C2442" s="406" t="s">
        <v>2965</v>
      </c>
      <c r="D2442" s="406" t="s">
        <v>3379</v>
      </c>
      <c r="F2442" s="406" t="s">
        <v>3366</v>
      </c>
      <c r="G2442" s="406" t="s">
        <v>3366</v>
      </c>
      <c r="H2442" s="406" t="s">
        <v>2965</v>
      </c>
      <c r="I2442" s="406" t="s">
        <v>3379</v>
      </c>
    </row>
    <row r="2443" spans="1:9">
      <c r="A2443" s="406" t="s">
        <v>1863</v>
      </c>
      <c r="B2443" s="406" t="s">
        <v>3554</v>
      </c>
      <c r="C2443" s="406" t="s">
        <v>2056</v>
      </c>
      <c r="D2443" s="406"/>
      <c r="F2443" s="406" t="s">
        <v>1863</v>
      </c>
      <c r="G2443" s="406" t="s">
        <v>3554</v>
      </c>
      <c r="H2443" s="406" t="s">
        <v>2056</v>
      </c>
      <c r="I2443" s="406"/>
    </row>
    <row r="2444" spans="1:9">
      <c r="A2444" s="406" t="s">
        <v>2582</v>
      </c>
      <c r="B2444" s="406" t="s">
        <v>2689</v>
      </c>
      <c r="C2444" s="406" t="s">
        <v>1819</v>
      </c>
      <c r="D2444" s="406"/>
      <c r="F2444" s="406" t="s">
        <v>2582</v>
      </c>
      <c r="G2444" s="406" t="s">
        <v>2689</v>
      </c>
      <c r="H2444" s="406" t="s">
        <v>1819</v>
      </c>
      <c r="I2444" s="406"/>
    </row>
    <row r="2445" spans="1:9">
      <c r="A2445" s="406" t="s">
        <v>452</v>
      </c>
      <c r="B2445" s="406" t="s">
        <v>2074</v>
      </c>
      <c r="C2445" s="406" t="s">
        <v>1705</v>
      </c>
      <c r="D2445" s="406"/>
      <c r="F2445" s="406" t="s">
        <v>452</v>
      </c>
      <c r="G2445" s="406" t="s">
        <v>2074</v>
      </c>
      <c r="H2445" s="406" t="s">
        <v>1705</v>
      </c>
      <c r="I2445" s="406"/>
    </row>
    <row r="2446" spans="1:9">
      <c r="A2446" s="406" t="s">
        <v>460</v>
      </c>
      <c r="B2446" s="406" t="s">
        <v>3294</v>
      </c>
      <c r="C2446" s="406" t="s">
        <v>3555</v>
      </c>
      <c r="D2446" s="406" t="s">
        <v>3081</v>
      </c>
      <c r="F2446" s="406" t="s">
        <v>460</v>
      </c>
      <c r="G2446" s="406" t="s">
        <v>3294</v>
      </c>
      <c r="H2446" s="406" t="s">
        <v>3555</v>
      </c>
      <c r="I2446" s="406" t="s">
        <v>3081</v>
      </c>
    </row>
    <row r="2447" spans="1:9">
      <c r="A2447" s="406" t="s">
        <v>460</v>
      </c>
      <c r="B2447" s="406" t="s">
        <v>1739</v>
      </c>
      <c r="C2447" s="406" t="s">
        <v>1896</v>
      </c>
      <c r="D2447" s="406"/>
      <c r="F2447" s="406" t="s">
        <v>460</v>
      </c>
      <c r="G2447" s="406" t="s">
        <v>1739</v>
      </c>
      <c r="H2447" s="406" t="s">
        <v>1896</v>
      </c>
      <c r="I2447" s="406"/>
    </row>
    <row r="2448" spans="1:9">
      <c r="A2448" s="406" t="s">
        <v>2582</v>
      </c>
      <c r="B2448" s="406" t="s">
        <v>2772</v>
      </c>
      <c r="C2448" s="406" t="s">
        <v>1665</v>
      </c>
      <c r="D2448" s="406"/>
      <c r="F2448" s="406" t="s">
        <v>2582</v>
      </c>
      <c r="G2448" s="406" t="s">
        <v>2772</v>
      </c>
      <c r="H2448" s="406" t="s">
        <v>1665</v>
      </c>
      <c r="I2448" s="406"/>
    </row>
    <row r="2449" spans="1:9">
      <c r="A2449" s="406" t="s">
        <v>2582</v>
      </c>
      <c r="B2449" s="406" t="s">
        <v>2583</v>
      </c>
      <c r="C2449" s="406" t="s">
        <v>2537</v>
      </c>
      <c r="D2449" s="406"/>
      <c r="F2449" s="406" t="s">
        <v>2582</v>
      </c>
      <c r="G2449" s="406" t="s">
        <v>2583</v>
      </c>
      <c r="H2449" s="406" t="s">
        <v>2537</v>
      </c>
      <c r="I2449" s="406"/>
    </row>
    <row r="2450" spans="1:9">
      <c r="A2450" s="406" t="s">
        <v>2793</v>
      </c>
      <c r="B2450" s="406" t="s">
        <v>3000</v>
      </c>
      <c r="C2450" s="406" t="s">
        <v>2287</v>
      </c>
      <c r="D2450" s="406"/>
      <c r="F2450" s="406" t="s">
        <v>2793</v>
      </c>
      <c r="G2450" s="406" t="s">
        <v>3000</v>
      </c>
      <c r="H2450" s="406" t="s">
        <v>2287</v>
      </c>
      <c r="I2450" s="406"/>
    </row>
    <row r="2451" spans="1:9">
      <c r="A2451" s="406" t="s">
        <v>460</v>
      </c>
      <c r="B2451" s="406" t="s">
        <v>3309</v>
      </c>
      <c r="C2451" s="406" t="s">
        <v>2848</v>
      </c>
      <c r="D2451" s="406" t="s">
        <v>3081</v>
      </c>
      <c r="F2451" s="406" t="s">
        <v>460</v>
      </c>
      <c r="G2451" s="406" t="s">
        <v>3309</v>
      </c>
      <c r="H2451" s="406" t="s">
        <v>2848</v>
      </c>
      <c r="I2451" s="406" t="s">
        <v>3081</v>
      </c>
    </row>
    <row r="2452" spans="1:9">
      <c r="A2452" s="406" t="s">
        <v>3366</v>
      </c>
      <c r="B2452" s="406" t="s">
        <v>3366</v>
      </c>
      <c r="C2452" s="406" t="s">
        <v>2893</v>
      </c>
      <c r="D2452" s="406" t="s">
        <v>3556</v>
      </c>
      <c r="F2452" s="406" t="s">
        <v>3366</v>
      </c>
      <c r="G2452" s="406" t="s">
        <v>3366</v>
      </c>
      <c r="H2452" s="406" t="s">
        <v>2893</v>
      </c>
      <c r="I2452" s="406" t="s">
        <v>3556</v>
      </c>
    </row>
    <row r="2453" spans="1:9">
      <c r="A2453" s="406" t="s">
        <v>3366</v>
      </c>
      <c r="B2453" s="406" t="s">
        <v>3366</v>
      </c>
      <c r="C2453" s="406" t="s">
        <v>2828</v>
      </c>
      <c r="D2453" s="406" t="s">
        <v>3557</v>
      </c>
      <c r="F2453" s="406" t="s">
        <v>3366</v>
      </c>
      <c r="G2453" s="406" t="s">
        <v>3366</v>
      </c>
      <c r="H2453" s="406" t="s">
        <v>2828</v>
      </c>
      <c r="I2453" s="406" t="s">
        <v>3557</v>
      </c>
    </row>
    <row r="2454" spans="1:9">
      <c r="A2454" s="406" t="s">
        <v>2582</v>
      </c>
      <c r="B2454" s="406" t="s">
        <v>2689</v>
      </c>
      <c r="C2454" s="406" t="s">
        <v>1674</v>
      </c>
      <c r="D2454" s="406"/>
      <c r="F2454" s="406" t="s">
        <v>2582</v>
      </c>
      <c r="G2454" s="406" t="s">
        <v>2689</v>
      </c>
      <c r="H2454" s="406" t="s">
        <v>1674</v>
      </c>
      <c r="I2454" s="406"/>
    </row>
    <row r="2455" spans="1:9">
      <c r="A2455" s="406" t="s">
        <v>1784</v>
      </c>
      <c r="B2455" s="406" t="s">
        <v>1928</v>
      </c>
      <c r="C2455" s="406" t="s">
        <v>3558</v>
      </c>
      <c r="D2455" s="406"/>
      <c r="F2455" s="406" t="s">
        <v>1784</v>
      </c>
      <c r="G2455" s="406" t="s">
        <v>1928</v>
      </c>
      <c r="H2455" s="406" t="s">
        <v>3558</v>
      </c>
      <c r="I2455" s="406"/>
    </row>
    <row r="2456" spans="1:9">
      <c r="A2456" s="406" t="s">
        <v>1863</v>
      </c>
      <c r="B2456" s="406" t="s">
        <v>3388</v>
      </c>
      <c r="C2456" s="406" t="s">
        <v>2905</v>
      </c>
      <c r="D2456" s="406" t="s">
        <v>3389</v>
      </c>
      <c r="F2456" s="406" t="s">
        <v>1863</v>
      </c>
      <c r="G2456" s="406" t="s">
        <v>3388</v>
      </c>
      <c r="H2456" s="406" t="s">
        <v>2905</v>
      </c>
      <c r="I2456" s="406" t="s">
        <v>3389</v>
      </c>
    </row>
    <row r="2457" spans="1:9">
      <c r="A2457" s="406" t="s">
        <v>2793</v>
      </c>
      <c r="B2457" s="406" t="s">
        <v>3000</v>
      </c>
      <c r="C2457" s="406" t="s">
        <v>1677</v>
      </c>
      <c r="D2457" s="406"/>
      <c r="F2457" s="406" t="s">
        <v>2793</v>
      </c>
      <c r="G2457" s="406" t="s">
        <v>3000</v>
      </c>
      <c r="H2457" s="406" t="s">
        <v>1677</v>
      </c>
      <c r="I2457" s="406"/>
    </row>
    <row r="2458" spans="1:9">
      <c r="A2458" s="406" t="s">
        <v>460</v>
      </c>
      <c r="B2458" s="406" t="s">
        <v>3082</v>
      </c>
      <c r="C2458" s="406" t="s">
        <v>3559</v>
      </c>
      <c r="D2458" s="406" t="s">
        <v>3083</v>
      </c>
      <c r="F2458" s="406" t="s">
        <v>460</v>
      </c>
      <c r="G2458" s="406" t="s">
        <v>3082</v>
      </c>
      <c r="H2458" s="406" t="s">
        <v>3559</v>
      </c>
      <c r="I2458" s="406" t="s">
        <v>3083</v>
      </c>
    </row>
    <row r="2459" spans="1:9">
      <c r="A2459" s="406" t="s">
        <v>1893</v>
      </c>
      <c r="B2459" s="406" t="s">
        <v>1904</v>
      </c>
      <c r="C2459" s="406" t="s">
        <v>1772</v>
      </c>
      <c r="D2459" s="406" t="s">
        <v>2937</v>
      </c>
      <c r="F2459" s="406" t="s">
        <v>1893</v>
      </c>
      <c r="G2459" s="406" t="s">
        <v>1904</v>
      </c>
      <c r="H2459" s="406" t="s">
        <v>1772</v>
      </c>
      <c r="I2459" s="406" t="s">
        <v>2937</v>
      </c>
    </row>
    <row r="2460" spans="1:9">
      <c r="A2460" s="406" t="s">
        <v>2552</v>
      </c>
      <c r="B2460" s="406" t="s">
        <v>2552</v>
      </c>
      <c r="C2460" s="406"/>
      <c r="D2460" s="406" t="s">
        <v>3398</v>
      </c>
      <c r="F2460" s="406" t="s">
        <v>2552</v>
      </c>
      <c r="G2460" s="406" t="s">
        <v>2552</v>
      </c>
      <c r="H2460" s="406"/>
      <c r="I2460" s="406" t="s">
        <v>3398</v>
      </c>
    </row>
    <row r="2461" spans="1:9">
      <c r="A2461" s="406" t="s">
        <v>460</v>
      </c>
      <c r="B2461" s="406" t="s">
        <v>3170</v>
      </c>
      <c r="C2461" s="406" t="s">
        <v>3560</v>
      </c>
      <c r="D2461" s="406" t="s">
        <v>3081</v>
      </c>
      <c r="F2461" s="406" t="s">
        <v>460</v>
      </c>
      <c r="G2461" s="406" t="s">
        <v>3170</v>
      </c>
      <c r="H2461" s="406" t="s">
        <v>3560</v>
      </c>
      <c r="I2461" s="406" t="s">
        <v>3081</v>
      </c>
    </row>
    <row r="2462" spans="1:9">
      <c r="A2462" s="406" t="s">
        <v>2552</v>
      </c>
      <c r="B2462" s="406" t="s">
        <v>2552</v>
      </c>
      <c r="C2462" s="406"/>
      <c r="D2462" s="406" t="s">
        <v>3561</v>
      </c>
      <c r="F2462" s="406" t="s">
        <v>2552</v>
      </c>
      <c r="G2462" s="406" t="s">
        <v>2552</v>
      </c>
      <c r="H2462" s="406"/>
      <c r="I2462" s="406" t="s">
        <v>3561</v>
      </c>
    </row>
    <row r="2463" spans="1:9">
      <c r="A2463" s="406" t="s">
        <v>460</v>
      </c>
      <c r="B2463" s="406" t="s">
        <v>3197</v>
      </c>
      <c r="C2463" s="406" t="s">
        <v>3562</v>
      </c>
      <c r="D2463" s="406" t="s">
        <v>3088</v>
      </c>
      <c r="F2463" s="406" t="s">
        <v>460</v>
      </c>
      <c r="G2463" s="406" t="s">
        <v>3197</v>
      </c>
      <c r="H2463" s="406" t="s">
        <v>3562</v>
      </c>
      <c r="I2463" s="406" t="s">
        <v>3088</v>
      </c>
    </row>
    <row r="2464" spans="1:9">
      <c r="A2464" s="406" t="s">
        <v>460</v>
      </c>
      <c r="B2464" s="406" t="s">
        <v>2602</v>
      </c>
      <c r="C2464" s="406" t="s">
        <v>1695</v>
      </c>
      <c r="D2464" s="406" t="s">
        <v>2648</v>
      </c>
      <c r="F2464" s="406" t="s">
        <v>460</v>
      </c>
      <c r="G2464" s="406" t="s">
        <v>2602</v>
      </c>
      <c r="H2464" s="406" t="s">
        <v>1695</v>
      </c>
      <c r="I2464" s="406" t="s">
        <v>2648</v>
      </c>
    </row>
    <row r="2465" spans="1:9">
      <c r="A2465" s="406" t="s">
        <v>1993</v>
      </c>
      <c r="B2465" s="406" t="s">
        <v>1994</v>
      </c>
      <c r="C2465" s="406" t="s">
        <v>1724</v>
      </c>
      <c r="D2465" s="406" t="s">
        <v>2317</v>
      </c>
      <c r="F2465" s="406" t="s">
        <v>1993</v>
      </c>
      <c r="G2465" s="406" t="s">
        <v>1994</v>
      </c>
      <c r="H2465" s="406" t="s">
        <v>1724</v>
      </c>
      <c r="I2465" s="406" t="s">
        <v>2317</v>
      </c>
    </row>
    <row r="2466" spans="1:9">
      <c r="A2466" s="406" t="s">
        <v>2582</v>
      </c>
      <c r="B2466" s="406" t="s">
        <v>2772</v>
      </c>
      <c r="C2466" s="406" t="s">
        <v>1702</v>
      </c>
      <c r="D2466" s="406"/>
      <c r="F2466" s="406" t="s">
        <v>2582</v>
      </c>
      <c r="G2466" s="406" t="s">
        <v>2772</v>
      </c>
      <c r="H2466" s="406" t="s">
        <v>1702</v>
      </c>
      <c r="I2466" s="406"/>
    </row>
    <row r="2467" spans="1:9">
      <c r="A2467" s="406" t="s">
        <v>2582</v>
      </c>
      <c r="B2467" s="406" t="s">
        <v>2583</v>
      </c>
      <c r="C2467" s="406" t="s">
        <v>1668</v>
      </c>
      <c r="D2467" s="406"/>
      <c r="F2467" s="406" t="s">
        <v>2582</v>
      </c>
      <c r="G2467" s="406" t="s">
        <v>2583</v>
      </c>
      <c r="H2467" s="406" t="s">
        <v>1668</v>
      </c>
      <c r="I2467" s="406"/>
    </row>
    <row r="2468" spans="1:9">
      <c r="A2468" s="406" t="s">
        <v>2582</v>
      </c>
      <c r="B2468" s="406" t="s">
        <v>2583</v>
      </c>
      <c r="C2468" s="406" t="s">
        <v>2226</v>
      </c>
      <c r="D2468" s="406"/>
      <c r="F2468" s="406" t="s">
        <v>2582</v>
      </c>
      <c r="G2468" s="406" t="s">
        <v>2583</v>
      </c>
      <c r="H2468" s="406" t="s">
        <v>2226</v>
      </c>
      <c r="I2468" s="406"/>
    </row>
    <row r="2469" spans="1:9">
      <c r="A2469" s="406" t="s">
        <v>460</v>
      </c>
      <c r="B2469" s="406" t="s">
        <v>3252</v>
      </c>
      <c r="C2469" s="406" t="s">
        <v>2853</v>
      </c>
      <c r="D2469" s="406" t="s">
        <v>3081</v>
      </c>
      <c r="F2469" s="406" t="s">
        <v>460</v>
      </c>
      <c r="G2469" s="406" t="s">
        <v>3252</v>
      </c>
      <c r="H2469" s="406" t="s">
        <v>2853</v>
      </c>
      <c r="I2469" s="406" t="s">
        <v>3081</v>
      </c>
    </row>
    <row r="2470" spans="1:9">
      <c r="A2470" s="406" t="s">
        <v>1993</v>
      </c>
      <c r="B2470" s="406" t="s">
        <v>3373</v>
      </c>
      <c r="C2470" s="406" t="s">
        <v>1710</v>
      </c>
      <c r="D2470" s="406" t="s">
        <v>3481</v>
      </c>
      <c r="F2470" s="406" t="s">
        <v>1993</v>
      </c>
      <c r="G2470" s="406" t="s">
        <v>3373</v>
      </c>
      <c r="H2470" s="406" t="s">
        <v>1710</v>
      </c>
      <c r="I2470" s="406" t="s">
        <v>3481</v>
      </c>
    </row>
    <row r="2471" spans="1:9">
      <c r="A2471" s="406" t="s">
        <v>2582</v>
      </c>
      <c r="B2471" s="406" t="s">
        <v>2583</v>
      </c>
      <c r="C2471" s="406" t="s">
        <v>1657</v>
      </c>
      <c r="D2471" s="406"/>
      <c r="F2471" s="406" t="s">
        <v>2582</v>
      </c>
      <c r="G2471" s="406" t="s">
        <v>2583</v>
      </c>
      <c r="H2471" s="406" t="s">
        <v>1657</v>
      </c>
      <c r="I2471" s="406"/>
    </row>
    <row r="2472" spans="1:9">
      <c r="A2472" s="406" t="s">
        <v>2793</v>
      </c>
      <c r="B2472" s="406" t="s">
        <v>2352</v>
      </c>
      <c r="C2472" s="406" t="s">
        <v>1727</v>
      </c>
      <c r="D2472" s="406"/>
      <c r="F2472" s="406" t="s">
        <v>2793</v>
      </c>
      <c r="G2472" s="406" t="s">
        <v>2352</v>
      </c>
      <c r="H2472" s="406" t="s">
        <v>1727</v>
      </c>
      <c r="I2472" s="406"/>
    </row>
    <row r="2473" spans="1:9">
      <c r="A2473" s="406" t="s">
        <v>2793</v>
      </c>
      <c r="B2473" s="406" t="s">
        <v>2352</v>
      </c>
      <c r="C2473" s="406" t="s">
        <v>2120</v>
      </c>
      <c r="D2473" s="406"/>
      <c r="F2473" s="406" t="s">
        <v>2793</v>
      </c>
      <c r="G2473" s="406" t="s">
        <v>2352</v>
      </c>
      <c r="H2473" s="406" t="s">
        <v>2120</v>
      </c>
      <c r="I2473" s="406"/>
    </row>
    <row r="2474" spans="1:9">
      <c r="A2474" s="406" t="s">
        <v>448</v>
      </c>
      <c r="B2474" s="406" t="s">
        <v>2282</v>
      </c>
      <c r="C2474" s="406" t="s">
        <v>3563</v>
      </c>
      <c r="D2474" s="406"/>
      <c r="F2474" s="406" t="s">
        <v>448</v>
      </c>
      <c r="G2474" s="406" t="s">
        <v>2282</v>
      </c>
      <c r="H2474" s="406" t="s">
        <v>3563</v>
      </c>
      <c r="I2474" s="406"/>
    </row>
    <row r="2475" spans="1:9">
      <c r="A2475" s="406" t="s">
        <v>2793</v>
      </c>
      <c r="B2475" s="406" t="s">
        <v>2794</v>
      </c>
      <c r="C2475" s="406" t="s">
        <v>149</v>
      </c>
      <c r="D2475" s="406"/>
      <c r="F2475" s="406" t="s">
        <v>2793</v>
      </c>
      <c r="G2475" s="406" t="s">
        <v>2794</v>
      </c>
      <c r="H2475" s="406" t="s">
        <v>149</v>
      </c>
      <c r="I2475" s="406"/>
    </row>
    <row r="2476" spans="1:9">
      <c r="A2476" s="406" t="s">
        <v>467</v>
      </c>
      <c r="B2476" s="406" t="s">
        <v>1811</v>
      </c>
      <c r="C2476" s="406" t="s">
        <v>1674</v>
      </c>
      <c r="D2476" s="406" t="s">
        <v>3564</v>
      </c>
      <c r="F2476" s="406" t="s">
        <v>467</v>
      </c>
      <c r="G2476" s="406" t="s">
        <v>1811</v>
      </c>
      <c r="H2476" s="406" t="s">
        <v>1674</v>
      </c>
      <c r="I2476" s="406" t="s">
        <v>3564</v>
      </c>
    </row>
    <row r="2477" spans="1:9">
      <c r="A2477" s="406" t="s">
        <v>1858</v>
      </c>
      <c r="B2477" s="406" t="s">
        <v>3356</v>
      </c>
      <c r="C2477" s="406" t="s">
        <v>1713</v>
      </c>
      <c r="D2477" s="406" t="s">
        <v>3372</v>
      </c>
      <c r="F2477" s="406" t="s">
        <v>1858</v>
      </c>
      <c r="G2477" s="406" t="s">
        <v>3356</v>
      </c>
      <c r="H2477" s="406" t="s">
        <v>1713</v>
      </c>
      <c r="I2477" s="406" t="s">
        <v>3372</v>
      </c>
    </row>
    <row r="2478" spans="1:9">
      <c r="A2478" s="406" t="s">
        <v>460</v>
      </c>
      <c r="B2478" s="406" t="s">
        <v>3163</v>
      </c>
      <c r="C2478" s="406" t="s">
        <v>3342</v>
      </c>
      <c r="D2478" s="406" t="s">
        <v>3081</v>
      </c>
      <c r="F2478" s="406" t="s">
        <v>460</v>
      </c>
      <c r="G2478" s="406" t="s">
        <v>3163</v>
      </c>
      <c r="H2478" s="406" t="s">
        <v>3342</v>
      </c>
      <c r="I2478" s="406" t="s">
        <v>3081</v>
      </c>
    </row>
    <row r="2479" spans="1:9">
      <c r="A2479" s="406" t="s">
        <v>3366</v>
      </c>
      <c r="B2479" s="406" t="s">
        <v>3366</v>
      </c>
      <c r="C2479" s="406" t="s">
        <v>3565</v>
      </c>
      <c r="D2479" s="406" t="s">
        <v>3566</v>
      </c>
      <c r="F2479" s="406" t="s">
        <v>3366</v>
      </c>
      <c r="G2479" s="406" t="s">
        <v>3366</v>
      </c>
      <c r="H2479" s="406" t="s">
        <v>3565</v>
      </c>
      <c r="I2479" s="406" t="s">
        <v>3566</v>
      </c>
    </row>
    <row r="2480" spans="1:9">
      <c r="A2480" s="406" t="s">
        <v>3366</v>
      </c>
      <c r="B2480" s="406" t="s">
        <v>3366</v>
      </c>
      <c r="C2480" s="406" t="s">
        <v>2831</v>
      </c>
      <c r="D2480" s="406" t="s">
        <v>3567</v>
      </c>
      <c r="F2480" s="406" t="s">
        <v>3366</v>
      </c>
      <c r="G2480" s="406" t="s">
        <v>3366</v>
      </c>
      <c r="H2480" s="406" t="s">
        <v>2831</v>
      </c>
      <c r="I2480" s="406" t="s">
        <v>3567</v>
      </c>
    </row>
    <row r="2481" spans="1:9">
      <c r="A2481" s="406" t="s">
        <v>3366</v>
      </c>
      <c r="B2481" s="406" t="s">
        <v>3366</v>
      </c>
      <c r="C2481" s="406" t="s">
        <v>2927</v>
      </c>
      <c r="D2481" s="406" t="s">
        <v>3568</v>
      </c>
      <c r="F2481" s="406" t="s">
        <v>3366</v>
      </c>
      <c r="G2481" s="406" t="s">
        <v>3366</v>
      </c>
      <c r="H2481" s="406" t="s">
        <v>2927</v>
      </c>
      <c r="I2481" s="406" t="s">
        <v>3568</v>
      </c>
    </row>
    <row r="2482" spans="1:9">
      <c r="A2482" s="406" t="s">
        <v>2552</v>
      </c>
      <c r="B2482" s="406" t="s">
        <v>2552</v>
      </c>
      <c r="C2482" s="406"/>
      <c r="D2482" s="406" t="s">
        <v>3552</v>
      </c>
      <c r="F2482" s="406" t="s">
        <v>2552</v>
      </c>
      <c r="G2482" s="406" t="s">
        <v>2552</v>
      </c>
      <c r="H2482" s="406"/>
      <c r="I2482" s="406" t="s">
        <v>3552</v>
      </c>
    </row>
    <row r="2483" spans="1:9">
      <c r="A2483" s="406" t="s">
        <v>448</v>
      </c>
      <c r="B2483" s="406" t="s">
        <v>2622</v>
      </c>
      <c r="C2483" s="406" t="s">
        <v>3569</v>
      </c>
      <c r="D2483" s="406"/>
      <c r="F2483" s="406" t="s">
        <v>448</v>
      </c>
      <c r="G2483" s="406" t="s">
        <v>2622</v>
      </c>
      <c r="H2483" s="406" t="s">
        <v>3569</v>
      </c>
      <c r="I2483" s="406"/>
    </row>
    <row r="2484" spans="1:9">
      <c r="A2484" s="406" t="s">
        <v>3366</v>
      </c>
      <c r="B2484" s="406" t="s">
        <v>3366</v>
      </c>
      <c r="C2484" s="406" t="s">
        <v>3288</v>
      </c>
      <c r="D2484" s="406" t="s">
        <v>3570</v>
      </c>
      <c r="F2484" s="406" t="s">
        <v>3366</v>
      </c>
      <c r="G2484" s="406" t="s">
        <v>3366</v>
      </c>
      <c r="H2484" s="406" t="s">
        <v>3288</v>
      </c>
      <c r="I2484" s="406" t="s">
        <v>3570</v>
      </c>
    </row>
    <row r="2485" spans="1:9">
      <c r="A2485" s="406" t="s">
        <v>3366</v>
      </c>
      <c r="B2485" s="406" t="s">
        <v>3366</v>
      </c>
      <c r="C2485" s="406" t="s">
        <v>3236</v>
      </c>
      <c r="D2485" s="406" t="s">
        <v>3571</v>
      </c>
      <c r="F2485" s="406" t="s">
        <v>3366</v>
      </c>
      <c r="G2485" s="406" t="s">
        <v>3366</v>
      </c>
      <c r="H2485" s="406" t="s">
        <v>3236</v>
      </c>
      <c r="I2485" s="406" t="s">
        <v>3571</v>
      </c>
    </row>
    <row r="2486" spans="1:9">
      <c r="A2486" s="406" t="s">
        <v>2793</v>
      </c>
      <c r="B2486" s="406" t="s">
        <v>2352</v>
      </c>
      <c r="C2486" s="406" t="s">
        <v>1870</v>
      </c>
      <c r="D2486" s="406"/>
      <c r="F2486" s="406" t="s">
        <v>2793</v>
      </c>
      <c r="G2486" s="406" t="s">
        <v>2352</v>
      </c>
      <c r="H2486" s="406" t="s">
        <v>1870</v>
      </c>
      <c r="I2486" s="406"/>
    </row>
    <row r="2487" spans="1:9">
      <c r="A2487" s="406" t="s">
        <v>448</v>
      </c>
      <c r="B2487" s="406" t="s">
        <v>3387</v>
      </c>
      <c r="C2487" s="406" t="s">
        <v>1767</v>
      </c>
      <c r="D2487" s="406"/>
      <c r="F2487" s="406" t="s">
        <v>448</v>
      </c>
      <c r="G2487" s="406" t="s">
        <v>3387</v>
      </c>
      <c r="H2487" s="406" t="s">
        <v>1767</v>
      </c>
      <c r="I2487" s="406"/>
    </row>
    <row r="2488" spans="1:9">
      <c r="A2488" s="406" t="s">
        <v>2793</v>
      </c>
      <c r="B2488" s="406" t="s">
        <v>3000</v>
      </c>
      <c r="C2488" s="406" t="s">
        <v>2265</v>
      </c>
      <c r="D2488" s="406"/>
      <c r="F2488" s="406" t="s">
        <v>2793</v>
      </c>
      <c r="G2488" s="406" t="s">
        <v>3000</v>
      </c>
      <c r="H2488" s="406" t="s">
        <v>2265</v>
      </c>
      <c r="I2488" s="406"/>
    </row>
    <row r="2489" spans="1:9">
      <c r="A2489" s="406" t="s">
        <v>2582</v>
      </c>
      <c r="B2489" s="406" t="s">
        <v>3448</v>
      </c>
      <c r="C2489" s="406" t="s">
        <v>1657</v>
      </c>
      <c r="D2489" s="406"/>
      <c r="F2489" s="406" t="s">
        <v>2582</v>
      </c>
      <c r="G2489" s="406" t="s">
        <v>3448</v>
      </c>
      <c r="H2489" s="406" t="s">
        <v>1657</v>
      </c>
      <c r="I2489" s="406"/>
    </row>
    <row r="2490" spans="1:9">
      <c r="A2490" s="406" t="s">
        <v>2793</v>
      </c>
      <c r="B2490" s="406" t="s">
        <v>3572</v>
      </c>
      <c r="C2490" s="406" t="s">
        <v>2868</v>
      </c>
      <c r="D2490" s="406" t="s">
        <v>3573</v>
      </c>
      <c r="F2490" s="406" t="s">
        <v>2793</v>
      </c>
      <c r="G2490" s="406" t="s">
        <v>3572</v>
      </c>
      <c r="H2490" s="406" t="s">
        <v>2868</v>
      </c>
      <c r="I2490" s="406" t="s">
        <v>3573</v>
      </c>
    </row>
    <row r="2491" spans="1:9">
      <c r="A2491" s="406" t="s">
        <v>460</v>
      </c>
      <c r="B2491" s="406" t="s">
        <v>3400</v>
      </c>
      <c r="C2491" s="406" t="s">
        <v>3281</v>
      </c>
      <c r="D2491" s="406" t="s">
        <v>3081</v>
      </c>
      <c r="F2491" s="406" t="s">
        <v>460</v>
      </c>
      <c r="G2491" s="406" t="s">
        <v>3400</v>
      </c>
      <c r="H2491" s="406" t="s">
        <v>3281</v>
      </c>
      <c r="I2491" s="406" t="s">
        <v>3081</v>
      </c>
    </row>
    <row r="2492" spans="1:9">
      <c r="A2492" s="406" t="s">
        <v>460</v>
      </c>
      <c r="B2492" s="406" t="s">
        <v>3400</v>
      </c>
      <c r="C2492" s="406" t="s">
        <v>2260</v>
      </c>
      <c r="D2492" s="406" t="s">
        <v>3081</v>
      </c>
      <c r="F2492" s="406" t="s">
        <v>460</v>
      </c>
      <c r="G2492" s="406" t="s">
        <v>3400</v>
      </c>
      <c r="H2492" s="406" t="s">
        <v>2260</v>
      </c>
      <c r="I2492" s="406" t="s">
        <v>3081</v>
      </c>
    </row>
    <row r="2493" spans="1:9">
      <c r="A2493" s="406" t="s">
        <v>2582</v>
      </c>
      <c r="B2493" s="406" t="s">
        <v>2583</v>
      </c>
      <c r="C2493" s="406" t="s">
        <v>1865</v>
      </c>
      <c r="D2493" s="406"/>
      <c r="F2493" s="406" t="s">
        <v>2582</v>
      </c>
      <c r="G2493" s="406" t="s">
        <v>2583</v>
      </c>
      <c r="H2493" s="406" t="s">
        <v>1865</v>
      </c>
      <c r="I2493" s="406"/>
    </row>
    <row r="2494" spans="1:9">
      <c r="A2494" s="406" t="s">
        <v>1787</v>
      </c>
      <c r="B2494" s="406" t="s">
        <v>1946</v>
      </c>
      <c r="C2494" s="406" t="s">
        <v>1763</v>
      </c>
      <c r="D2494" s="406" t="s">
        <v>2240</v>
      </c>
      <c r="F2494" s="406" t="s">
        <v>1787</v>
      </c>
      <c r="G2494" s="406" t="s">
        <v>1946</v>
      </c>
      <c r="H2494" s="406" t="s">
        <v>1763</v>
      </c>
      <c r="I2494" s="406" t="s">
        <v>2240</v>
      </c>
    </row>
    <row r="2495" spans="1:9">
      <c r="A2495" s="406" t="s">
        <v>452</v>
      </c>
      <c r="B2495" s="406" t="s">
        <v>1923</v>
      </c>
      <c r="C2495" s="406" t="s">
        <v>1828</v>
      </c>
      <c r="D2495" s="406" t="s">
        <v>3574</v>
      </c>
      <c r="F2495" s="406" t="s">
        <v>452</v>
      </c>
      <c r="G2495" s="406" t="s">
        <v>1923</v>
      </c>
      <c r="H2495" s="406" t="s">
        <v>1828</v>
      </c>
      <c r="I2495" s="406" t="s">
        <v>3574</v>
      </c>
    </row>
    <row r="2496" spans="1:9">
      <c r="A2496" s="406" t="s">
        <v>3366</v>
      </c>
      <c r="B2496" s="406" t="s">
        <v>3366</v>
      </c>
      <c r="C2496" s="406" t="s">
        <v>2960</v>
      </c>
      <c r="D2496" s="406" t="s">
        <v>3199</v>
      </c>
      <c r="F2496" s="406" t="s">
        <v>3366</v>
      </c>
      <c r="G2496" s="406" t="s">
        <v>3366</v>
      </c>
      <c r="H2496" s="406" t="s">
        <v>2960</v>
      </c>
      <c r="I2496" s="406" t="s">
        <v>3199</v>
      </c>
    </row>
    <row r="2497" spans="1:9">
      <c r="A2497" s="406" t="s">
        <v>3366</v>
      </c>
      <c r="B2497" s="406" t="s">
        <v>3366</v>
      </c>
      <c r="C2497" s="406" t="s">
        <v>3575</v>
      </c>
      <c r="D2497" s="406" t="s">
        <v>3372</v>
      </c>
      <c r="F2497" s="406" t="s">
        <v>3366</v>
      </c>
      <c r="G2497" s="406" t="s">
        <v>3366</v>
      </c>
      <c r="H2497" s="406" t="s">
        <v>3575</v>
      </c>
      <c r="I2497" s="406" t="s">
        <v>3372</v>
      </c>
    </row>
    <row r="2498" spans="1:9">
      <c r="A2498" s="406" t="s">
        <v>2582</v>
      </c>
      <c r="B2498" s="406" t="s">
        <v>2583</v>
      </c>
      <c r="C2498" s="406" t="s">
        <v>2045</v>
      </c>
      <c r="D2498" s="406"/>
      <c r="F2498" s="406" t="s">
        <v>2582</v>
      </c>
      <c r="G2498" s="406" t="s">
        <v>2583</v>
      </c>
      <c r="H2498" s="406" t="s">
        <v>2045</v>
      </c>
      <c r="I2498" s="406"/>
    </row>
    <row r="2499" spans="1:9">
      <c r="A2499" s="406" t="s">
        <v>2582</v>
      </c>
      <c r="B2499" s="406" t="s">
        <v>2583</v>
      </c>
      <c r="C2499" s="406" t="s">
        <v>1665</v>
      </c>
      <c r="D2499" s="406"/>
      <c r="F2499" s="406" t="s">
        <v>2582</v>
      </c>
      <c r="G2499" s="406" t="s">
        <v>2583</v>
      </c>
      <c r="H2499" s="406" t="s">
        <v>1665</v>
      </c>
      <c r="I2499" s="406"/>
    </row>
    <row r="2500" spans="1:9">
      <c r="A2500" s="406" t="s">
        <v>2793</v>
      </c>
      <c r="B2500" s="406" t="s">
        <v>2794</v>
      </c>
      <c r="C2500" s="406" t="s">
        <v>1657</v>
      </c>
      <c r="D2500" s="406"/>
      <c r="F2500" s="406" t="s">
        <v>2793</v>
      </c>
      <c r="G2500" s="406" t="s">
        <v>2794</v>
      </c>
      <c r="H2500" s="406" t="s">
        <v>1657</v>
      </c>
      <c r="I2500" s="406"/>
    </row>
    <row r="2501" spans="1:9">
      <c r="A2501" s="406" t="s">
        <v>3366</v>
      </c>
      <c r="B2501" s="406" t="s">
        <v>3366</v>
      </c>
      <c r="C2501" s="406" t="s">
        <v>3159</v>
      </c>
      <c r="D2501" s="406" t="s">
        <v>2544</v>
      </c>
      <c r="F2501" s="406" t="s">
        <v>3366</v>
      </c>
      <c r="G2501" s="406" t="s">
        <v>3366</v>
      </c>
      <c r="H2501" s="406" t="s">
        <v>3159</v>
      </c>
      <c r="I2501" s="406" t="s">
        <v>2544</v>
      </c>
    </row>
    <row r="2502" spans="1:9">
      <c r="A2502" s="406" t="s">
        <v>3366</v>
      </c>
      <c r="B2502" s="406" t="s">
        <v>3366</v>
      </c>
      <c r="C2502" s="406" t="s">
        <v>3341</v>
      </c>
      <c r="D2502" s="406" t="s">
        <v>3200</v>
      </c>
      <c r="F2502" s="406" t="s">
        <v>3366</v>
      </c>
      <c r="G2502" s="406" t="s">
        <v>3366</v>
      </c>
      <c r="H2502" s="406" t="s">
        <v>3341</v>
      </c>
      <c r="I2502" s="406" t="s">
        <v>3200</v>
      </c>
    </row>
    <row r="2503" spans="1:9">
      <c r="A2503" s="406" t="s">
        <v>2793</v>
      </c>
      <c r="B2503" s="406" t="s">
        <v>2794</v>
      </c>
      <c r="C2503" s="406" t="s">
        <v>1772</v>
      </c>
      <c r="D2503" s="406"/>
      <c r="F2503" s="406" t="s">
        <v>2793</v>
      </c>
      <c r="G2503" s="406" t="s">
        <v>2794</v>
      </c>
      <c r="H2503" s="406" t="s">
        <v>1772</v>
      </c>
      <c r="I2503" s="406"/>
    </row>
    <row r="2504" spans="1:9">
      <c r="A2504" s="406" t="s">
        <v>2793</v>
      </c>
      <c r="B2504" s="406" t="s">
        <v>3000</v>
      </c>
      <c r="C2504" s="406" t="s">
        <v>2064</v>
      </c>
      <c r="D2504" s="406"/>
      <c r="F2504" s="406" t="s">
        <v>2793</v>
      </c>
      <c r="G2504" s="406" t="s">
        <v>3000</v>
      </c>
      <c r="H2504" s="406" t="s">
        <v>2064</v>
      </c>
      <c r="I2504" s="406"/>
    </row>
    <row r="2505" spans="1:9">
      <c r="A2505" s="406" t="s">
        <v>1546</v>
      </c>
      <c r="B2505" s="406" t="s">
        <v>3473</v>
      </c>
      <c r="C2505" s="406" t="s">
        <v>1737</v>
      </c>
      <c r="D2505" s="406" t="s">
        <v>3576</v>
      </c>
      <c r="F2505" s="406" t="s">
        <v>1546</v>
      </c>
      <c r="G2505" s="406" t="s">
        <v>3473</v>
      </c>
      <c r="H2505" s="406" t="s">
        <v>1737</v>
      </c>
      <c r="I2505" s="406" t="s">
        <v>3576</v>
      </c>
    </row>
    <row r="2506" spans="1:9">
      <c r="A2506" s="406" t="s">
        <v>2582</v>
      </c>
      <c r="B2506" s="406" t="s">
        <v>2583</v>
      </c>
      <c r="C2506" s="406" t="s">
        <v>1761</v>
      </c>
      <c r="D2506" s="406"/>
      <c r="F2506" s="406" t="s">
        <v>2582</v>
      </c>
      <c r="G2506" s="406" t="s">
        <v>2583</v>
      </c>
      <c r="H2506" s="406" t="s">
        <v>1761</v>
      </c>
      <c r="I2506" s="406"/>
    </row>
    <row r="2507" spans="1:9">
      <c r="A2507" s="406" t="s">
        <v>3366</v>
      </c>
      <c r="B2507" s="406" t="s">
        <v>3366</v>
      </c>
      <c r="C2507" s="406" t="s">
        <v>3485</v>
      </c>
      <c r="D2507" s="406" t="s">
        <v>3577</v>
      </c>
      <c r="F2507" s="406" t="s">
        <v>3366</v>
      </c>
      <c r="G2507" s="406" t="s">
        <v>3366</v>
      </c>
      <c r="H2507" s="406" t="s">
        <v>3485</v>
      </c>
      <c r="I2507" s="406" t="s">
        <v>3577</v>
      </c>
    </row>
    <row r="2508" spans="1:9">
      <c r="A2508" s="406" t="s">
        <v>2582</v>
      </c>
      <c r="B2508" s="406" t="s">
        <v>2583</v>
      </c>
      <c r="C2508" s="406" t="s">
        <v>1772</v>
      </c>
      <c r="D2508" s="406"/>
      <c r="F2508" s="406" t="s">
        <v>2582</v>
      </c>
      <c r="G2508" s="406" t="s">
        <v>2583</v>
      </c>
      <c r="H2508" s="406" t="s">
        <v>1772</v>
      </c>
      <c r="I2508" s="406"/>
    </row>
    <row r="2509" spans="1:9">
      <c r="A2509" s="406" t="s">
        <v>460</v>
      </c>
      <c r="B2509" s="406" t="s">
        <v>3235</v>
      </c>
      <c r="C2509" s="406" t="s">
        <v>3578</v>
      </c>
      <c r="D2509" s="406" t="s">
        <v>3081</v>
      </c>
      <c r="F2509" s="406" t="s">
        <v>460</v>
      </c>
      <c r="G2509" s="406" t="s">
        <v>3235</v>
      </c>
      <c r="H2509" s="406" t="s">
        <v>3578</v>
      </c>
      <c r="I2509" s="406" t="s">
        <v>3081</v>
      </c>
    </row>
    <row r="2510" spans="1:9">
      <c r="A2510" s="406" t="s">
        <v>460</v>
      </c>
      <c r="B2510" s="406" t="s">
        <v>3282</v>
      </c>
      <c r="C2510" s="406" t="s">
        <v>3485</v>
      </c>
      <c r="D2510" s="406" t="s">
        <v>3088</v>
      </c>
      <c r="F2510" s="406" t="s">
        <v>460</v>
      </c>
      <c r="G2510" s="406" t="s">
        <v>3282</v>
      </c>
      <c r="H2510" s="406" t="s">
        <v>3485</v>
      </c>
      <c r="I2510" s="406" t="s">
        <v>3088</v>
      </c>
    </row>
    <row r="2511" spans="1:9">
      <c r="A2511" s="406" t="s">
        <v>465</v>
      </c>
      <c r="B2511" s="406" t="s">
        <v>3579</v>
      </c>
      <c r="C2511" s="406" t="s">
        <v>2265</v>
      </c>
      <c r="D2511" s="406"/>
      <c r="F2511" s="406" t="s">
        <v>465</v>
      </c>
      <c r="G2511" s="406" t="s">
        <v>3579</v>
      </c>
      <c r="H2511" s="406" t="s">
        <v>2265</v>
      </c>
      <c r="I2511" s="406"/>
    </row>
    <row r="2512" spans="1:9">
      <c r="A2512" s="406" t="s">
        <v>3366</v>
      </c>
      <c r="B2512" s="406" t="s">
        <v>3366</v>
      </c>
      <c r="C2512" s="406" t="s">
        <v>2919</v>
      </c>
      <c r="D2512" s="406" t="s">
        <v>3580</v>
      </c>
      <c r="F2512" s="406" t="s">
        <v>3366</v>
      </c>
      <c r="G2512" s="406" t="s">
        <v>3366</v>
      </c>
      <c r="H2512" s="406" t="s">
        <v>2919</v>
      </c>
      <c r="I2512" s="406" t="s">
        <v>3580</v>
      </c>
    </row>
    <row r="2513" spans="1:9">
      <c r="A2513" s="406" t="s">
        <v>2582</v>
      </c>
      <c r="B2513" s="406" t="s">
        <v>2583</v>
      </c>
      <c r="C2513" s="406" t="s">
        <v>2130</v>
      </c>
      <c r="D2513" s="406"/>
      <c r="F2513" s="406" t="s">
        <v>2582</v>
      </c>
      <c r="G2513" s="406" t="s">
        <v>2583</v>
      </c>
      <c r="H2513" s="406" t="s">
        <v>2130</v>
      </c>
      <c r="I2513" s="406"/>
    </row>
    <row r="2514" spans="1:9">
      <c r="A2514" s="406" t="s">
        <v>448</v>
      </c>
      <c r="B2514" s="406" t="s">
        <v>3387</v>
      </c>
      <c r="C2514" s="406" t="s">
        <v>1954</v>
      </c>
      <c r="D2514" s="406"/>
      <c r="F2514" s="406" t="s">
        <v>448</v>
      </c>
      <c r="G2514" s="406" t="s">
        <v>3387</v>
      </c>
      <c r="H2514" s="406" t="s">
        <v>1954</v>
      </c>
      <c r="I2514" s="406"/>
    </row>
    <row r="2515" spans="1:9">
      <c r="A2515" s="406" t="s">
        <v>460</v>
      </c>
      <c r="B2515" s="406" t="s">
        <v>3125</v>
      </c>
      <c r="C2515" s="406" t="s">
        <v>2861</v>
      </c>
      <c r="D2515" s="406" t="s">
        <v>3088</v>
      </c>
      <c r="F2515" s="406" t="s">
        <v>460</v>
      </c>
      <c r="G2515" s="406" t="s">
        <v>3125</v>
      </c>
      <c r="H2515" s="406" t="s">
        <v>2861</v>
      </c>
      <c r="I2515" s="406" t="s">
        <v>3088</v>
      </c>
    </row>
    <row r="2516" spans="1:9">
      <c r="A2516" s="406" t="s">
        <v>1843</v>
      </c>
      <c r="B2516" s="406" t="s">
        <v>1844</v>
      </c>
      <c r="C2516" s="406" t="s">
        <v>1737</v>
      </c>
      <c r="D2516" s="406" t="s">
        <v>2253</v>
      </c>
      <c r="F2516" s="406" t="s">
        <v>1843</v>
      </c>
      <c r="G2516" s="406" t="s">
        <v>1844</v>
      </c>
      <c r="H2516" s="406" t="s">
        <v>1737</v>
      </c>
      <c r="I2516" s="406" t="s">
        <v>2253</v>
      </c>
    </row>
    <row r="2517" spans="1:9">
      <c r="A2517" s="406" t="s">
        <v>1858</v>
      </c>
      <c r="B2517" s="406" t="s">
        <v>1859</v>
      </c>
      <c r="C2517" s="406" t="s">
        <v>1710</v>
      </c>
      <c r="D2517" s="406" t="s">
        <v>2383</v>
      </c>
      <c r="F2517" s="406" t="s">
        <v>1858</v>
      </c>
      <c r="G2517" s="406" t="s">
        <v>1859</v>
      </c>
      <c r="H2517" s="406" t="s">
        <v>1710</v>
      </c>
      <c r="I2517" s="406" t="s">
        <v>2383</v>
      </c>
    </row>
    <row r="2518" spans="1:9">
      <c r="A2518" s="406" t="s">
        <v>3091</v>
      </c>
      <c r="B2518" s="406" t="s">
        <v>3092</v>
      </c>
      <c r="C2518" s="406" t="s">
        <v>3581</v>
      </c>
      <c r="D2518" s="406" t="s">
        <v>3094</v>
      </c>
      <c r="F2518" s="406" t="s">
        <v>3091</v>
      </c>
      <c r="G2518" s="406" t="s">
        <v>3092</v>
      </c>
      <c r="H2518" s="406" t="s">
        <v>3581</v>
      </c>
      <c r="I2518" s="406" t="s">
        <v>3094</v>
      </c>
    </row>
    <row r="2519" spans="1:9">
      <c r="A2519" s="406" t="s">
        <v>467</v>
      </c>
      <c r="B2519" s="406" t="s">
        <v>2426</v>
      </c>
      <c r="C2519" s="406" t="s">
        <v>1674</v>
      </c>
      <c r="D2519" s="406" t="s">
        <v>2427</v>
      </c>
      <c r="F2519" s="406" t="s">
        <v>467</v>
      </c>
      <c r="G2519" s="406" t="s">
        <v>2426</v>
      </c>
      <c r="H2519" s="406" t="s">
        <v>1674</v>
      </c>
      <c r="I2519" s="406" t="s">
        <v>2427</v>
      </c>
    </row>
    <row r="2520" spans="1:9">
      <c r="A2520" s="406" t="s">
        <v>3091</v>
      </c>
      <c r="B2520" s="406" t="s">
        <v>2949</v>
      </c>
      <c r="C2520" s="406" t="s">
        <v>1671</v>
      </c>
      <c r="D2520" s="406" t="s">
        <v>3582</v>
      </c>
      <c r="F2520" s="406" t="s">
        <v>3091</v>
      </c>
      <c r="G2520" s="406" t="s">
        <v>2949</v>
      </c>
      <c r="H2520" s="406" t="s">
        <v>1671</v>
      </c>
      <c r="I2520" s="406" t="s">
        <v>3582</v>
      </c>
    </row>
    <row r="2521" spans="1:9">
      <c r="A2521" s="406" t="s">
        <v>460</v>
      </c>
      <c r="B2521" s="406" t="s">
        <v>3125</v>
      </c>
      <c r="C2521" s="406" t="s">
        <v>3219</v>
      </c>
      <c r="D2521" s="406" t="s">
        <v>3088</v>
      </c>
      <c r="F2521" s="406" t="s">
        <v>460</v>
      </c>
      <c r="G2521" s="406" t="s">
        <v>3125</v>
      </c>
      <c r="H2521" s="406" t="s">
        <v>3219</v>
      </c>
      <c r="I2521" s="406" t="s">
        <v>3088</v>
      </c>
    </row>
    <row r="2522" spans="1:9">
      <c r="A2522" s="406" t="s">
        <v>1843</v>
      </c>
      <c r="B2522" s="406" t="s">
        <v>3092</v>
      </c>
      <c r="C2522" s="406" t="s">
        <v>1737</v>
      </c>
      <c r="D2522" s="406" t="s">
        <v>3583</v>
      </c>
      <c r="F2522" s="406" t="s">
        <v>1843</v>
      </c>
      <c r="G2522" s="406" t="s">
        <v>3092</v>
      </c>
      <c r="H2522" s="406" t="s">
        <v>1737</v>
      </c>
      <c r="I2522" s="406" t="s">
        <v>3583</v>
      </c>
    </row>
    <row r="2523" spans="1:9">
      <c r="A2523" s="406" t="s">
        <v>463</v>
      </c>
      <c r="B2523" s="406" t="s">
        <v>2441</v>
      </c>
      <c r="C2523" s="406" t="s">
        <v>1665</v>
      </c>
      <c r="D2523" s="406" t="s">
        <v>2442</v>
      </c>
      <c r="F2523" s="406" t="s">
        <v>463</v>
      </c>
      <c r="G2523" s="406" t="s">
        <v>2441</v>
      </c>
      <c r="H2523" s="406" t="s">
        <v>1665</v>
      </c>
      <c r="I2523" s="406" t="s">
        <v>2442</v>
      </c>
    </row>
    <row r="2524" spans="1:9">
      <c r="A2524" s="406" t="s">
        <v>460</v>
      </c>
      <c r="B2524" s="406" t="s">
        <v>2602</v>
      </c>
      <c r="C2524" s="406" t="s">
        <v>1819</v>
      </c>
      <c r="D2524" s="406" t="s">
        <v>3077</v>
      </c>
      <c r="F2524" s="406" t="s">
        <v>460</v>
      </c>
      <c r="G2524" s="406" t="s">
        <v>2602</v>
      </c>
      <c r="H2524" s="406" t="s">
        <v>1819</v>
      </c>
      <c r="I2524" s="406" t="s">
        <v>3077</v>
      </c>
    </row>
    <row r="2525" spans="1:9">
      <c r="A2525" s="406" t="s">
        <v>448</v>
      </c>
      <c r="B2525" s="406" t="s">
        <v>1726</v>
      </c>
      <c r="C2525" s="406" t="s">
        <v>1724</v>
      </c>
      <c r="D2525" s="406" t="s">
        <v>1728</v>
      </c>
      <c r="F2525" s="406" t="s">
        <v>448</v>
      </c>
      <c r="G2525" s="406" t="s">
        <v>1726</v>
      </c>
      <c r="H2525" s="406" t="s">
        <v>1724</v>
      </c>
      <c r="I2525" s="406" t="s">
        <v>1728</v>
      </c>
    </row>
    <row r="2526" spans="1:9">
      <c r="A2526" s="406" t="s">
        <v>467</v>
      </c>
      <c r="B2526" s="406" t="s">
        <v>2152</v>
      </c>
      <c r="C2526" s="406" t="s">
        <v>1748</v>
      </c>
      <c r="D2526" s="406" t="s">
        <v>2153</v>
      </c>
      <c r="F2526" s="406" t="s">
        <v>467</v>
      </c>
      <c r="G2526" s="406" t="s">
        <v>2152</v>
      </c>
      <c r="H2526" s="406" t="s">
        <v>1748</v>
      </c>
      <c r="I2526" s="406" t="s">
        <v>2153</v>
      </c>
    </row>
    <row r="2527" spans="1:9">
      <c r="A2527" s="406" t="s">
        <v>452</v>
      </c>
      <c r="B2527" s="406" t="s">
        <v>2590</v>
      </c>
      <c r="C2527" s="406" t="s">
        <v>1734</v>
      </c>
      <c r="D2527" s="406" t="s">
        <v>2749</v>
      </c>
      <c r="F2527" s="406" t="s">
        <v>452</v>
      </c>
      <c r="G2527" s="406" t="s">
        <v>2590</v>
      </c>
      <c r="H2527" s="406" t="s">
        <v>1734</v>
      </c>
      <c r="I2527" s="406" t="s">
        <v>2749</v>
      </c>
    </row>
    <row r="2528" spans="1:9">
      <c r="A2528" s="406" t="s">
        <v>3091</v>
      </c>
      <c r="B2528" s="406" t="s">
        <v>2949</v>
      </c>
      <c r="C2528" s="406" t="s">
        <v>1651</v>
      </c>
      <c r="D2528" s="406" t="s">
        <v>3584</v>
      </c>
      <c r="F2528" s="406" t="s">
        <v>3091</v>
      </c>
      <c r="G2528" s="406" t="s">
        <v>2949</v>
      </c>
      <c r="H2528" s="406" t="s">
        <v>1651</v>
      </c>
      <c r="I2528" s="406" t="s">
        <v>3584</v>
      </c>
    </row>
    <row r="2529" spans="1:9">
      <c r="A2529" s="406" t="s">
        <v>3585</v>
      </c>
      <c r="B2529" s="406" t="s">
        <v>3586</v>
      </c>
      <c r="C2529" s="406" t="s">
        <v>1657</v>
      </c>
      <c r="D2529" s="406" t="s">
        <v>3587</v>
      </c>
      <c r="F2529" s="406" t="s">
        <v>3585</v>
      </c>
      <c r="G2529" s="406" t="s">
        <v>3586</v>
      </c>
      <c r="H2529" s="406" t="s">
        <v>1657</v>
      </c>
      <c r="I2529" s="406" t="s">
        <v>3587</v>
      </c>
    </row>
    <row r="2530" spans="1:9">
      <c r="A2530" s="406" t="s">
        <v>448</v>
      </c>
      <c r="B2530" s="406" t="s">
        <v>1670</v>
      </c>
      <c r="C2530" s="406" t="s">
        <v>3588</v>
      </c>
      <c r="D2530" s="406" t="s">
        <v>2132</v>
      </c>
      <c r="F2530" s="406" t="s">
        <v>448</v>
      </c>
      <c r="G2530" s="406" t="s">
        <v>1670</v>
      </c>
      <c r="H2530" s="406" t="s">
        <v>3588</v>
      </c>
      <c r="I2530" s="406" t="s">
        <v>2132</v>
      </c>
    </row>
    <row r="2531" spans="1:9">
      <c r="A2531" s="406" t="s">
        <v>1863</v>
      </c>
      <c r="B2531" s="406" t="s">
        <v>1872</v>
      </c>
      <c r="C2531" s="406" t="s">
        <v>1674</v>
      </c>
      <c r="D2531" s="406" t="s">
        <v>2138</v>
      </c>
      <c r="F2531" s="406" t="s">
        <v>1863</v>
      </c>
      <c r="G2531" s="406" t="s">
        <v>1872</v>
      </c>
      <c r="H2531" s="406" t="s">
        <v>1674</v>
      </c>
      <c r="I2531" s="406" t="s">
        <v>2138</v>
      </c>
    </row>
    <row r="2532" spans="1:9">
      <c r="A2532" s="406" t="s">
        <v>460</v>
      </c>
      <c r="B2532" s="406" t="s">
        <v>3324</v>
      </c>
      <c r="C2532" s="406" t="s">
        <v>3589</v>
      </c>
      <c r="D2532" s="406" t="s">
        <v>3081</v>
      </c>
      <c r="F2532" s="406" t="s">
        <v>460</v>
      </c>
      <c r="G2532" s="406" t="s">
        <v>3324</v>
      </c>
      <c r="H2532" s="406" t="s">
        <v>3589</v>
      </c>
      <c r="I2532" s="406" t="s">
        <v>3081</v>
      </c>
    </row>
    <row r="2533" spans="1:9">
      <c r="A2533" s="406" t="s">
        <v>2552</v>
      </c>
      <c r="B2533" s="406" t="s">
        <v>2552</v>
      </c>
      <c r="C2533" s="406"/>
      <c r="D2533" s="406" t="s">
        <v>3590</v>
      </c>
      <c r="F2533" s="406" t="s">
        <v>2552</v>
      </c>
      <c r="G2533" s="406" t="s">
        <v>2552</v>
      </c>
      <c r="H2533" s="406"/>
      <c r="I2533" s="406" t="s">
        <v>3590</v>
      </c>
    </row>
    <row r="2534" spans="1:9">
      <c r="A2534" s="406" t="s">
        <v>448</v>
      </c>
      <c r="B2534" s="406" t="s">
        <v>1907</v>
      </c>
      <c r="C2534" s="406" t="s">
        <v>1671</v>
      </c>
      <c r="D2534" s="406" t="s">
        <v>1908</v>
      </c>
      <c r="F2534" s="406" t="s">
        <v>448</v>
      </c>
      <c r="G2534" s="406" t="s">
        <v>1907</v>
      </c>
      <c r="H2534" s="406" t="s">
        <v>1671</v>
      </c>
      <c r="I2534" s="406" t="s">
        <v>1908</v>
      </c>
    </row>
    <row r="2535" spans="1:9">
      <c r="A2535" s="406" t="s">
        <v>460</v>
      </c>
      <c r="B2535" s="406" t="s">
        <v>2312</v>
      </c>
      <c r="C2535" s="406" t="s">
        <v>1651</v>
      </c>
      <c r="D2535" s="406" t="s">
        <v>3591</v>
      </c>
      <c r="F2535" s="406" t="s">
        <v>460</v>
      </c>
      <c r="G2535" s="406" t="s">
        <v>2312</v>
      </c>
      <c r="H2535" s="406" t="s">
        <v>1651</v>
      </c>
      <c r="I2535" s="406" t="s">
        <v>3591</v>
      </c>
    </row>
    <row r="2536" spans="1:9">
      <c r="A2536" s="406" t="s">
        <v>460</v>
      </c>
      <c r="B2536" s="406" t="s">
        <v>1977</v>
      </c>
      <c r="C2536" s="406" t="s">
        <v>1729</v>
      </c>
      <c r="D2536" s="406" t="s">
        <v>3592</v>
      </c>
      <c r="F2536" s="406" t="s">
        <v>460</v>
      </c>
      <c r="G2536" s="406" t="s">
        <v>1977</v>
      </c>
      <c r="H2536" s="406" t="s">
        <v>1729</v>
      </c>
      <c r="I2536" s="406" t="s">
        <v>3592</v>
      </c>
    </row>
    <row r="2537" spans="1:9">
      <c r="A2537" s="406" t="s">
        <v>1843</v>
      </c>
      <c r="B2537" s="406" t="s">
        <v>2076</v>
      </c>
      <c r="C2537" s="406" t="s">
        <v>1729</v>
      </c>
      <c r="D2537" s="406" t="s">
        <v>2631</v>
      </c>
      <c r="F2537" s="406" t="s">
        <v>1843</v>
      </c>
      <c r="G2537" s="406" t="s">
        <v>2076</v>
      </c>
      <c r="H2537" s="406" t="s">
        <v>1729</v>
      </c>
      <c r="I2537" s="406" t="s">
        <v>2631</v>
      </c>
    </row>
    <row r="2538" spans="1:9">
      <c r="A2538" s="406" t="s">
        <v>2793</v>
      </c>
      <c r="B2538" s="406" t="s">
        <v>2842</v>
      </c>
      <c r="C2538" s="406" t="s">
        <v>3126</v>
      </c>
      <c r="D2538" s="406" t="s">
        <v>2808</v>
      </c>
      <c r="F2538" s="406" t="s">
        <v>2793</v>
      </c>
      <c r="G2538" s="406" t="s">
        <v>2842</v>
      </c>
      <c r="H2538" s="406" t="s">
        <v>3126</v>
      </c>
      <c r="I2538" s="406" t="s">
        <v>2808</v>
      </c>
    </row>
    <row r="2539" spans="1:9">
      <c r="A2539" s="406" t="s">
        <v>460</v>
      </c>
      <c r="B2539" s="406" t="s">
        <v>3082</v>
      </c>
      <c r="C2539" s="406" t="s">
        <v>3127</v>
      </c>
      <c r="D2539" s="406" t="s">
        <v>3083</v>
      </c>
      <c r="F2539" s="406" t="s">
        <v>460</v>
      </c>
      <c r="G2539" s="406" t="s">
        <v>3082</v>
      </c>
      <c r="H2539" s="406" t="s">
        <v>3127</v>
      </c>
      <c r="I2539" s="406" t="s">
        <v>3083</v>
      </c>
    </row>
    <row r="2540" spans="1:9">
      <c r="A2540" s="406" t="s">
        <v>448</v>
      </c>
      <c r="B2540" s="406" t="s">
        <v>2699</v>
      </c>
      <c r="C2540" s="406" t="s">
        <v>1702</v>
      </c>
      <c r="D2540" s="406" t="s">
        <v>2700</v>
      </c>
      <c r="F2540" s="406" t="s">
        <v>448</v>
      </c>
      <c r="G2540" s="406" t="s">
        <v>2699</v>
      </c>
      <c r="H2540" s="406" t="s">
        <v>1702</v>
      </c>
      <c r="I2540" s="406" t="s">
        <v>2700</v>
      </c>
    </row>
    <row r="2541" spans="1:9">
      <c r="A2541" s="406" t="s">
        <v>2793</v>
      </c>
      <c r="B2541" s="406" t="s">
        <v>2842</v>
      </c>
      <c r="C2541" s="406" t="s">
        <v>3151</v>
      </c>
      <c r="D2541" s="406" t="s">
        <v>2808</v>
      </c>
      <c r="F2541" s="406" t="s">
        <v>2793</v>
      </c>
      <c r="G2541" s="406" t="s">
        <v>2842</v>
      </c>
      <c r="H2541" s="406" t="s">
        <v>3151</v>
      </c>
      <c r="I2541" s="406" t="s">
        <v>2808</v>
      </c>
    </row>
    <row r="2542" spans="1:9">
      <c r="A2542" s="406" t="s">
        <v>452</v>
      </c>
      <c r="B2542" s="406" t="s">
        <v>2592</v>
      </c>
      <c r="C2542" s="406" t="s">
        <v>2120</v>
      </c>
      <c r="D2542" s="406" t="s">
        <v>2598</v>
      </c>
      <c r="F2542" s="406" t="s">
        <v>452</v>
      </c>
      <c r="G2542" s="406" t="s">
        <v>2592</v>
      </c>
      <c r="H2542" s="406" t="s">
        <v>2120</v>
      </c>
      <c r="I2542" s="406" t="s">
        <v>2598</v>
      </c>
    </row>
    <row r="2543" spans="1:9">
      <c r="A2543" s="406" t="s">
        <v>467</v>
      </c>
      <c r="B2543" s="406" t="s">
        <v>1821</v>
      </c>
      <c r="C2543" s="406" t="s">
        <v>1695</v>
      </c>
      <c r="D2543" s="406" t="s">
        <v>1822</v>
      </c>
      <c r="F2543" s="406" t="s">
        <v>467</v>
      </c>
      <c r="G2543" s="406" t="s">
        <v>1821</v>
      </c>
      <c r="H2543" s="406" t="s">
        <v>1695</v>
      </c>
      <c r="I2543" s="406" t="s">
        <v>1822</v>
      </c>
    </row>
    <row r="2544" spans="1:9">
      <c r="A2544" s="406" t="s">
        <v>1893</v>
      </c>
      <c r="B2544" s="406" t="s">
        <v>3246</v>
      </c>
      <c r="C2544" s="406" t="s">
        <v>3160</v>
      </c>
      <c r="D2544" s="406" t="s">
        <v>3229</v>
      </c>
      <c r="F2544" s="406" t="s">
        <v>1893</v>
      </c>
      <c r="G2544" s="406" t="s">
        <v>3246</v>
      </c>
      <c r="H2544" s="406" t="s">
        <v>3160</v>
      </c>
      <c r="I2544" s="406" t="s">
        <v>3229</v>
      </c>
    </row>
    <row r="2545" spans="1:9">
      <c r="A2545" s="406" t="s">
        <v>460</v>
      </c>
      <c r="B2545" s="406" t="s">
        <v>1771</v>
      </c>
      <c r="C2545" s="406" t="s">
        <v>1660</v>
      </c>
      <c r="D2545" s="406" t="s">
        <v>3593</v>
      </c>
      <c r="F2545" s="406" t="s">
        <v>460</v>
      </c>
      <c r="G2545" s="406" t="s">
        <v>1771</v>
      </c>
      <c r="H2545" s="406" t="s">
        <v>1660</v>
      </c>
      <c r="I2545" s="406" t="s">
        <v>3593</v>
      </c>
    </row>
    <row r="2546" spans="1:9">
      <c r="A2546" s="406" t="s">
        <v>467</v>
      </c>
      <c r="B2546" s="406" t="s">
        <v>2004</v>
      </c>
      <c r="C2546" s="406" t="s">
        <v>1710</v>
      </c>
      <c r="D2546" s="406" t="s">
        <v>3594</v>
      </c>
      <c r="F2546" s="406" t="s">
        <v>467</v>
      </c>
      <c r="G2546" s="406" t="s">
        <v>2004</v>
      </c>
      <c r="H2546" s="406" t="s">
        <v>1710</v>
      </c>
      <c r="I2546" s="406" t="s">
        <v>3594</v>
      </c>
    </row>
    <row r="2547" spans="1:9">
      <c r="A2547" s="406" t="s">
        <v>460</v>
      </c>
      <c r="B2547" s="406" t="s">
        <v>2310</v>
      </c>
      <c r="C2547" s="406" t="s">
        <v>1654</v>
      </c>
      <c r="D2547" s="406" t="s">
        <v>2311</v>
      </c>
      <c r="F2547" s="406" t="s">
        <v>460</v>
      </c>
      <c r="G2547" s="406" t="s">
        <v>2310</v>
      </c>
      <c r="H2547" s="406" t="s">
        <v>1654</v>
      </c>
      <c r="I2547" s="406" t="s">
        <v>2311</v>
      </c>
    </row>
    <row r="2548" spans="1:9">
      <c r="A2548" s="406" t="s">
        <v>460</v>
      </c>
      <c r="B2548" s="406" t="s">
        <v>2602</v>
      </c>
      <c r="C2548" s="406" t="s">
        <v>1674</v>
      </c>
      <c r="D2548" s="406" t="s">
        <v>2138</v>
      </c>
      <c r="F2548" s="406" t="s">
        <v>460</v>
      </c>
      <c r="G2548" s="406" t="s">
        <v>2602</v>
      </c>
      <c r="H2548" s="406" t="s">
        <v>1674</v>
      </c>
      <c r="I2548" s="406" t="s">
        <v>2138</v>
      </c>
    </row>
    <row r="2549" spans="1:9">
      <c r="A2549" s="406" t="s">
        <v>1843</v>
      </c>
      <c r="B2549" s="406" t="s">
        <v>1846</v>
      </c>
      <c r="C2549" s="406" t="s">
        <v>1687</v>
      </c>
      <c r="D2549" s="406" t="s">
        <v>3595</v>
      </c>
      <c r="F2549" s="406" t="s">
        <v>1843</v>
      </c>
      <c r="G2549" s="406" t="s">
        <v>1846</v>
      </c>
      <c r="H2549" s="406" t="s">
        <v>1687</v>
      </c>
      <c r="I2549" s="406" t="s">
        <v>3595</v>
      </c>
    </row>
    <row r="2550" spans="1:9">
      <c r="A2550" s="406" t="s">
        <v>460</v>
      </c>
      <c r="B2550" s="406" t="s">
        <v>3003</v>
      </c>
      <c r="C2550" s="406" t="s">
        <v>1702</v>
      </c>
      <c r="D2550" s="406" t="s">
        <v>3004</v>
      </c>
      <c r="F2550" s="406" t="s">
        <v>460</v>
      </c>
      <c r="G2550" s="406" t="s">
        <v>3003</v>
      </c>
      <c r="H2550" s="406" t="s">
        <v>1702</v>
      </c>
      <c r="I2550" s="406" t="s">
        <v>3004</v>
      </c>
    </row>
    <row r="2551" spans="1:9">
      <c r="A2551" s="406" t="s">
        <v>448</v>
      </c>
      <c r="B2551" s="406" t="s">
        <v>3596</v>
      </c>
      <c r="C2551" s="406" t="s">
        <v>1748</v>
      </c>
      <c r="D2551" s="406" t="s">
        <v>3597</v>
      </c>
      <c r="F2551" s="406" t="s">
        <v>448</v>
      </c>
      <c r="G2551" s="406" t="s">
        <v>3596</v>
      </c>
      <c r="H2551" s="406" t="s">
        <v>1748</v>
      </c>
      <c r="I2551" s="406" t="s">
        <v>3597</v>
      </c>
    </row>
    <row r="2552" spans="1:9">
      <c r="A2552" s="406" t="s">
        <v>448</v>
      </c>
      <c r="B2552" s="406" t="s">
        <v>1717</v>
      </c>
      <c r="C2552" s="406" t="s">
        <v>149</v>
      </c>
      <c r="D2552" s="406" t="s">
        <v>1719</v>
      </c>
      <c r="F2552" s="406" t="s">
        <v>448</v>
      </c>
      <c r="G2552" s="406" t="s">
        <v>1717</v>
      </c>
      <c r="H2552" s="406" t="s">
        <v>149</v>
      </c>
      <c r="I2552" s="406" t="s">
        <v>1719</v>
      </c>
    </row>
    <row r="2553" spans="1:9">
      <c r="A2553" s="406" t="s">
        <v>452</v>
      </c>
      <c r="B2553" s="406" t="s">
        <v>2368</v>
      </c>
      <c r="C2553" s="406" t="s">
        <v>1674</v>
      </c>
      <c r="D2553" s="406" t="s">
        <v>2507</v>
      </c>
      <c r="F2553" s="406" t="s">
        <v>452</v>
      </c>
      <c r="G2553" s="406" t="s">
        <v>2368</v>
      </c>
      <c r="H2553" s="406" t="s">
        <v>1674</v>
      </c>
      <c r="I2553" s="406" t="s">
        <v>2507</v>
      </c>
    </row>
    <row r="2554" spans="1:9">
      <c r="A2554" s="406" t="s">
        <v>452</v>
      </c>
      <c r="B2554" s="406" t="s">
        <v>1846</v>
      </c>
      <c r="C2554" s="406" t="s">
        <v>2795</v>
      </c>
      <c r="D2554" s="406" t="s">
        <v>3053</v>
      </c>
      <c r="F2554" s="406" t="s">
        <v>452</v>
      </c>
      <c r="G2554" s="406" t="s">
        <v>1846</v>
      </c>
      <c r="H2554" s="406" t="s">
        <v>2795</v>
      </c>
      <c r="I2554" s="406" t="s">
        <v>3053</v>
      </c>
    </row>
    <row r="2555" spans="1:9">
      <c r="A2555" s="406" t="s">
        <v>1843</v>
      </c>
      <c r="B2555" s="406" t="s">
        <v>2076</v>
      </c>
      <c r="C2555" s="406" t="s">
        <v>2120</v>
      </c>
      <c r="D2555" s="406" t="s">
        <v>2630</v>
      </c>
      <c r="F2555" s="406" t="s">
        <v>1843</v>
      </c>
      <c r="G2555" s="406" t="s">
        <v>2076</v>
      </c>
      <c r="H2555" s="406" t="s">
        <v>2120</v>
      </c>
      <c r="I2555" s="406" t="s">
        <v>2630</v>
      </c>
    </row>
    <row r="2556" spans="1:9">
      <c r="A2556" s="406" t="s">
        <v>1546</v>
      </c>
      <c r="B2556" s="406" t="s">
        <v>1653</v>
      </c>
      <c r="C2556" s="406" t="s">
        <v>1748</v>
      </c>
      <c r="D2556" s="406" t="s">
        <v>2083</v>
      </c>
      <c r="F2556" s="406" t="s">
        <v>1546</v>
      </c>
      <c r="G2556" s="406" t="s">
        <v>1653</v>
      </c>
      <c r="H2556" s="406" t="s">
        <v>1748</v>
      </c>
      <c r="I2556" s="406" t="s">
        <v>2083</v>
      </c>
    </row>
    <row r="2557" spans="1:9">
      <c r="A2557" s="406" t="s">
        <v>1863</v>
      </c>
      <c r="B2557" s="406" t="s">
        <v>2057</v>
      </c>
      <c r="C2557" s="406" t="s">
        <v>1799</v>
      </c>
      <c r="D2557" s="406" t="s">
        <v>1714</v>
      </c>
      <c r="F2557" s="406" t="s">
        <v>1863</v>
      </c>
      <c r="G2557" s="406" t="s">
        <v>2057</v>
      </c>
      <c r="H2557" s="406" t="s">
        <v>1799</v>
      </c>
      <c r="I2557" s="406" t="s">
        <v>1714</v>
      </c>
    </row>
    <row r="2558" spans="1:9">
      <c r="A2558" s="406" t="s">
        <v>1863</v>
      </c>
      <c r="B2558" s="406" t="s">
        <v>2182</v>
      </c>
      <c r="C2558" s="406" t="s">
        <v>1668</v>
      </c>
      <c r="D2558" s="406" t="s">
        <v>3598</v>
      </c>
      <c r="F2558" s="406" t="s">
        <v>1863</v>
      </c>
      <c r="G2558" s="406" t="s">
        <v>2182</v>
      </c>
      <c r="H2558" s="406" t="s">
        <v>1668</v>
      </c>
      <c r="I2558" s="406" t="s">
        <v>3598</v>
      </c>
    </row>
    <row r="2559" spans="1:9">
      <c r="A2559" s="406" t="s">
        <v>1546</v>
      </c>
      <c r="B2559" s="406" t="s">
        <v>1686</v>
      </c>
      <c r="C2559" s="406" t="s">
        <v>2120</v>
      </c>
      <c r="D2559" s="406" t="s">
        <v>1688</v>
      </c>
      <c r="F2559" s="406" t="s">
        <v>1546</v>
      </c>
      <c r="G2559" s="406" t="s">
        <v>1686</v>
      </c>
      <c r="H2559" s="406" t="s">
        <v>2120</v>
      </c>
      <c r="I2559" s="406" t="s">
        <v>1688</v>
      </c>
    </row>
    <row r="2560" spans="1:9">
      <c r="A2560" s="406" t="s">
        <v>2582</v>
      </c>
      <c r="B2560" s="406" t="s">
        <v>2772</v>
      </c>
      <c r="C2560" s="406" t="s">
        <v>1695</v>
      </c>
      <c r="D2560" s="406" t="s">
        <v>3599</v>
      </c>
      <c r="F2560" s="406" t="s">
        <v>2582</v>
      </c>
      <c r="G2560" s="406" t="s">
        <v>2772</v>
      </c>
      <c r="H2560" s="406" t="s">
        <v>1695</v>
      </c>
      <c r="I2560" s="406" t="s">
        <v>3599</v>
      </c>
    </row>
    <row r="2561" spans="1:9">
      <c r="A2561" s="406" t="s">
        <v>460</v>
      </c>
      <c r="B2561" s="406" t="s">
        <v>3340</v>
      </c>
      <c r="C2561" s="406" t="s">
        <v>3165</v>
      </c>
      <c r="D2561" s="406" t="s">
        <v>3088</v>
      </c>
      <c r="F2561" s="406" t="s">
        <v>460</v>
      </c>
      <c r="G2561" s="406" t="s">
        <v>3340</v>
      </c>
      <c r="H2561" s="406" t="s">
        <v>3165</v>
      </c>
      <c r="I2561" s="406" t="s">
        <v>3088</v>
      </c>
    </row>
    <row r="2562" spans="1:9">
      <c r="A2562" s="406" t="s">
        <v>460</v>
      </c>
      <c r="B2562" s="406" t="s">
        <v>3125</v>
      </c>
      <c r="C2562" s="406" t="s">
        <v>3600</v>
      </c>
      <c r="D2562" s="406" t="s">
        <v>3088</v>
      </c>
      <c r="F2562" s="406" t="s">
        <v>460</v>
      </c>
      <c r="G2562" s="406" t="s">
        <v>3125</v>
      </c>
      <c r="H2562" s="406" t="s">
        <v>3600</v>
      </c>
      <c r="I2562" s="406" t="s">
        <v>3088</v>
      </c>
    </row>
    <row r="2563" spans="1:9">
      <c r="A2563" s="406" t="s">
        <v>448</v>
      </c>
      <c r="B2563" s="406" t="s">
        <v>2023</v>
      </c>
      <c r="C2563" s="406" t="s">
        <v>1651</v>
      </c>
      <c r="D2563" s="406" t="s">
        <v>3601</v>
      </c>
      <c r="F2563" s="406" t="s">
        <v>448</v>
      </c>
      <c r="G2563" s="406" t="s">
        <v>2023</v>
      </c>
      <c r="H2563" s="406" t="s">
        <v>1651</v>
      </c>
      <c r="I2563" s="406" t="s">
        <v>3601</v>
      </c>
    </row>
    <row r="2564" spans="1:9">
      <c r="A2564" s="406" t="s">
        <v>467</v>
      </c>
      <c r="B2564" s="406" t="s">
        <v>2148</v>
      </c>
      <c r="C2564" s="406" t="s">
        <v>1665</v>
      </c>
      <c r="D2564" s="406" t="s">
        <v>3602</v>
      </c>
      <c r="F2564" s="406" t="s">
        <v>467</v>
      </c>
      <c r="G2564" s="406" t="s">
        <v>2148</v>
      </c>
      <c r="H2564" s="406" t="s">
        <v>1665</v>
      </c>
      <c r="I2564" s="406" t="s">
        <v>3602</v>
      </c>
    </row>
    <row r="2565" spans="1:9">
      <c r="A2565" s="406" t="s">
        <v>1546</v>
      </c>
      <c r="B2565" s="406" t="s">
        <v>1656</v>
      </c>
      <c r="C2565" s="406" t="s">
        <v>2177</v>
      </c>
      <c r="D2565" s="406" t="s">
        <v>1939</v>
      </c>
      <c r="F2565" s="406" t="s">
        <v>1546</v>
      </c>
      <c r="G2565" s="406" t="s">
        <v>1656</v>
      </c>
      <c r="H2565" s="406" t="s">
        <v>2177</v>
      </c>
      <c r="I2565" s="406" t="s">
        <v>1939</v>
      </c>
    </row>
    <row r="2566" spans="1:9">
      <c r="A2566" s="406" t="s">
        <v>452</v>
      </c>
      <c r="B2566" s="406" t="s">
        <v>2590</v>
      </c>
      <c r="C2566" s="406" t="s">
        <v>1687</v>
      </c>
      <c r="D2566" s="406" t="s">
        <v>3603</v>
      </c>
      <c r="F2566" s="406" t="s">
        <v>452</v>
      </c>
      <c r="G2566" s="406" t="s">
        <v>2590</v>
      </c>
      <c r="H2566" s="406" t="s">
        <v>1687</v>
      </c>
      <c r="I2566" s="406" t="s">
        <v>3603</v>
      </c>
    </row>
    <row r="2567" spans="1:9">
      <c r="A2567" s="406" t="s">
        <v>467</v>
      </c>
      <c r="B2567" s="406" t="s">
        <v>1818</v>
      </c>
      <c r="C2567" s="406" t="s">
        <v>1695</v>
      </c>
      <c r="D2567" s="406" t="s">
        <v>1820</v>
      </c>
      <c r="F2567" s="406" t="s">
        <v>467</v>
      </c>
      <c r="G2567" s="406" t="s">
        <v>1818</v>
      </c>
      <c r="H2567" s="406" t="s">
        <v>1695</v>
      </c>
      <c r="I2567" s="406" t="s">
        <v>1820</v>
      </c>
    </row>
    <row r="2568" spans="1:9">
      <c r="A2568" s="406" t="s">
        <v>3091</v>
      </c>
      <c r="B2568" s="406" t="s">
        <v>3092</v>
      </c>
      <c r="C2568" s="406" t="s">
        <v>2909</v>
      </c>
      <c r="D2568" s="406" t="s">
        <v>3094</v>
      </c>
      <c r="F2568" s="406" t="s">
        <v>3091</v>
      </c>
      <c r="G2568" s="406" t="s">
        <v>3092</v>
      </c>
      <c r="H2568" s="406" t="s">
        <v>2909</v>
      </c>
      <c r="I2568" s="406" t="s">
        <v>3094</v>
      </c>
    </row>
    <row r="2569" spans="1:9">
      <c r="A2569" s="406" t="s">
        <v>460</v>
      </c>
      <c r="B2569" s="406" t="s">
        <v>2119</v>
      </c>
      <c r="C2569" s="406" t="s">
        <v>1677</v>
      </c>
      <c r="D2569" s="406" t="s">
        <v>3604</v>
      </c>
      <c r="F2569" s="406" t="s">
        <v>460</v>
      </c>
      <c r="G2569" s="406" t="s">
        <v>2119</v>
      </c>
      <c r="H2569" s="406" t="s">
        <v>1677</v>
      </c>
      <c r="I2569" s="406" t="s">
        <v>3604</v>
      </c>
    </row>
    <row r="2570" spans="1:9">
      <c r="A2570" s="406" t="s">
        <v>460</v>
      </c>
      <c r="B2570" s="406" t="s">
        <v>3252</v>
      </c>
      <c r="C2570" s="406" t="s">
        <v>2857</v>
      </c>
      <c r="D2570" s="406" t="s">
        <v>3081</v>
      </c>
      <c r="F2570" s="406" t="s">
        <v>460</v>
      </c>
      <c r="G2570" s="406" t="s">
        <v>3252</v>
      </c>
      <c r="H2570" s="406" t="s">
        <v>2857</v>
      </c>
      <c r="I2570" s="406" t="s">
        <v>3081</v>
      </c>
    </row>
    <row r="2571" spans="1:9">
      <c r="A2571" s="406" t="s">
        <v>2776</v>
      </c>
      <c r="B2571" s="406" t="s">
        <v>2777</v>
      </c>
      <c r="C2571" s="406" t="s">
        <v>2120</v>
      </c>
      <c r="D2571" s="406" t="s">
        <v>3605</v>
      </c>
      <c r="F2571" s="406" t="s">
        <v>2776</v>
      </c>
      <c r="G2571" s="406" t="s">
        <v>2777</v>
      </c>
      <c r="H2571" s="406" t="s">
        <v>2120</v>
      </c>
      <c r="I2571" s="406" t="s">
        <v>3605</v>
      </c>
    </row>
    <row r="2572" spans="1:9">
      <c r="A2572" s="406" t="s">
        <v>460</v>
      </c>
      <c r="B2572" s="406" t="s">
        <v>3184</v>
      </c>
      <c r="C2572" s="406" t="s">
        <v>3606</v>
      </c>
      <c r="D2572" s="406" t="s">
        <v>3081</v>
      </c>
      <c r="F2572" s="406" t="s">
        <v>460</v>
      </c>
      <c r="G2572" s="406" t="s">
        <v>3184</v>
      </c>
      <c r="H2572" s="406" t="s">
        <v>3606</v>
      </c>
      <c r="I2572" s="406" t="s">
        <v>3081</v>
      </c>
    </row>
    <row r="2573" spans="1:9">
      <c r="A2573" s="406" t="s">
        <v>2185</v>
      </c>
      <c r="B2573" s="406" t="s">
        <v>2453</v>
      </c>
      <c r="C2573" s="406" t="s">
        <v>1713</v>
      </c>
      <c r="D2573" s="406" t="s">
        <v>2454</v>
      </c>
      <c r="F2573" s="406" t="s">
        <v>2185</v>
      </c>
      <c r="G2573" s="406" t="s">
        <v>2453</v>
      </c>
      <c r="H2573" s="406" t="s">
        <v>1713</v>
      </c>
      <c r="I2573" s="406" t="s">
        <v>2454</v>
      </c>
    </row>
    <row r="2574" spans="1:9">
      <c r="A2574" s="406" t="s">
        <v>448</v>
      </c>
      <c r="B2574" s="406" t="s">
        <v>2042</v>
      </c>
      <c r="C2574" s="406" t="s">
        <v>1750</v>
      </c>
      <c r="D2574" s="406" t="s">
        <v>2043</v>
      </c>
      <c r="F2574" s="406" t="s">
        <v>448</v>
      </c>
      <c r="G2574" s="406" t="s">
        <v>2042</v>
      </c>
      <c r="H2574" s="406" t="s">
        <v>1750</v>
      </c>
      <c r="I2574" s="406" t="s">
        <v>2043</v>
      </c>
    </row>
    <row r="2575" spans="1:9">
      <c r="A2575" s="406" t="s">
        <v>2793</v>
      </c>
      <c r="B2575" s="406" t="s">
        <v>1664</v>
      </c>
      <c r="C2575" s="406" t="s">
        <v>3447</v>
      </c>
      <c r="D2575" s="406" t="s">
        <v>2808</v>
      </c>
      <c r="F2575" s="406" t="s">
        <v>2793</v>
      </c>
      <c r="G2575" s="406" t="s">
        <v>1664</v>
      </c>
      <c r="H2575" s="406" t="s">
        <v>3447</v>
      </c>
      <c r="I2575" s="406" t="s">
        <v>2808</v>
      </c>
    </row>
    <row r="2576" spans="1:9">
      <c r="A2576" s="406" t="s">
        <v>1893</v>
      </c>
      <c r="B2576" s="406" t="s">
        <v>1894</v>
      </c>
      <c r="C2576" s="406" t="s">
        <v>1748</v>
      </c>
      <c r="D2576" s="406" t="s">
        <v>2671</v>
      </c>
      <c r="F2576" s="406" t="s">
        <v>1893</v>
      </c>
      <c r="G2576" s="406" t="s">
        <v>1894</v>
      </c>
      <c r="H2576" s="406" t="s">
        <v>1748</v>
      </c>
      <c r="I2576" s="406" t="s">
        <v>2671</v>
      </c>
    </row>
    <row r="2577" spans="1:9">
      <c r="A2577" s="406" t="s">
        <v>460</v>
      </c>
      <c r="B2577" s="406" t="s">
        <v>3197</v>
      </c>
      <c r="C2577" s="406" t="s">
        <v>3607</v>
      </c>
      <c r="D2577" s="406" t="s">
        <v>3088</v>
      </c>
      <c r="F2577" s="406" t="s">
        <v>460</v>
      </c>
      <c r="G2577" s="406" t="s">
        <v>3197</v>
      </c>
      <c r="H2577" s="406" t="s">
        <v>3607</v>
      </c>
      <c r="I2577" s="406" t="s">
        <v>3088</v>
      </c>
    </row>
    <row r="2578" spans="1:9">
      <c r="A2578" s="406" t="s">
        <v>448</v>
      </c>
      <c r="B2578" s="406" t="s">
        <v>2763</v>
      </c>
      <c r="C2578" s="406" t="s">
        <v>2265</v>
      </c>
      <c r="D2578" s="406" t="s">
        <v>2766</v>
      </c>
      <c r="F2578" s="406" t="s">
        <v>448</v>
      </c>
      <c r="G2578" s="406" t="s">
        <v>2763</v>
      </c>
      <c r="H2578" s="406" t="s">
        <v>2265</v>
      </c>
      <c r="I2578" s="406" t="s">
        <v>2766</v>
      </c>
    </row>
    <row r="2579" spans="1:9">
      <c r="A2579" s="406" t="s">
        <v>3091</v>
      </c>
      <c r="B2579" s="406" t="s">
        <v>2949</v>
      </c>
      <c r="C2579" s="406" t="s">
        <v>1805</v>
      </c>
      <c r="D2579" s="406" t="s">
        <v>2259</v>
      </c>
      <c r="F2579" s="406" t="s">
        <v>3091</v>
      </c>
      <c r="G2579" s="406" t="s">
        <v>2949</v>
      </c>
      <c r="H2579" s="406" t="s">
        <v>1805</v>
      </c>
      <c r="I2579" s="406" t="s">
        <v>2259</v>
      </c>
    </row>
    <row r="2580" spans="1:9">
      <c r="A2580" s="406" t="s">
        <v>460</v>
      </c>
      <c r="B2580" s="406" t="s">
        <v>3235</v>
      </c>
      <c r="C2580" s="406" t="s">
        <v>3608</v>
      </c>
      <c r="D2580" s="406" t="s">
        <v>3081</v>
      </c>
      <c r="F2580" s="406" t="s">
        <v>460</v>
      </c>
      <c r="G2580" s="406" t="s">
        <v>3235</v>
      </c>
      <c r="H2580" s="406" t="s">
        <v>3608</v>
      </c>
      <c r="I2580" s="406" t="s">
        <v>3081</v>
      </c>
    </row>
    <row r="2581" spans="1:9">
      <c r="A2581" s="406" t="s">
        <v>460</v>
      </c>
      <c r="B2581" s="406" t="s">
        <v>1982</v>
      </c>
      <c r="C2581" s="406" t="s">
        <v>1710</v>
      </c>
      <c r="D2581" s="406" t="s">
        <v>1983</v>
      </c>
      <c r="F2581" s="406" t="s">
        <v>460</v>
      </c>
      <c r="G2581" s="406" t="s">
        <v>1982</v>
      </c>
      <c r="H2581" s="406" t="s">
        <v>1710</v>
      </c>
      <c r="I2581" s="406" t="s">
        <v>1983</v>
      </c>
    </row>
    <row r="2582" spans="1:9">
      <c r="A2582" s="406" t="s">
        <v>2552</v>
      </c>
      <c r="B2582" s="406" t="s">
        <v>2552</v>
      </c>
      <c r="C2582" s="406"/>
      <c r="D2582" s="406" t="s">
        <v>3609</v>
      </c>
      <c r="F2582" s="406" t="s">
        <v>2552</v>
      </c>
      <c r="G2582" s="406" t="s">
        <v>2552</v>
      </c>
      <c r="H2582" s="406"/>
      <c r="I2582" s="406" t="s">
        <v>3609</v>
      </c>
    </row>
    <row r="2583" spans="1:9">
      <c r="A2583" s="406" t="s">
        <v>467</v>
      </c>
      <c r="B2583" s="406" t="s">
        <v>1813</v>
      </c>
      <c r="C2583" s="406" t="s">
        <v>1671</v>
      </c>
      <c r="D2583" s="406" t="s">
        <v>2428</v>
      </c>
      <c r="F2583" s="406" t="s">
        <v>467</v>
      </c>
      <c r="G2583" s="406" t="s">
        <v>1813</v>
      </c>
      <c r="H2583" s="406" t="s">
        <v>1671</v>
      </c>
      <c r="I2583" s="406" t="s">
        <v>2428</v>
      </c>
    </row>
    <row r="2584" spans="1:9">
      <c r="A2584" s="406" t="s">
        <v>1993</v>
      </c>
      <c r="B2584" s="406" t="s">
        <v>2318</v>
      </c>
      <c r="C2584" s="406" t="s">
        <v>1805</v>
      </c>
      <c r="D2584" s="406" t="s">
        <v>3610</v>
      </c>
      <c r="F2584" s="406" t="s">
        <v>1993</v>
      </c>
      <c r="G2584" s="406" t="s">
        <v>2318</v>
      </c>
      <c r="H2584" s="406" t="s">
        <v>1805</v>
      </c>
      <c r="I2584" s="406" t="s">
        <v>3610</v>
      </c>
    </row>
    <row r="2585" spans="1:9">
      <c r="A2585" s="406" t="s">
        <v>463</v>
      </c>
      <c r="B2585" s="406" t="s">
        <v>2441</v>
      </c>
      <c r="C2585" s="406" t="s">
        <v>1729</v>
      </c>
      <c r="D2585" s="406" t="s">
        <v>2495</v>
      </c>
      <c r="F2585" s="406" t="s">
        <v>463</v>
      </c>
      <c r="G2585" s="406" t="s">
        <v>2441</v>
      </c>
      <c r="H2585" s="406" t="s">
        <v>1729</v>
      </c>
      <c r="I2585" s="406" t="s">
        <v>2495</v>
      </c>
    </row>
    <row r="2586" spans="1:9">
      <c r="A2586" s="406" t="s">
        <v>460</v>
      </c>
      <c r="B2586" s="406" t="s">
        <v>2119</v>
      </c>
      <c r="C2586" s="406" t="s">
        <v>1660</v>
      </c>
      <c r="D2586" s="406" t="s">
        <v>2357</v>
      </c>
      <c r="F2586" s="406" t="s">
        <v>460</v>
      </c>
      <c r="G2586" s="406" t="s">
        <v>2119</v>
      </c>
      <c r="H2586" s="406" t="s">
        <v>1660</v>
      </c>
      <c r="I2586" s="406" t="s">
        <v>2357</v>
      </c>
    </row>
    <row r="2587" spans="1:9">
      <c r="A2587" s="406" t="s">
        <v>1546</v>
      </c>
      <c r="B2587" s="406" t="s">
        <v>1934</v>
      </c>
      <c r="C2587" s="406" t="s">
        <v>1695</v>
      </c>
      <c r="D2587" s="406" t="s">
        <v>2376</v>
      </c>
      <c r="F2587" s="406" t="s">
        <v>1546</v>
      </c>
      <c r="G2587" s="406" t="s">
        <v>1934</v>
      </c>
      <c r="H2587" s="406" t="s">
        <v>1695</v>
      </c>
      <c r="I2587" s="406" t="s">
        <v>2376</v>
      </c>
    </row>
    <row r="2588" spans="1:9">
      <c r="A2588" s="406" t="s">
        <v>3091</v>
      </c>
      <c r="B2588" s="406" t="s">
        <v>2949</v>
      </c>
      <c r="C2588" s="406" t="s">
        <v>1819</v>
      </c>
      <c r="D2588" s="406" t="s">
        <v>2217</v>
      </c>
      <c r="F2588" s="406" t="s">
        <v>3091</v>
      </c>
      <c r="G2588" s="406" t="s">
        <v>2949</v>
      </c>
      <c r="H2588" s="406" t="s">
        <v>1819</v>
      </c>
      <c r="I2588" s="406" t="s">
        <v>2217</v>
      </c>
    </row>
    <row r="2589" spans="1:9">
      <c r="A2589" s="406" t="s">
        <v>3091</v>
      </c>
      <c r="B2589" s="406" t="s">
        <v>3101</v>
      </c>
      <c r="C2589" s="406" t="s">
        <v>1651</v>
      </c>
      <c r="D2589" s="406" t="s">
        <v>3611</v>
      </c>
      <c r="F2589" s="406" t="s">
        <v>3091</v>
      </c>
      <c r="G2589" s="406" t="s">
        <v>3101</v>
      </c>
      <c r="H2589" s="406" t="s">
        <v>1651</v>
      </c>
      <c r="I2589" s="406" t="s">
        <v>3611</v>
      </c>
    </row>
    <row r="2590" spans="1:9">
      <c r="A2590" s="406" t="s">
        <v>467</v>
      </c>
      <c r="B2590" s="406" t="s">
        <v>2576</v>
      </c>
      <c r="C2590" s="406" t="s">
        <v>1727</v>
      </c>
      <c r="D2590" s="406" t="s">
        <v>2693</v>
      </c>
      <c r="F2590" s="406" t="s">
        <v>467</v>
      </c>
      <c r="G2590" s="406" t="s">
        <v>2576</v>
      </c>
      <c r="H2590" s="406" t="s">
        <v>1727</v>
      </c>
      <c r="I2590" s="406" t="s">
        <v>2693</v>
      </c>
    </row>
    <row r="2591" spans="1:9">
      <c r="A2591" s="406" t="s">
        <v>460</v>
      </c>
      <c r="B2591" s="406" t="s">
        <v>3612</v>
      </c>
      <c r="C2591" s="406" t="s">
        <v>1819</v>
      </c>
      <c r="D2591" s="406" t="s">
        <v>3613</v>
      </c>
      <c r="F2591" s="406" t="s">
        <v>460</v>
      </c>
      <c r="G2591" s="406" t="s">
        <v>3612</v>
      </c>
      <c r="H2591" s="406" t="s">
        <v>1819</v>
      </c>
      <c r="I2591" s="406" t="s">
        <v>3613</v>
      </c>
    </row>
    <row r="2592" spans="1:9">
      <c r="A2592" s="406" t="s">
        <v>448</v>
      </c>
      <c r="B2592" s="406" t="s">
        <v>2763</v>
      </c>
      <c r="C2592" s="406" t="s">
        <v>1865</v>
      </c>
      <c r="D2592" s="406" t="s">
        <v>2765</v>
      </c>
      <c r="F2592" s="406" t="s">
        <v>448</v>
      </c>
      <c r="G2592" s="406" t="s">
        <v>2763</v>
      </c>
      <c r="H2592" s="406" t="s">
        <v>1865</v>
      </c>
      <c r="I2592" s="406" t="s">
        <v>2765</v>
      </c>
    </row>
    <row r="2593" spans="1:9">
      <c r="A2593" s="406" t="s">
        <v>448</v>
      </c>
      <c r="B2593" s="406" t="s">
        <v>1913</v>
      </c>
      <c r="C2593" s="406" t="s">
        <v>1702</v>
      </c>
      <c r="D2593" s="406" t="s">
        <v>1914</v>
      </c>
      <c r="F2593" s="406" t="s">
        <v>448</v>
      </c>
      <c r="G2593" s="406" t="s">
        <v>1913</v>
      </c>
      <c r="H2593" s="406" t="s">
        <v>1702</v>
      </c>
      <c r="I2593" s="406" t="s">
        <v>1914</v>
      </c>
    </row>
    <row r="2594" spans="1:9">
      <c r="A2594" s="406" t="s">
        <v>1993</v>
      </c>
      <c r="B2594" s="406" t="s">
        <v>2318</v>
      </c>
      <c r="C2594" s="406" t="s">
        <v>1954</v>
      </c>
      <c r="D2594" s="406" t="s">
        <v>2319</v>
      </c>
      <c r="F2594" s="406" t="s">
        <v>1993</v>
      </c>
      <c r="G2594" s="406" t="s">
        <v>2318</v>
      </c>
      <c r="H2594" s="406" t="s">
        <v>1954</v>
      </c>
      <c r="I2594" s="406" t="s">
        <v>2319</v>
      </c>
    </row>
    <row r="2595" spans="1:9">
      <c r="A2595" s="406" t="s">
        <v>1546</v>
      </c>
      <c r="B2595" s="406" t="s">
        <v>1934</v>
      </c>
      <c r="C2595" s="406" t="s">
        <v>1671</v>
      </c>
      <c r="D2595" s="406" t="s">
        <v>1936</v>
      </c>
      <c r="F2595" s="406" t="s">
        <v>1546</v>
      </c>
      <c r="G2595" s="406" t="s">
        <v>1934</v>
      </c>
      <c r="H2595" s="406" t="s">
        <v>1671</v>
      </c>
      <c r="I2595" s="406" t="s">
        <v>1936</v>
      </c>
    </row>
    <row r="2596" spans="1:9">
      <c r="A2596" s="406" t="s">
        <v>448</v>
      </c>
      <c r="B2596" s="406" t="s">
        <v>1681</v>
      </c>
      <c r="C2596" s="406" t="s">
        <v>3614</v>
      </c>
      <c r="D2596" s="406" t="s">
        <v>2143</v>
      </c>
      <c r="F2596" s="406" t="s">
        <v>448</v>
      </c>
      <c r="G2596" s="406" t="s">
        <v>1681</v>
      </c>
      <c r="H2596" s="406" t="s">
        <v>3614</v>
      </c>
      <c r="I2596" s="406" t="s">
        <v>2143</v>
      </c>
    </row>
    <row r="2597" spans="1:9">
      <c r="A2597" s="406" t="s">
        <v>460</v>
      </c>
      <c r="B2597" s="406" t="s">
        <v>3615</v>
      </c>
      <c r="C2597" s="406" t="s">
        <v>1713</v>
      </c>
      <c r="D2597" s="406" t="s">
        <v>3616</v>
      </c>
      <c r="F2597" s="406" t="s">
        <v>460</v>
      </c>
      <c r="G2597" s="406" t="s">
        <v>3615</v>
      </c>
      <c r="H2597" s="406" t="s">
        <v>1713</v>
      </c>
      <c r="I2597" s="406" t="s">
        <v>3616</v>
      </c>
    </row>
    <row r="2598" spans="1:9">
      <c r="A2598" s="406" t="s">
        <v>448</v>
      </c>
      <c r="B2598" s="406" t="s">
        <v>1664</v>
      </c>
      <c r="C2598" s="406" t="s">
        <v>1819</v>
      </c>
      <c r="D2598" s="406" t="s">
        <v>1666</v>
      </c>
      <c r="F2598" s="406" t="s">
        <v>448</v>
      </c>
      <c r="G2598" s="406" t="s">
        <v>1664</v>
      </c>
      <c r="H2598" s="406" t="s">
        <v>1819</v>
      </c>
      <c r="I2598" s="406" t="s">
        <v>1666</v>
      </c>
    </row>
    <row r="2599" spans="1:9">
      <c r="A2599" s="406" t="s">
        <v>1546</v>
      </c>
      <c r="B2599" s="406" t="s">
        <v>1653</v>
      </c>
      <c r="C2599" s="406" t="s">
        <v>1727</v>
      </c>
      <c r="D2599" s="406" t="s">
        <v>1655</v>
      </c>
      <c r="F2599" s="406" t="s">
        <v>1546</v>
      </c>
      <c r="G2599" s="406" t="s">
        <v>1653</v>
      </c>
      <c r="H2599" s="406" t="s">
        <v>1727</v>
      </c>
      <c r="I2599" s="406" t="s">
        <v>1655</v>
      </c>
    </row>
    <row r="2600" spans="1:9">
      <c r="A2600" s="406" t="s">
        <v>456</v>
      </c>
      <c r="B2600" s="406" t="s">
        <v>1841</v>
      </c>
      <c r="C2600" s="406" t="s">
        <v>1737</v>
      </c>
      <c r="D2600" s="406" t="s">
        <v>1842</v>
      </c>
      <c r="F2600" s="406" t="s">
        <v>456</v>
      </c>
      <c r="G2600" s="406" t="s">
        <v>1841</v>
      </c>
      <c r="H2600" s="406" t="s">
        <v>1737</v>
      </c>
      <c r="I2600" s="406" t="s">
        <v>1842</v>
      </c>
    </row>
    <row r="2601" spans="1:9">
      <c r="A2601" s="406" t="s">
        <v>2776</v>
      </c>
      <c r="B2601" s="406" t="s">
        <v>2777</v>
      </c>
      <c r="C2601" s="406" t="s">
        <v>3132</v>
      </c>
      <c r="D2601" s="406" t="s">
        <v>2779</v>
      </c>
      <c r="F2601" s="406" t="s">
        <v>2776</v>
      </c>
      <c r="G2601" s="406" t="s">
        <v>2777</v>
      </c>
      <c r="H2601" s="406" t="s">
        <v>3132</v>
      </c>
      <c r="I2601" s="406" t="s">
        <v>2779</v>
      </c>
    </row>
    <row r="2602" spans="1:9">
      <c r="A2602" s="406" t="s">
        <v>448</v>
      </c>
      <c r="B2602" s="406" t="s">
        <v>1715</v>
      </c>
      <c r="C2602" s="406" t="s">
        <v>1729</v>
      </c>
      <c r="D2602" s="406" t="s">
        <v>2278</v>
      </c>
      <c r="F2602" s="406" t="s">
        <v>448</v>
      </c>
      <c r="G2602" s="406" t="s">
        <v>1715</v>
      </c>
      <c r="H2602" s="406" t="s">
        <v>1729</v>
      </c>
      <c r="I2602" s="406" t="s">
        <v>2278</v>
      </c>
    </row>
    <row r="2603" spans="1:9">
      <c r="A2603" s="406" t="s">
        <v>783</v>
      </c>
      <c r="B2603" s="406" t="s">
        <v>2094</v>
      </c>
      <c r="C2603" s="406" t="s">
        <v>2021</v>
      </c>
      <c r="D2603" s="406" t="s">
        <v>3281</v>
      </c>
      <c r="F2603" s="406" t="s">
        <v>783</v>
      </c>
      <c r="G2603" s="406" t="s">
        <v>2094</v>
      </c>
      <c r="H2603" s="406" t="s">
        <v>2021</v>
      </c>
      <c r="I2603" s="406" t="s">
        <v>3281</v>
      </c>
    </row>
    <row r="2604" spans="1:9">
      <c r="A2604" s="406" t="s">
        <v>472</v>
      </c>
      <c r="B2604" s="406" t="s">
        <v>1694</v>
      </c>
      <c r="C2604" s="406" t="s">
        <v>1665</v>
      </c>
      <c r="D2604" s="406" t="s">
        <v>1696</v>
      </c>
      <c r="F2604" s="406" t="s">
        <v>472</v>
      </c>
      <c r="G2604" s="406" t="s">
        <v>1694</v>
      </c>
      <c r="H2604" s="406" t="s">
        <v>1665</v>
      </c>
      <c r="I2604" s="406" t="s">
        <v>1696</v>
      </c>
    </row>
    <row r="2605" spans="1:9">
      <c r="A2605" s="406" t="s">
        <v>460</v>
      </c>
      <c r="B2605" s="406" t="s">
        <v>3615</v>
      </c>
      <c r="C2605" s="406" t="s">
        <v>1805</v>
      </c>
      <c r="D2605" s="406" t="s">
        <v>3617</v>
      </c>
      <c r="F2605" s="406" t="s">
        <v>460</v>
      </c>
      <c r="G2605" s="406" t="s">
        <v>3615</v>
      </c>
      <c r="H2605" s="406" t="s">
        <v>1805</v>
      </c>
      <c r="I2605" s="406" t="s">
        <v>3617</v>
      </c>
    </row>
    <row r="2606" spans="1:9">
      <c r="A2606" s="406" t="s">
        <v>452</v>
      </c>
      <c r="B2606" s="406" t="s">
        <v>3023</v>
      </c>
      <c r="C2606" s="406" t="s">
        <v>2072</v>
      </c>
      <c r="D2606" s="406" t="s">
        <v>3618</v>
      </c>
      <c r="F2606" s="406" t="s">
        <v>452</v>
      </c>
      <c r="G2606" s="406" t="s">
        <v>3023</v>
      </c>
      <c r="H2606" s="406" t="s">
        <v>2072</v>
      </c>
      <c r="I2606" s="406" t="s">
        <v>3618</v>
      </c>
    </row>
    <row r="2607" spans="1:9">
      <c r="A2607" s="406" t="s">
        <v>460</v>
      </c>
      <c r="B2607" s="406" t="s">
        <v>1749</v>
      </c>
      <c r="C2607" s="406" t="s">
        <v>1737</v>
      </c>
      <c r="D2607" s="406" t="s">
        <v>2684</v>
      </c>
      <c r="F2607" s="406" t="s">
        <v>460</v>
      </c>
      <c r="G2607" s="406" t="s">
        <v>1749</v>
      </c>
      <c r="H2607" s="406" t="s">
        <v>1737</v>
      </c>
      <c r="I2607" s="406" t="s">
        <v>2684</v>
      </c>
    </row>
    <row r="2608" spans="1:9">
      <c r="A2608" s="406" t="s">
        <v>448</v>
      </c>
      <c r="B2608" s="406" t="s">
        <v>2144</v>
      </c>
      <c r="C2608" s="406" t="s">
        <v>1651</v>
      </c>
      <c r="D2608" s="406" t="s">
        <v>3619</v>
      </c>
      <c r="F2608" s="406" t="s">
        <v>448</v>
      </c>
      <c r="G2608" s="406" t="s">
        <v>2144</v>
      </c>
      <c r="H2608" s="406" t="s">
        <v>1651</v>
      </c>
      <c r="I2608" s="406" t="s">
        <v>3619</v>
      </c>
    </row>
    <row r="2609" spans="1:9">
      <c r="A2609" s="406" t="s">
        <v>467</v>
      </c>
      <c r="B2609" s="406" t="s">
        <v>3620</v>
      </c>
      <c r="C2609" s="406" t="s">
        <v>1724</v>
      </c>
      <c r="D2609" s="406" t="s">
        <v>3621</v>
      </c>
      <c r="F2609" s="406" t="s">
        <v>467</v>
      </c>
      <c r="G2609" s="406" t="s">
        <v>3620</v>
      </c>
      <c r="H2609" s="406" t="s">
        <v>1724</v>
      </c>
      <c r="I2609" s="406" t="s">
        <v>3621</v>
      </c>
    </row>
    <row r="2610" spans="1:9">
      <c r="A2610" s="406" t="s">
        <v>2552</v>
      </c>
      <c r="B2610" s="406" t="s">
        <v>2552</v>
      </c>
      <c r="C2610" s="406" t="s">
        <v>3622</v>
      </c>
      <c r="D2610" s="406" t="s">
        <v>2032</v>
      </c>
      <c r="F2610" s="406" t="s">
        <v>2552</v>
      </c>
      <c r="G2610" s="406" t="s">
        <v>2552</v>
      </c>
      <c r="H2610" s="406" t="s">
        <v>3622</v>
      </c>
      <c r="I2610" s="406" t="s">
        <v>2032</v>
      </c>
    </row>
    <row r="2611" spans="1:9">
      <c r="A2611" s="406" t="s">
        <v>452</v>
      </c>
      <c r="B2611" s="406" t="s">
        <v>3023</v>
      </c>
      <c r="C2611" s="406" t="s">
        <v>2413</v>
      </c>
      <c r="D2611" s="406" t="s">
        <v>3035</v>
      </c>
      <c r="F2611" s="406" t="s">
        <v>452</v>
      </c>
      <c r="G2611" s="406" t="s">
        <v>3023</v>
      </c>
      <c r="H2611" s="406" t="s">
        <v>2413</v>
      </c>
      <c r="I2611" s="406" t="s">
        <v>3035</v>
      </c>
    </row>
    <row r="2612" spans="1:9">
      <c r="A2612" s="406" t="s">
        <v>460</v>
      </c>
      <c r="B2612" s="406" t="s">
        <v>2554</v>
      </c>
      <c r="C2612" s="406" t="s">
        <v>1677</v>
      </c>
      <c r="D2612" s="406" t="s">
        <v>3623</v>
      </c>
      <c r="F2612" s="406" t="s">
        <v>460</v>
      </c>
      <c r="G2612" s="406" t="s">
        <v>2554</v>
      </c>
      <c r="H2612" s="406" t="s">
        <v>1677</v>
      </c>
      <c r="I2612" s="406" t="s">
        <v>3623</v>
      </c>
    </row>
    <row r="2613" spans="1:9">
      <c r="A2613" s="406" t="s">
        <v>1787</v>
      </c>
      <c r="B2613" s="406" t="s">
        <v>1946</v>
      </c>
      <c r="C2613" s="406" t="s">
        <v>1819</v>
      </c>
      <c r="D2613" s="406" t="s">
        <v>1947</v>
      </c>
      <c r="F2613" s="406" t="s">
        <v>1787</v>
      </c>
      <c r="G2613" s="406" t="s">
        <v>1946</v>
      </c>
      <c r="H2613" s="406" t="s">
        <v>1819</v>
      </c>
      <c r="I2613" s="406" t="s">
        <v>1947</v>
      </c>
    </row>
    <row r="2614" spans="1:9">
      <c r="A2614" s="406" t="s">
        <v>448</v>
      </c>
      <c r="B2614" s="406" t="s">
        <v>2216</v>
      </c>
      <c r="C2614" s="406" t="s">
        <v>1870</v>
      </c>
      <c r="D2614" s="406" t="s">
        <v>2217</v>
      </c>
      <c r="F2614" s="406" t="s">
        <v>448</v>
      </c>
      <c r="G2614" s="406" t="s">
        <v>2216</v>
      </c>
      <c r="H2614" s="406" t="s">
        <v>1870</v>
      </c>
      <c r="I2614" s="406" t="s">
        <v>2217</v>
      </c>
    </row>
    <row r="2615" spans="1:9">
      <c r="A2615" s="406" t="s">
        <v>460</v>
      </c>
      <c r="B2615" s="406" t="s">
        <v>2471</v>
      </c>
      <c r="C2615" s="406" t="s">
        <v>1819</v>
      </c>
      <c r="D2615" s="406" t="s">
        <v>2401</v>
      </c>
      <c r="F2615" s="406" t="s">
        <v>460</v>
      </c>
      <c r="G2615" s="406" t="s">
        <v>2471</v>
      </c>
      <c r="H2615" s="406" t="s">
        <v>1819</v>
      </c>
      <c r="I2615" s="406" t="s">
        <v>2401</v>
      </c>
    </row>
    <row r="2616" spans="1:9">
      <c r="A2616" s="406" t="s">
        <v>460</v>
      </c>
      <c r="B2616" s="406" t="s">
        <v>1961</v>
      </c>
      <c r="C2616" s="406" t="s">
        <v>1805</v>
      </c>
      <c r="D2616" s="406" t="s">
        <v>1962</v>
      </c>
      <c r="F2616" s="406" t="s">
        <v>460</v>
      </c>
      <c r="G2616" s="406" t="s">
        <v>1961</v>
      </c>
      <c r="H2616" s="406" t="s">
        <v>1805</v>
      </c>
      <c r="I2616" s="406" t="s">
        <v>1962</v>
      </c>
    </row>
    <row r="2617" spans="1:9">
      <c r="A2617" s="406" t="s">
        <v>1858</v>
      </c>
      <c r="B2617" s="406" t="s">
        <v>1859</v>
      </c>
      <c r="C2617" s="406" t="s">
        <v>1745</v>
      </c>
      <c r="D2617" s="406" t="s">
        <v>2096</v>
      </c>
      <c r="F2617" s="406" t="s">
        <v>1858</v>
      </c>
      <c r="G2617" s="406" t="s">
        <v>1859</v>
      </c>
      <c r="H2617" s="406" t="s">
        <v>1745</v>
      </c>
      <c r="I2617" s="406" t="s">
        <v>2096</v>
      </c>
    </row>
    <row r="2618" spans="1:9">
      <c r="A2618" s="406" t="s">
        <v>1858</v>
      </c>
      <c r="B2618" s="406" t="s">
        <v>1859</v>
      </c>
      <c r="C2618" s="406" t="s">
        <v>2173</v>
      </c>
      <c r="D2618" s="406" t="s">
        <v>3281</v>
      </c>
      <c r="F2618" s="406" t="s">
        <v>1858</v>
      </c>
      <c r="G2618" s="406" t="s">
        <v>1859</v>
      </c>
      <c r="H2618" s="406" t="s">
        <v>2173</v>
      </c>
      <c r="I2618" s="406" t="s">
        <v>3281</v>
      </c>
    </row>
    <row r="2619" spans="1:9">
      <c r="A2619" s="406" t="s">
        <v>460</v>
      </c>
      <c r="B2619" s="406" t="s">
        <v>3257</v>
      </c>
      <c r="C2619" s="406" t="s">
        <v>3624</v>
      </c>
      <c r="D2619" s="406" t="s">
        <v>3081</v>
      </c>
      <c r="F2619" s="406" t="s">
        <v>460</v>
      </c>
      <c r="G2619" s="406" t="s">
        <v>3257</v>
      </c>
      <c r="H2619" s="406" t="s">
        <v>3624</v>
      </c>
      <c r="I2619" s="406" t="s">
        <v>3081</v>
      </c>
    </row>
    <row r="2620" spans="1:9">
      <c r="A2620" s="406" t="s">
        <v>448</v>
      </c>
      <c r="B2620" s="406" t="s">
        <v>1712</v>
      </c>
      <c r="C2620" s="406" t="s">
        <v>1734</v>
      </c>
      <c r="D2620" s="406" t="s">
        <v>1714</v>
      </c>
      <c r="F2620" s="406" t="s">
        <v>448</v>
      </c>
      <c r="G2620" s="406" t="s">
        <v>1712</v>
      </c>
      <c r="H2620" s="406" t="s">
        <v>1734</v>
      </c>
      <c r="I2620" s="406" t="s">
        <v>1714</v>
      </c>
    </row>
    <row r="2621" spans="1:9">
      <c r="A2621" s="406" t="s">
        <v>2793</v>
      </c>
      <c r="B2621" s="406" t="s">
        <v>2949</v>
      </c>
      <c r="C2621" s="406" t="s">
        <v>3625</v>
      </c>
      <c r="D2621" s="406" t="s">
        <v>2201</v>
      </c>
      <c r="F2621" s="406" t="s">
        <v>2793</v>
      </c>
      <c r="G2621" s="406" t="s">
        <v>2949</v>
      </c>
      <c r="H2621" s="406" t="s">
        <v>3625</v>
      </c>
      <c r="I2621" s="406" t="s">
        <v>2201</v>
      </c>
    </row>
    <row r="2622" spans="1:9">
      <c r="A2622" s="406" t="s">
        <v>467</v>
      </c>
      <c r="B2622" s="406" t="s">
        <v>499</v>
      </c>
      <c r="C2622" s="406" t="s">
        <v>1819</v>
      </c>
      <c r="D2622" s="406" t="s">
        <v>2002</v>
      </c>
      <c r="F2622" s="406" t="s">
        <v>467</v>
      </c>
      <c r="G2622" s="406" t="s">
        <v>499</v>
      </c>
      <c r="H2622" s="406" t="s">
        <v>1819</v>
      </c>
      <c r="I2622" s="406" t="s">
        <v>2002</v>
      </c>
    </row>
    <row r="2623" spans="1:9">
      <c r="A2623" s="406" t="s">
        <v>460</v>
      </c>
      <c r="B2623" s="406" t="s">
        <v>3247</v>
      </c>
      <c r="C2623" s="406" t="s">
        <v>3626</v>
      </c>
      <c r="D2623" s="406" t="s">
        <v>3088</v>
      </c>
      <c r="F2623" s="406" t="s">
        <v>460</v>
      </c>
      <c r="G2623" s="406" t="s">
        <v>3247</v>
      </c>
      <c r="H2623" s="406" t="s">
        <v>3626</v>
      </c>
      <c r="I2623" s="406" t="s">
        <v>3088</v>
      </c>
    </row>
    <row r="2624" spans="1:9">
      <c r="A2624" s="406" t="s">
        <v>3091</v>
      </c>
      <c r="B2624" s="406" t="s">
        <v>3092</v>
      </c>
      <c r="C2624" s="406" t="s">
        <v>2901</v>
      </c>
      <c r="D2624" s="406" t="s">
        <v>3094</v>
      </c>
      <c r="F2624" s="406" t="s">
        <v>3091</v>
      </c>
      <c r="G2624" s="406" t="s">
        <v>3092</v>
      </c>
      <c r="H2624" s="406" t="s">
        <v>2901</v>
      </c>
      <c r="I2624" s="406" t="s">
        <v>3094</v>
      </c>
    </row>
    <row r="2625" spans="1:9">
      <c r="A2625" s="406" t="s">
        <v>1863</v>
      </c>
      <c r="B2625" s="406" t="s">
        <v>1869</v>
      </c>
      <c r="C2625" s="406" t="s">
        <v>1710</v>
      </c>
      <c r="D2625" s="406" t="s">
        <v>3627</v>
      </c>
      <c r="F2625" s="406" t="s">
        <v>1863</v>
      </c>
      <c r="G2625" s="406" t="s">
        <v>1869</v>
      </c>
      <c r="H2625" s="406" t="s">
        <v>1710</v>
      </c>
      <c r="I2625" s="406" t="s">
        <v>3627</v>
      </c>
    </row>
    <row r="2626" spans="1:9">
      <c r="A2626" s="406" t="s">
        <v>460</v>
      </c>
      <c r="B2626" s="406" t="s">
        <v>1741</v>
      </c>
      <c r="C2626" s="406" t="s">
        <v>1710</v>
      </c>
      <c r="D2626" s="406" t="s">
        <v>2719</v>
      </c>
      <c r="F2626" s="406" t="s">
        <v>460</v>
      </c>
      <c r="G2626" s="406" t="s">
        <v>1741</v>
      </c>
      <c r="H2626" s="406" t="s">
        <v>1710</v>
      </c>
      <c r="I2626" s="406" t="s">
        <v>2719</v>
      </c>
    </row>
    <row r="2627" spans="1:9">
      <c r="A2627" s="406" t="s">
        <v>1993</v>
      </c>
      <c r="B2627" s="406" t="s">
        <v>2318</v>
      </c>
      <c r="C2627" s="406" t="s">
        <v>1657</v>
      </c>
      <c r="D2627" s="406" t="s">
        <v>2480</v>
      </c>
      <c r="F2627" s="406" t="s">
        <v>1993</v>
      </c>
      <c r="G2627" s="406" t="s">
        <v>2318</v>
      </c>
      <c r="H2627" s="406" t="s">
        <v>1657</v>
      </c>
      <c r="I2627" s="406" t="s">
        <v>2480</v>
      </c>
    </row>
    <row r="2628" spans="1:9">
      <c r="A2628" s="406" t="s">
        <v>460</v>
      </c>
      <c r="B2628" s="406" t="s">
        <v>1766</v>
      </c>
      <c r="C2628" s="406" t="s">
        <v>1654</v>
      </c>
      <c r="D2628" s="406" t="s">
        <v>2122</v>
      </c>
      <c r="F2628" s="406" t="s">
        <v>460</v>
      </c>
      <c r="G2628" s="406" t="s">
        <v>1766</v>
      </c>
      <c r="H2628" s="406" t="s">
        <v>1654</v>
      </c>
      <c r="I2628" s="406" t="s">
        <v>2122</v>
      </c>
    </row>
    <row r="2629" spans="1:9">
      <c r="A2629" s="406" t="s">
        <v>460</v>
      </c>
      <c r="B2629" s="406" t="s">
        <v>1758</v>
      </c>
      <c r="C2629" s="406" t="s">
        <v>1651</v>
      </c>
      <c r="D2629" s="406" t="s">
        <v>1759</v>
      </c>
      <c r="F2629" s="406" t="s">
        <v>460</v>
      </c>
      <c r="G2629" s="406" t="s">
        <v>1758</v>
      </c>
      <c r="H2629" s="406" t="s">
        <v>1651</v>
      </c>
      <c r="I2629" s="406" t="s">
        <v>1759</v>
      </c>
    </row>
    <row r="2630" spans="1:9">
      <c r="A2630" s="406" t="s">
        <v>456</v>
      </c>
      <c r="B2630" s="406" t="s">
        <v>1838</v>
      </c>
      <c r="C2630" s="406" t="s">
        <v>2066</v>
      </c>
      <c r="D2630" s="406" t="s">
        <v>2231</v>
      </c>
      <c r="F2630" s="406" t="s">
        <v>456</v>
      </c>
      <c r="G2630" s="406" t="s">
        <v>1838</v>
      </c>
      <c r="H2630" s="406" t="s">
        <v>2066</v>
      </c>
      <c r="I2630" s="406" t="s">
        <v>2231</v>
      </c>
    </row>
    <row r="2631" spans="1:9">
      <c r="A2631" s="406" t="s">
        <v>448</v>
      </c>
      <c r="B2631" s="406" t="s">
        <v>2679</v>
      </c>
      <c r="C2631" s="406" t="s">
        <v>1767</v>
      </c>
      <c r="D2631" s="406" t="s">
        <v>2680</v>
      </c>
      <c r="F2631" s="406" t="s">
        <v>448</v>
      </c>
      <c r="G2631" s="406" t="s">
        <v>2679</v>
      </c>
      <c r="H2631" s="406" t="s">
        <v>1767</v>
      </c>
      <c r="I2631" s="406" t="s">
        <v>2680</v>
      </c>
    </row>
    <row r="2632" spans="1:9">
      <c r="A2632" s="406" t="s">
        <v>460</v>
      </c>
      <c r="B2632" s="406" t="s">
        <v>3289</v>
      </c>
      <c r="C2632" s="406" t="s">
        <v>1651</v>
      </c>
      <c r="D2632" s="406" t="s">
        <v>3628</v>
      </c>
      <c r="F2632" s="406" t="s">
        <v>460</v>
      </c>
      <c r="G2632" s="406" t="s">
        <v>3289</v>
      </c>
      <c r="H2632" s="406" t="s">
        <v>1651</v>
      </c>
      <c r="I2632" s="406" t="s">
        <v>3628</v>
      </c>
    </row>
    <row r="2633" spans="1:9">
      <c r="A2633" s="406" t="s">
        <v>448</v>
      </c>
      <c r="B2633" s="406" t="s">
        <v>2271</v>
      </c>
      <c r="C2633" s="406" t="s">
        <v>1674</v>
      </c>
      <c r="D2633" s="406" t="s">
        <v>2272</v>
      </c>
      <c r="F2633" s="406" t="s">
        <v>448</v>
      </c>
      <c r="G2633" s="406" t="s">
        <v>2271</v>
      </c>
      <c r="H2633" s="406" t="s">
        <v>1674</v>
      </c>
      <c r="I2633" s="406" t="s">
        <v>2272</v>
      </c>
    </row>
    <row r="2634" spans="1:9">
      <c r="A2634" s="406" t="s">
        <v>460</v>
      </c>
      <c r="B2634" s="406" t="s">
        <v>1969</v>
      </c>
      <c r="C2634" s="406" t="s">
        <v>1763</v>
      </c>
      <c r="D2634" s="406" t="s">
        <v>1970</v>
      </c>
      <c r="F2634" s="406" t="s">
        <v>460</v>
      </c>
      <c r="G2634" s="406" t="s">
        <v>1969</v>
      </c>
      <c r="H2634" s="406" t="s">
        <v>1763</v>
      </c>
      <c r="I2634" s="406" t="s">
        <v>1970</v>
      </c>
    </row>
    <row r="2635" spans="1:9">
      <c r="A2635" s="406" t="s">
        <v>1546</v>
      </c>
      <c r="B2635" s="406" t="s">
        <v>1942</v>
      </c>
      <c r="C2635" s="406" t="s">
        <v>1796</v>
      </c>
      <c r="D2635" s="406" t="s">
        <v>2379</v>
      </c>
      <c r="F2635" s="406" t="s">
        <v>1546</v>
      </c>
      <c r="G2635" s="406" t="s">
        <v>1942</v>
      </c>
      <c r="H2635" s="406" t="s">
        <v>1796</v>
      </c>
      <c r="I2635" s="406" t="s">
        <v>2379</v>
      </c>
    </row>
    <row r="2636" spans="1:9">
      <c r="A2636" s="406" t="s">
        <v>448</v>
      </c>
      <c r="B2636" s="406" t="s">
        <v>2222</v>
      </c>
      <c r="C2636" s="406" t="s">
        <v>1671</v>
      </c>
      <c r="D2636" s="406" t="s">
        <v>2223</v>
      </c>
      <c r="F2636" s="406" t="s">
        <v>448</v>
      </c>
      <c r="G2636" s="406" t="s">
        <v>2222</v>
      </c>
      <c r="H2636" s="406" t="s">
        <v>1671</v>
      </c>
      <c r="I2636" s="406" t="s">
        <v>2223</v>
      </c>
    </row>
    <row r="2637" spans="1:9">
      <c r="A2637" s="406" t="s">
        <v>452</v>
      </c>
      <c r="B2637" s="406" t="s">
        <v>3629</v>
      </c>
      <c r="C2637" s="406" t="s">
        <v>1729</v>
      </c>
      <c r="D2637" s="406" t="s">
        <v>3630</v>
      </c>
      <c r="F2637" s="406" t="s">
        <v>452</v>
      </c>
      <c r="G2637" s="406" t="s">
        <v>3629</v>
      </c>
      <c r="H2637" s="406" t="s">
        <v>1729</v>
      </c>
      <c r="I2637" s="406" t="s">
        <v>3630</v>
      </c>
    </row>
    <row r="2638" spans="1:9">
      <c r="A2638" s="406" t="s">
        <v>460</v>
      </c>
      <c r="B2638" s="406" t="s">
        <v>3125</v>
      </c>
      <c r="C2638" s="406" t="s">
        <v>3631</v>
      </c>
      <c r="D2638" s="406" t="s">
        <v>3088</v>
      </c>
      <c r="F2638" s="406" t="s">
        <v>460</v>
      </c>
      <c r="G2638" s="406" t="s">
        <v>3125</v>
      </c>
      <c r="H2638" s="406" t="s">
        <v>3631</v>
      </c>
      <c r="I2638" s="406" t="s">
        <v>3088</v>
      </c>
    </row>
    <row r="2639" spans="1:9">
      <c r="A2639" s="406" t="s">
        <v>460</v>
      </c>
      <c r="B2639" s="406" t="s">
        <v>3632</v>
      </c>
      <c r="C2639" s="406" t="s">
        <v>1724</v>
      </c>
      <c r="D2639" s="406" t="s">
        <v>3633</v>
      </c>
      <c r="F2639" s="406" t="s">
        <v>460</v>
      </c>
      <c r="G2639" s="406" t="s">
        <v>3632</v>
      </c>
      <c r="H2639" s="406" t="s">
        <v>1724</v>
      </c>
      <c r="I2639" s="406" t="s">
        <v>3633</v>
      </c>
    </row>
    <row r="2640" spans="1:9">
      <c r="A2640" s="406" t="s">
        <v>1858</v>
      </c>
      <c r="B2640" s="406" t="s">
        <v>2381</v>
      </c>
      <c r="C2640" s="406" t="s">
        <v>1651</v>
      </c>
      <c r="D2640" s="406" t="s">
        <v>2382</v>
      </c>
      <c r="F2640" s="406" t="s">
        <v>1858</v>
      </c>
      <c r="G2640" s="406" t="s">
        <v>2381</v>
      </c>
      <c r="H2640" s="406" t="s">
        <v>1651</v>
      </c>
      <c r="I2640" s="406" t="s">
        <v>2382</v>
      </c>
    </row>
    <row r="2641" spans="1:9">
      <c r="A2641" s="406" t="s">
        <v>1893</v>
      </c>
      <c r="B2641" s="406" t="s">
        <v>1904</v>
      </c>
      <c r="C2641" s="406" t="s">
        <v>2019</v>
      </c>
      <c r="D2641" s="406" t="s">
        <v>2938</v>
      </c>
      <c r="F2641" s="406" t="s">
        <v>1893</v>
      </c>
      <c r="G2641" s="406" t="s">
        <v>1904</v>
      </c>
      <c r="H2641" s="406" t="s">
        <v>2019</v>
      </c>
      <c r="I2641" s="406" t="s">
        <v>2938</v>
      </c>
    </row>
    <row r="2642" spans="1:9">
      <c r="A2642" s="406" t="s">
        <v>783</v>
      </c>
      <c r="B2642" s="406" t="s">
        <v>2255</v>
      </c>
      <c r="C2642" s="406" t="s">
        <v>1750</v>
      </c>
      <c r="D2642" s="406" t="s">
        <v>3634</v>
      </c>
      <c r="F2642" s="406" t="s">
        <v>783</v>
      </c>
      <c r="G2642" s="406" t="s">
        <v>2255</v>
      </c>
      <c r="H2642" s="406" t="s">
        <v>1750</v>
      </c>
      <c r="I2642" s="406" t="s">
        <v>3634</v>
      </c>
    </row>
    <row r="2643" spans="1:9">
      <c r="A2643" s="406" t="s">
        <v>448</v>
      </c>
      <c r="B2643" s="406" t="s">
        <v>2400</v>
      </c>
      <c r="C2643" s="406" t="s">
        <v>1702</v>
      </c>
      <c r="D2643" s="406" t="s">
        <v>2401</v>
      </c>
      <c r="F2643" s="406" t="s">
        <v>448</v>
      </c>
      <c r="G2643" s="406" t="s">
        <v>2400</v>
      </c>
      <c r="H2643" s="406" t="s">
        <v>1702</v>
      </c>
      <c r="I2643" s="406" t="s">
        <v>2401</v>
      </c>
    </row>
    <row r="2644" spans="1:9">
      <c r="A2644" s="406" t="s">
        <v>3147</v>
      </c>
      <c r="B2644" s="406" t="s">
        <v>3148</v>
      </c>
      <c r="C2644" s="406" t="s">
        <v>3140</v>
      </c>
      <c r="D2644" s="406" t="s">
        <v>3149</v>
      </c>
      <c r="F2644" s="406" t="s">
        <v>3147</v>
      </c>
      <c r="G2644" s="406" t="s">
        <v>3148</v>
      </c>
      <c r="H2644" s="406" t="s">
        <v>3140</v>
      </c>
      <c r="I2644" s="406" t="s">
        <v>3149</v>
      </c>
    </row>
    <row r="2645" spans="1:9">
      <c r="A2645" s="406" t="s">
        <v>783</v>
      </c>
      <c r="B2645" s="406" t="s">
        <v>2324</v>
      </c>
      <c r="C2645" s="406" t="s">
        <v>1748</v>
      </c>
      <c r="D2645" s="406" t="s">
        <v>3635</v>
      </c>
      <c r="F2645" s="406" t="s">
        <v>783</v>
      </c>
      <c r="G2645" s="406" t="s">
        <v>2324</v>
      </c>
      <c r="H2645" s="406" t="s">
        <v>1748</v>
      </c>
      <c r="I2645" s="406" t="s">
        <v>3635</v>
      </c>
    </row>
    <row r="2646" spans="1:9">
      <c r="A2646" s="406" t="s">
        <v>2776</v>
      </c>
      <c r="B2646" s="406" t="s">
        <v>2777</v>
      </c>
      <c r="C2646" s="406" t="s">
        <v>1729</v>
      </c>
      <c r="D2646" s="406" t="s">
        <v>3636</v>
      </c>
      <c r="F2646" s="406" t="s">
        <v>2776</v>
      </c>
      <c r="G2646" s="406" t="s">
        <v>2777</v>
      </c>
      <c r="H2646" s="406" t="s">
        <v>1729</v>
      </c>
      <c r="I2646" s="406" t="s">
        <v>3636</v>
      </c>
    </row>
    <row r="2647" spans="1:9">
      <c r="A2647" s="406" t="s">
        <v>460</v>
      </c>
      <c r="B2647" s="406" t="s">
        <v>3324</v>
      </c>
      <c r="C2647" s="406" t="s">
        <v>3637</v>
      </c>
      <c r="D2647" s="406" t="s">
        <v>3081</v>
      </c>
      <c r="F2647" s="406" t="s">
        <v>460</v>
      </c>
      <c r="G2647" s="406" t="s">
        <v>3324</v>
      </c>
      <c r="H2647" s="406" t="s">
        <v>3637</v>
      </c>
      <c r="I2647" s="406" t="s">
        <v>3081</v>
      </c>
    </row>
    <row r="2648" spans="1:9">
      <c r="A2648" s="406" t="s">
        <v>467</v>
      </c>
      <c r="B2648" s="406" t="s">
        <v>2527</v>
      </c>
      <c r="C2648" s="406" t="s">
        <v>1695</v>
      </c>
      <c r="D2648" s="406" t="s">
        <v>2889</v>
      </c>
      <c r="F2648" s="406" t="s">
        <v>467</v>
      </c>
      <c r="G2648" s="406" t="s">
        <v>2527</v>
      </c>
      <c r="H2648" s="406" t="s">
        <v>1695</v>
      </c>
      <c r="I2648" s="406" t="s">
        <v>2889</v>
      </c>
    </row>
    <row r="2649" spans="1:9">
      <c r="A2649" s="406" t="s">
        <v>2462</v>
      </c>
      <c r="B2649" s="406" t="s">
        <v>1659</v>
      </c>
      <c r="C2649" s="406" t="s">
        <v>1713</v>
      </c>
      <c r="D2649" s="406" t="s">
        <v>3638</v>
      </c>
      <c r="F2649" s="406" t="s">
        <v>2462</v>
      </c>
      <c r="G2649" s="406" t="s">
        <v>1659</v>
      </c>
      <c r="H2649" s="406" t="s">
        <v>1713</v>
      </c>
      <c r="I2649" s="406" t="s">
        <v>3638</v>
      </c>
    </row>
    <row r="2650" spans="1:9">
      <c r="A2650" s="406" t="s">
        <v>460</v>
      </c>
      <c r="B2650" s="406" t="s">
        <v>3247</v>
      </c>
      <c r="C2650" s="406" t="s">
        <v>3639</v>
      </c>
      <c r="D2650" s="406" t="s">
        <v>3088</v>
      </c>
      <c r="F2650" s="406" t="s">
        <v>460</v>
      </c>
      <c r="G2650" s="406" t="s">
        <v>3247</v>
      </c>
      <c r="H2650" s="406" t="s">
        <v>3639</v>
      </c>
      <c r="I2650" s="406" t="s">
        <v>3088</v>
      </c>
    </row>
    <row r="2651" spans="1:9">
      <c r="A2651" s="406" t="s">
        <v>448</v>
      </c>
      <c r="B2651" s="406" t="s">
        <v>2736</v>
      </c>
      <c r="C2651" s="406" t="s">
        <v>1729</v>
      </c>
      <c r="D2651" s="406" t="s">
        <v>1806</v>
      </c>
      <c r="F2651" s="406" t="s">
        <v>448</v>
      </c>
      <c r="G2651" s="406" t="s">
        <v>2736</v>
      </c>
      <c r="H2651" s="406" t="s">
        <v>1729</v>
      </c>
      <c r="I2651" s="406" t="s">
        <v>1806</v>
      </c>
    </row>
    <row r="2652" spans="1:9">
      <c r="A2652" s="406" t="s">
        <v>460</v>
      </c>
      <c r="B2652" s="406" t="s">
        <v>3640</v>
      </c>
      <c r="C2652" s="406" t="s">
        <v>1665</v>
      </c>
      <c r="D2652" s="406" t="s">
        <v>3641</v>
      </c>
      <c r="F2652" s="406" t="s">
        <v>460</v>
      </c>
      <c r="G2652" s="406" t="s">
        <v>3640</v>
      </c>
      <c r="H2652" s="406" t="s">
        <v>1665</v>
      </c>
      <c r="I2652" s="406" t="s">
        <v>3641</v>
      </c>
    </row>
    <row r="2653" spans="1:9">
      <c r="A2653" s="406" t="s">
        <v>1858</v>
      </c>
      <c r="B2653" s="406" t="s">
        <v>1859</v>
      </c>
      <c r="C2653" s="406" t="s">
        <v>1729</v>
      </c>
      <c r="D2653" s="406" t="s">
        <v>2719</v>
      </c>
      <c r="F2653" s="406" t="s">
        <v>1858</v>
      </c>
      <c r="G2653" s="406" t="s">
        <v>1859</v>
      </c>
      <c r="H2653" s="406" t="s">
        <v>1729</v>
      </c>
      <c r="I2653" s="406" t="s">
        <v>2719</v>
      </c>
    </row>
    <row r="2654" spans="1:9">
      <c r="A2654" s="406" t="s">
        <v>460</v>
      </c>
      <c r="B2654" s="406" t="s">
        <v>3111</v>
      </c>
      <c r="C2654" s="406" t="s">
        <v>3642</v>
      </c>
      <c r="D2654" s="406" t="s">
        <v>3081</v>
      </c>
      <c r="F2654" s="406" t="s">
        <v>460</v>
      </c>
      <c r="G2654" s="406" t="s">
        <v>3111</v>
      </c>
      <c r="H2654" s="406" t="s">
        <v>3642</v>
      </c>
      <c r="I2654" s="406" t="s">
        <v>3081</v>
      </c>
    </row>
    <row r="2655" spans="1:9">
      <c r="A2655" s="406" t="s">
        <v>1546</v>
      </c>
      <c r="B2655" s="406" t="s">
        <v>1659</v>
      </c>
      <c r="C2655" s="406" t="s">
        <v>1748</v>
      </c>
      <c r="D2655" s="406" t="s">
        <v>2741</v>
      </c>
      <c r="F2655" s="406" t="s">
        <v>1546</v>
      </c>
      <c r="G2655" s="406" t="s">
        <v>1659</v>
      </c>
      <c r="H2655" s="406" t="s">
        <v>1748</v>
      </c>
      <c r="I2655" s="406" t="s">
        <v>2741</v>
      </c>
    </row>
    <row r="2656" spans="1:9">
      <c r="A2656" s="406" t="s">
        <v>460</v>
      </c>
      <c r="B2656" s="406" t="s">
        <v>1747</v>
      </c>
      <c r="C2656" s="406" t="s">
        <v>1763</v>
      </c>
      <c r="D2656" s="406" t="s">
        <v>2114</v>
      </c>
      <c r="F2656" s="406" t="s">
        <v>460</v>
      </c>
      <c r="G2656" s="406" t="s">
        <v>1747</v>
      </c>
      <c r="H2656" s="406" t="s">
        <v>1763</v>
      </c>
      <c r="I2656" s="406" t="s">
        <v>2114</v>
      </c>
    </row>
    <row r="2657" spans="1:9">
      <c r="A2657" s="406" t="s">
        <v>1546</v>
      </c>
      <c r="B2657" s="406" t="s">
        <v>1659</v>
      </c>
      <c r="C2657" s="406" t="s">
        <v>1674</v>
      </c>
      <c r="D2657" s="406" t="s">
        <v>2377</v>
      </c>
      <c r="F2657" s="406" t="s">
        <v>1546</v>
      </c>
      <c r="G2657" s="406" t="s">
        <v>1659</v>
      </c>
      <c r="H2657" s="406" t="s">
        <v>1674</v>
      </c>
      <c r="I2657" s="406" t="s">
        <v>2377</v>
      </c>
    </row>
    <row r="2658" spans="1:9">
      <c r="A2658" s="406" t="s">
        <v>1893</v>
      </c>
      <c r="B2658" s="406" t="s">
        <v>1904</v>
      </c>
      <c r="C2658" s="406" t="s">
        <v>2173</v>
      </c>
      <c r="D2658" s="406" t="s">
        <v>2361</v>
      </c>
      <c r="F2658" s="406" t="s">
        <v>1893</v>
      </c>
      <c r="G2658" s="406" t="s">
        <v>1904</v>
      </c>
      <c r="H2658" s="406" t="s">
        <v>2173</v>
      </c>
      <c r="I2658" s="406" t="s">
        <v>2361</v>
      </c>
    </row>
    <row r="2659" spans="1:9">
      <c r="A2659" s="406" t="s">
        <v>2793</v>
      </c>
      <c r="B2659" s="406" t="s">
        <v>1664</v>
      </c>
      <c r="C2659" s="406" t="s">
        <v>2994</v>
      </c>
      <c r="D2659" s="406" t="s">
        <v>2808</v>
      </c>
      <c r="F2659" s="406" t="s">
        <v>2793</v>
      </c>
      <c r="G2659" s="406" t="s">
        <v>1664</v>
      </c>
      <c r="H2659" s="406" t="s">
        <v>2994</v>
      </c>
      <c r="I2659" s="406" t="s">
        <v>2808</v>
      </c>
    </row>
    <row r="2660" spans="1:9">
      <c r="A2660" s="406" t="s">
        <v>452</v>
      </c>
      <c r="B2660" s="406" t="s">
        <v>2196</v>
      </c>
      <c r="C2660" s="406" t="s">
        <v>1896</v>
      </c>
      <c r="D2660" s="406" t="s">
        <v>2726</v>
      </c>
      <c r="F2660" s="406" t="s">
        <v>452</v>
      </c>
      <c r="G2660" s="406" t="s">
        <v>2196</v>
      </c>
      <c r="H2660" s="406" t="s">
        <v>1896</v>
      </c>
      <c r="I2660" s="406" t="s">
        <v>2726</v>
      </c>
    </row>
    <row r="2661" spans="1:9">
      <c r="A2661" s="406" t="s">
        <v>1993</v>
      </c>
      <c r="B2661" s="406" t="s">
        <v>1994</v>
      </c>
      <c r="C2661" s="406" t="s">
        <v>1674</v>
      </c>
      <c r="D2661" s="406" t="s">
        <v>3643</v>
      </c>
      <c r="F2661" s="406" t="s">
        <v>1993</v>
      </c>
      <c r="G2661" s="406" t="s">
        <v>1994</v>
      </c>
      <c r="H2661" s="406" t="s">
        <v>1674</v>
      </c>
      <c r="I2661" s="406" t="s">
        <v>3643</v>
      </c>
    </row>
    <row r="2662" spans="1:9">
      <c r="A2662" s="406" t="s">
        <v>448</v>
      </c>
      <c r="B2662" s="406" t="s">
        <v>2614</v>
      </c>
      <c r="C2662" s="406" t="s">
        <v>1657</v>
      </c>
      <c r="D2662" s="406" t="s">
        <v>3644</v>
      </c>
      <c r="F2662" s="406" t="s">
        <v>448</v>
      </c>
      <c r="G2662" s="406" t="s">
        <v>2614</v>
      </c>
      <c r="H2662" s="406" t="s">
        <v>1657</v>
      </c>
      <c r="I2662" s="406" t="s">
        <v>3644</v>
      </c>
    </row>
    <row r="2663" spans="1:9">
      <c r="A2663" s="406" t="s">
        <v>467</v>
      </c>
      <c r="B2663" s="406" t="s">
        <v>2150</v>
      </c>
      <c r="C2663" s="406" t="s">
        <v>1677</v>
      </c>
      <c r="D2663" s="406" t="s">
        <v>2732</v>
      </c>
      <c r="F2663" s="406" t="s">
        <v>467</v>
      </c>
      <c r="G2663" s="406" t="s">
        <v>2150</v>
      </c>
      <c r="H2663" s="406" t="s">
        <v>1677</v>
      </c>
      <c r="I2663" s="406" t="s">
        <v>2732</v>
      </c>
    </row>
    <row r="2664" spans="1:9">
      <c r="A2664" s="406" t="s">
        <v>1843</v>
      </c>
      <c r="B2664" s="406" t="s">
        <v>1958</v>
      </c>
      <c r="C2664" s="406" t="s">
        <v>1665</v>
      </c>
      <c r="D2664" s="406" t="s">
        <v>3279</v>
      </c>
      <c r="F2664" s="406" t="s">
        <v>1843</v>
      </c>
      <c r="G2664" s="406" t="s">
        <v>1958</v>
      </c>
      <c r="H2664" s="406" t="s">
        <v>1665</v>
      </c>
      <c r="I2664" s="406" t="s">
        <v>3279</v>
      </c>
    </row>
    <row r="2665" spans="1:9">
      <c r="A2665" s="406" t="s">
        <v>460</v>
      </c>
      <c r="B2665" s="406" t="s">
        <v>2233</v>
      </c>
      <c r="C2665" s="406" t="s">
        <v>1702</v>
      </c>
      <c r="D2665" s="406" t="s">
        <v>2234</v>
      </c>
      <c r="F2665" s="406" t="s">
        <v>460</v>
      </c>
      <c r="G2665" s="406" t="s">
        <v>2233</v>
      </c>
      <c r="H2665" s="406" t="s">
        <v>1702</v>
      </c>
      <c r="I2665" s="406" t="s">
        <v>2234</v>
      </c>
    </row>
    <row r="2666" spans="1:9">
      <c r="A2666" s="406" t="s">
        <v>2793</v>
      </c>
      <c r="B2666" s="406" t="s">
        <v>1664</v>
      </c>
      <c r="C2666" s="406" t="s">
        <v>3288</v>
      </c>
      <c r="D2666" s="406" t="s">
        <v>2808</v>
      </c>
      <c r="F2666" s="406" t="s">
        <v>2793</v>
      </c>
      <c r="G2666" s="406" t="s">
        <v>1664</v>
      </c>
      <c r="H2666" s="406" t="s">
        <v>3288</v>
      </c>
      <c r="I2666" s="406" t="s">
        <v>2808</v>
      </c>
    </row>
    <row r="2667" spans="1:9">
      <c r="A2667" s="406" t="s">
        <v>2793</v>
      </c>
      <c r="B2667" s="406" t="s">
        <v>2842</v>
      </c>
      <c r="C2667" s="406" t="s">
        <v>3181</v>
      </c>
      <c r="D2667" s="406" t="s">
        <v>2808</v>
      </c>
      <c r="F2667" s="406" t="s">
        <v>2793</v>
      </c>
      <c r="G2667" s="406" t="s">
        <v>2842</v>
      </c>
      <c r="H2667" s="406" t="s">
        <v>3181</v>
      </c>
      <c r="I2667" s="406" t="s">
        <v>2808</v>
      </c>
    </row>
    <row r="2668" spans="1:9">
      <c r="A2668" s="406" t="s">
        <v>1546</v>
      </c>
      <c r="B2668" s="406" t="s">
        <v>1653</v>
      </c>
      <c r="C2668" s="406" t="s">
        <v>1657</v>
      </c>
      <c r="D2668" s="406" t="s">
        <v>2198</v>
      </c>
      <c r="F2668" s="406" t="s">
        <v>1546</v>
      </c>
      <c r="G2668" s="406" t="s">
        <v>1653</v>
      </c>
      <c r="H2668" s="406" t="s">
        <v>1657</v>
      </c>
      <c r="I2668" s="406" t="s">
        <v>2198</v>
      </c>
    </row>
    <row r="2669" spans="1:9">
      <c r="A2669" s="406" t="s">
        <v>1858</v>
      </c>
      <c r="B2669" s="406" t="s">
        <v>1859</v>
      </c>
      <c r="C2669" s="406" t="s">
        <v>1677</v>
      </c>
      <c r="D2669" s="406" t="s">
        <v>2719</v>
      </c>
      <c r="F2669" s="406" t="s">
        <v>1858</v>
      </c>
      <c r="G2669" s="406" t="s">
        <v>1859</v>
      </c>
      <c r="H2669" s="406" t="s">
        <v>1677</v>
      </c>
      <c r="I2669" s="406" t="s">
        <v>2719</v>
      </c>
    </row>
    <row r="2670" spans="1:9">
      <c r="A2670" s="406" t="s">
        <v>783</v>
      </c>
      <c r="B2670" s="406" t="s">
        <v>3645</v>
      </c>
      <c r="C2670" s="406" t="s">
        <v>2226</v>
      </c>
      <c r="D2670" s="406" t="s">
        <v>2234</v>
      </c>
      <c r="F2670" s="406" t="s">
        <v>783</v>
      </c>
      <c r="G2670" s="406" t="s">
        <v>3645</v>
      </c>
      <c r="H2670" s="406" t="s">
        <v>2226</v>
      </c>
      <c r="I2670" s="406" t="s">
        <v>2234</v>
      </c>
    </row>
    <row r="2671" spans="1:9">
      <c r="A2671" s="406" t="s">
        <v>460</v>
      </c>
      <c r="B2671" s="406" t="s">
        <v>1766</v>
      </c>
      <c r="C2671" s="406" t="s">
        <v>2019</v>
      </c>
      <c r="D2671" s="406" t="s">
        <v>1768</v>
      </c>
      <c r="F2671" s="406" t="s">
        <v>460</v>
      </c>
      <c r="G2671" s="406" t="s">
        <v>1766</v>
      </c>
      <c r="H2671" s="406" t="s">
        <v>2019</v>
      </c>
      <c r="I2671" s="406" t="s">
        <v>1768</v>
      </c>
    </row>
    <row r="2672" spans="1:9">
      <c r="A2672" s="406" t="s">
        <v>2793</v>
      </c>
      <c r="B2672" s="406" t="s">
        <v>1664</v>
      </c>
      <c r="C2672" s="406" t="s">
        <v>3090</v>
      </c>
      <c r="D2672" s="406" t="s">
        <v>2808</v>
      </c>
      <c r="F2672" s="406" t="s">
        <v>2793</v>
      </c>
      <c r="G2672" s="406" t="s">
        <v>1664</v>
      </c>
      <c r="H2672" s="406" t="s">
        <v>3090</v>
      </c>
      <c r="I2672" s="406" t="s">
        <v>2808</v>
      </c>
    </row>
    <row r="2673" spans="1:9">
      <c r="A2673" s="406" t="s">
        <v>460</v>
      </c>
      <c r="B2673" s="406" t="s">
        <v>3082</v>
      </c>
      <c r="C2673" s="406" t="s">
        <v>3646</v>
      </c>
      <c r="D2673" s="406" t="s">
        <v>3647</v>
      </c>
      <c r="F2673" s="406" t="s">
        <v>460</v>
      </c>
      <c r="G2673" s="406" t="s">
        <v>3082</v>
      </c>
      <c r="H2673" s="406" t="s">
        <v>3646</v>
      </c>
      <c r="I2673" s="406" t="s">
        <v>3647</v>
      </c>
    </row>
    <row r="2674" spans="1:9">
      <c r="A2674" s="406" t="s">
        <v>460</v>
      </c>
      <c r="B2674" s="406" t="s">
        <v>3257</v>
      </c>
      <c r="C2674" s="406" t="s">
        <v>3648</v>
      </c>
      <c r="D2674" s="406" t="s">
        <v>3081</v>
      </c>
      <c r="F2674" s="406" t="s">
        <v>460</v>
      </c>
      <c r="G2674" s="406" t="s">
        <v>3257</v>
      </c>
      <c r="H2674" s="406" t="s">
        <v>3648</v>
      </c>
      <c r="I2674" s="406" t="s">
        <v>3081</v>
      </c>
    </row>
    <row r="2675" spans="1:9">
      <c r="A2675" s="406" t="s">
        <v>460</v>
      </c>
      <c r="B2675" s="406" t="s">
        <v>3235</v>
      </c>
      <c r="C2675" s="406" t="s">
        <v>3649</v>
      </c>
      <c r="D2675" s="406" t="s">
        <v>3081</v>
      </c>
      <c r="F2675" s="406" t="s">
        <v>460</v>
      </c>
      <c r="G2675" s="406" t="s">
        <v>3235</v>
      </c>
      <c r="H2675" s="406" t="s">
        <v>3649</v>
      </c>
      <c r="I2675" s="406" t="s">
        <v>3081</v>
      </c>
    </row>
    <row r="2676" spans="1:9">
      <c r="A2676" s="406" t="s">
        <v>2632</v>
      </c>
      <c r="B2676" s="406" t="s">
        <v>2632</v>
      </c>
      <c r="C2676" s="406"/>
      <c r="D2676" s="406" t="s">
        <v>3650</v>
      </c>
      <c r="F2676" s="406" t="s">
        <v>2632</v>
      </c>
      <c r="G2676" s="406" t="s">
        <v>2632</v>
      </c>
      <c r="H2676" s="406"/>
      <c r="I2676" s="406" t="s">
        <v>3650</v>
      </c>
    </row>
    <row r="2677" spans="1:9">
      <c r="A2677" s="406" t="s">
        <v>460</v>
      </c>
      <c r="B2677" s="406" t="s">
        <v>3059</v>
      </c>
      <c r="C2677" s="406" t="s">
        <v>1665</v>
      </c>
      <c r="D2677" s="406" t="s">
        <v>3651</v>
      </c>
      <c r="F2677" s="406" t="s">
        <v>460</v>
      </c>
      <c r="G2677" s="406" t="s">
        <v>3059</v>
      </c>
      <c r="H2677" s="406" t="s">
        <v>1665</v>
      </c>
      <c r="I2677" s="406" t="s">
        <v>3651</v>
      </c>
    </row>
    <row r="2678" spans="1:9">
      <c r="A2678" s="406" t="s">
        <v>463</v>
      </c>
      <c r="B2678" s="406" t="s">
        <v>2169</v>
      </c>
      <c r="C2678" s="406" t="s">
        <v>1763</v>
      </c>
      <c r="D2678" s="406" t="s">
        <v>3652</v>
      </c>
      <c r="F2678" s="406" t="s">
        <v>463</v>
      </c>
      <c r="G2678" s="406" t="s">
        <v>2169</v>
      </c>
      <c r="H2678" s="406" t="s">
        <v>1763</v>
      </c>
      <c r="I2678" s="406" t="s">
        <v>3652</v>
      </c>
    </row>
    <row r="2679" spans="1:9">
      <c r="A2679" s="406" t="s">
        <v>467</v>
      </c>
      <c r="B2679" s="406" t="s">
        <v>2150</v>
      </c>
      <c r="C2679" s="406" t="s">
        <v>1729</v>
      </c>
      <c r="D2679" s="406" t="s">
        <v>2483</v>
      </c>
      <c r="F2679" s="406" t="s">
        <v>467</v>
      </c>
      <c r="G2679" s="406" t="s">
        <v>2150</v>
      </c>
      <c r="H2679" s="406" t="s">
        <v>1729</v>
      </c>
      <c r="I2679" s="406" t="s">
        <v>2483</v>
      </c>
    </row>
    <row r="2680" spans="1:9">
      <c r="A2680" s="406" t="s">
        <v>460</v>
      </c>
      <c r="B2680" s="406" t="s">
        <v>2398</v>
      </c>
      <c r="C2680" s="406" t="s">
        <v>1713</v>
      </c>
      <c r="D2680" s="406" t="s">
        <v>2399</v>
      </c>
      <c r="F2680" s="406" t="s">
        <v>460</v>
      </c>
      <c r="G2680" s="406" t="s">
        <v>2398</v>
      </c>
      <c r="H2680" s="406" t="s">
        <v>1713</v>
      </c>
      <c r="I2680" s="406" t="s">
        <v>2399</v>
      </c>
    </row>
    <row r="2681" spans="1:9">
      <c r="A2681" s="406" t="s">
        <v>460</v>
      </c>
      <c r="B2681" s="406" t="s">
        <v>3124</v>
      </c>
      <c r="C2681" s="406" t="s">
        <v>1819</v>
      </c>
      <c r="D2681" s="406" t="s">
        <v>1702</v>
      </c>
      <c r="F2681" s="406" t="s">
        <v>460</v>
      </c>
      <c r="G2681" s="406" t="s">
        <v>3124</v>
      </c>
      <c r="H2681" s="406" t="s">
        <v>1819</v>
      </c>
      <c r="I2681" s="406" t="s">
        <v>1702</v>
      </c>
    </row>
    <row r="2682" spans="1:9">
      <c r="A2682" s="406" t="s">
        <v>3147</v>
      </c>
      <c r="B2682" s="406" t="s">
        <v>3148</v>
      </c>
      <c r="C2682" s="406" t="s">
        <v>2870</v>
      </c>
      <c r="D2682" s="406" t="s">
        <v>3149</v>
      </c>
      <c r="F2682" s="406" t="s">
        <v>3147</v>
      </c>
      <c r="G2682" s="406" t="s">
        <v>3148</v>
      </c>
      <c r="H2682" s="406" t="s">
        <v>2870</v>
      </c>
      <c r="I2682" s="406" t="s">
        <v>3149</v>
      </c>
    </row>
    <row r="2683" spans="1:9">
      <c r="A2683" s="406" t="s">
        <v>2582</v>
      </c>
      <c r="B2683" s="406" t="s">
        <v>2583</v>
      </c>
      <c r="C2683" s="406" t="s">
        <v>1713</v>
      </c>
      <c r="D2683" s="406" t="s">
        <v>3653</v>
      </c>
      <c r="F2683" s="406" t="s">
        <v>2582</v>
      </c>
      <c r="G2683" s="406" t="s">
        <v>2583</v>
      </c>
      <c r="H2683" s="406" t="s">
        <v>1713</v>
      </c>
      <c r="I2683" s="406" t="s">
        <v>3653</v>
      </c>
    </row>
    <row r="2684" spans="1:9">
      <c r="A2684" s="406" t="s">
        <v>1546</v>
      </c>
      <c r="B2684" s="406" t="s">
        <v>1656</v>
      </c>
      <c r="C2684" s="406" t="s">
        <v>1805</v>
      </c>
      <c r="D2684" s="406" t="s">
        <v>1658</v>
      </c>
      <c r="F2684" s="406" t="s">
        <v>1546</v>
      </c>
      <c r="G2684" s="406" t="s">
        <v>1656</v>
      </c>
      <c r="H2684" s="406" t="s">
        <v>1805</v>
      </c>
      <c r="I2684" s="406" t="s">
        <v>1658</v>
      </c>
    </row>
    <row r="2685" spans="1:9">
      <c r="A2685" s="406" t="s">
        <v>1546</v>
      </c>
      <c r="B2685" s="406" t="s">
        <v>2090</v>
      </c>
      <c r="C2685" s="406" t="s">
        <v>1695</v>
      </c>
      <c r="D2685" s="406" t="s">
        <v>2946</v>
      </c>
      <c r="F2685" s="406" t="s">
        <v>1546</v>
      </c>
      <c r="G2685" s="406" t="s">
        <v>2090</v>
      </c>
      <c r="H2685" s="406" t="s">
        <v>1695</v>
      </c>
      <c r="I2685" s="406" t="s">
        <v>2946</v>
      </c>
    </row>
    <row r="2686" spans="1:9">
      <c r="A2686" s="406" t="s">
        <v>460</v>
      </c>
      <c r="B2686" s="406" t="s">
        <v>3180</v>
      </c>
      <c r="C2686" s="406" t="s">
        <v>2925</v>
      </c>
      <c r="D2686" s="406" t="s">
        <v>3156</v>
      </c>
      <c r="F2686" s="406" t="s">
        <v>460</v>
      </c>
      <c r="G2686" s="406" t="s">
        <v>3180</v>
      </c>
      <c r="H2686" s="406" t="s">
        <v>2925</v>
      </c>
      <c r="I2686" s="406" t="s">
        <v>3156</v>
      </c>
    </row>
    <row r="2687" spans="1:9">
      <c r="A2687" s="406" t="s">
        <v>2185</v>
      </c>
      <c r="B2687" s="406" t="s">
        <v>2284</v>
      </c>
      <c r="C2687" s="406" t="s">
        <v>1695</v>
      </c>
      <c r="D2687" s="406" t="s">
        <v>2285</v>
      </c>
      <c r="F2687" s="406" t="s">
        <v>2185</v>
      </c>
      <c r="G2687" s="406" t="s">
        <v>2284</v>
      </c>
      <c r="H2687" s="406" t="s">
        <v>1695</v>
      </c>
      <c r="I2687" s="406" t="s">
        <v>2285</v>
      </c>
    </row>
    <row r="2688" spans="1:9">
      <c r="A2688" s="406" t="s">
        <v>2793</v>
      </c>
      <c r="B2688" s="406" t="s">
        <v>2842</v>
      </c>
      <c r="C2688" s="406" t="s">
        <v>3224</v>
      </c>
      <c r="D2688" s="406" t="s">
        <v>2808</v>
      </c>
      <c r="F2688" s="406" t="s">
        <v>2793</v>
      </c>
      <c r="G2688" s="406" t="s">
        <v>2842</v>
      </c>
      <c r="H2688" s="406" t="s">
        <v>3224</v>
      </c>
      <c r="I2688" s="406" t="s">
        <v>2808</v>
      </c>
    </row>
    <row r="2689" spans="1:9">
      <c r="A2689" s="406" t="s">
        <v>448</v>
      </c>
      <c r="B2689" s="406" t="s">
        <v>2390</v>
      </c>
      <c r="C2689" s="406" t="s">
        <v>1702</v>
      </c>
      <c r="D2689" s="406" t="s">
        <v>2391</v>
      </c>
      <c r="F2689" s="406" t="s">
        <v>448</v>
      </c>
      <c r="G2689" s="406" t="s">
        <v>2390</v>
      </c>
      <c r="H2689" s="406" t="s">
        <v>1702</v>
      </c>
      <c r="I2689" s="406" t="s">
        <v>2391</v>
      </c>
    </row>
    <row r="2690" spans="1:9">
      <c r="A2690" s="406" t="s">
        <v>1546</v>
      </c>
      <c r="B2690" s="406" t="s">
        <v>1653</v>
      </c>
      <c r="C2690" s="406" t="s">
        <v>1702</v>
      </c>
      <c r="D2690" s="406" t="s">
        <v>2083</v>
      </c>
      <c r="F2690" s="406" t="s">
        <v>1546</v>
      </c>
      <c r="G2690" s="406" t="s">
        <v>1653</v>
      </c>
      <c r="H2690" s="406" t="s">
        <v>1702</v>
      </c>
      <c r="I2690" s="406" t="s">
        <v>2083</v>
      </c>
    </row>
    <row r="2691" spans="1:9">
      <c r="A2691" s="406" t="s">
        <v>448</v>
      </c>
      <c r="B2691" s="406" t="s">
        <v>3654</v>
      </c>
      <c r="C2691" s="406" t="s">
        <v>1710</v>
      </c>
      <c r="D2691" s="406" t="s">
        <v>2058</v>
      </c>
      <c r="F2691" s="406" t="s">
        <v>448</v>
      </c>
      <c r="G2691" s="406" t="s">
        <v>3654</v>
      </c>
      <c r="H2691" s="406" t="s">
        <v>1710</v>
      </c>
      <c r="I2691" s="406" t="s">
        <v>2058</v>
      </c>
    </row>
    <row r="2692" spans="1:9">
      <c r="A2692" s="406" t="s">
        <v>3091</v>
      </c>
      <c r="B2692" s="406" t="s">
        <v>3122</v>
      </c>
      <c r="C2692" s="406" t="s">
        <v>1748</v>
      </c>
      <c r="D2692" s="406" t="s">
        <v>3655</v>
      </c>
      <c r="F2692" s="406" t="s">
        <v>3091</v>
      </c>
      <c r="G2692" s="406" t="s">
        <v>3122</v>
      </c>
      <c r="H2692" s="406" t="s">
        <v>1748</v>
      </c>
      <c r="I2692" s="406" t="s">
        <v>3655</v>
      </c>
    </row>
    <row r="2693" spans="1:9">
      <c r="A2693" s="406" t="s">
        <v>2261</v>
      </c>
      <c r="B2693" s="406" t="s">
        <v>3253</v>
      </c>
      <c r="C2693" s="406" t="s">
        <v>3267</v>
      </c>
      <c r="D2693" s="406" t="s">
        <v>3178</v>
      </c>
      <c r="F2693" s="406" t="s">
        <v>2261</v>
      </c>
      <c r="G2693" s="406" t="s">
        <v>3253</v>
      </c>
      <c r="H2693" s="406" t="s">
        <v>3267</v>
      </c>
      <c r="I2693" s="406" t="s">
        <v>3178</v>
      </c>
    </row>
    <row r="2694" spans="1:9">
      <c r="A2694" s="406" t="s">
        <v>1780</v>
      </c>
      <c r="B2694" s="406" t="s">
        <v>1781</v>
      </c>
      <c r="C2694" s="406" t="s">
        <v>1816</v>
      </c>
      <c r="D2694" s="406" t="s">
        <v>2540</v>
      </c>
      <c r="F2694" s="406" t="s">
        <v>1780</v>
      </c>
      <c r="G2694" s="406" t="s">
        <v>1781</v>
      </c>
      <c r="H2694" s="406" t="s">
        <v>1816</v>
      </c>
      <c r="I2694" s="406" t="s">
        <v>2540</v>
      </c>
    </row>
    <row r="2695" spans="1:9">
      <c r="A2695" s="406" t="s">
        <v>2793</v>
      </c>
      <c r="B2695" s="406" t="s">
        <v>2949</v>
      </c>
      <c r="C2695" s="406" t="s">
        <v>3656</v>
      </c>
      <c r="D2695" s="406" t="s">
        <v>2201</v>
      </c>
      <c r="F2695" s="406" t="s">
        <v>2793</v>
      </c>
      <c r="G2695" s="406" t="s">
        <v>2949</v>
      </c>
      <c r="H2695" s="406" t="s">
        <v>3656</v>
      </c>
      <c r="I2695" s="406" t="s">
        <v>2201</v>
      </c>
    </row>
    <row r="2696" spans="1:9">
      <c r="A2696" s="406" t="s">
        <v>460</v>
      </c>
      <c r="B2696" s="406" t="s">
        <v>3125</v>
      </c>
      <c r="C2696" s="406" t="s">
        <v>3657</v>
      </c>
      <c r="D2696" s="406" t="s">
        <v>3088</v>
      </c>
      <c r="F2696" s="406" t="s">
        <v>460</v>
      </c>
      <c r="G2696" s="406" t="s">
        <v>3125</v>
      </c>
      <c r="H2696" s="406" t="s">
        <v>3657</v>
      </c>
      <c r="I2696" s="406" t="s">
        <v>3088</v>
      </c>
    </row>
    <row r="2697" spans="1:9">
      <c r="A2697" s="406" t="s">
        <v>783</v>
      </c>
      <c r="B2697" s="406" t="s">
        <v>3645</v>
      </c>
      <c r="C2697" s="406" t="s">
        <v>1692</v>
      </c>
      <c r="D2697" s="406" t="s">
        <v>2234</v>
      </c>
      <c r="F2697" s="406" t="s">
        <v>783</v>
      </c>
      <c r="G2697" s="406" t="s">
        <v>3645</v>
      </c>
      <c r="H2697" s="406" t="s">
        <v>1692</v>
      </c>
      <c r="I2697" s="406" t="s">
        <v>2234</v>
      </c>
    </row>
    <row r="2698" spans="1:9">
      <c r="A2698" s="406" t="s">
        <v>1843</v>
      </c>
      <c r="B2698" s="406" t="s">
        <v>1846</v>
      </c>
      <c r="C2698" s="406" t="s">
        <v>1839</v>
      </c>
      <c r="D2698" s="406" t="s">
        <v>2079</v>
      </c>
      <c r="F2698" s="406" t="s">
        <v>1843</v>
      </c>
      <c r="G2698" s="406" t="s">
        <v>1846</v>
      </c>
      <c r="H2698" s="406" t="s">
        <v>1839</v>
      </c>
      <c r="I2698" s="406" t="s">
        <v>2079</v>
      </c>
    </row>
    <row r="2699" spans="1:9">
      <c r="A2699" s="406" t="s">
        <v>448</v>
      </c>
      <c r="B2699" s="406" t="s">
        <v>2334</v>
      </c>
      <c r="C2699" s="406" t="s">
        <v>1896</v>
      </c>
      <c r="D2699" s="406" t="s">
        <v>2335</v>
      </c>
      <c r="F2699" s="406" t="s">
        <v>448</v>
      </c>
      <c r="G2699" s="406" t="s">
        <v>2334</v>
      </c>
      <c r="H2699" s="406" t="s">
        <v>1896</v>
      </c>
      <c r="I2699" s="406" t="s">
        <v>2335</v>
      </c>
    </row>
    <row r="2700" spans="1:9">
      <c r="A2700" s="406" t="s">
        <v>456</v>
      </c>
      <c r="B2700" s="406" t="s">
        <v>1841</v>
      </c>
      <c r="C2700" s="406" t="s">
        <v>1727</v>
      </c>
      <c r="D2700" s="406" t="s">
        <v>1842</v>
      </c>
      <c r="F2700" s="406" t="s">
        <v>456</v>
      </c>
      <c r="G2700" s="406" t="s">
        <v>1841</v>
      </c>
      <c r="H2700" s="406" t="s">
        <v>1727</v>
      </c>
      <c r="I2700" s="406" t="s">
        <v>1842</v>
      </c>
    </row>
    <row r="2701" spans="1:9">
      <c r="A2701" s="406" t="s">
        <v>1863</v>
      </c>
      <c r="B2701" s="406" t="s">
        <v>1872</v>
      </c>
      <c r="C2701" s="406" t="s">
        <v>1724</v>
      </c>
      <c r="D2701" s="406" t="s">
        <v>1873</v>
      </c>
      <c r="F2701" s="406" t="s">
        <v>1863</v>
      </c>
      <c r="G2701" s="406" t="s">
        <v>1872</v>
      </c>
      <c r="H2701" s="406" t="s">
        <v>1724</v>
      </c>
      <c r="I2701" s="406" t="s">
        <v>1873</v>
      </c>
    </row>
    <row r="2702" spans="1:9">
      <c r="A2702" s="406" t="s">
        <v>452</v>
      </c>
      <c r="B2702" s="406" t="s">
        <v>1923</v>
      </c>
      <c r="C2702" s="406" t="s">
        <v>2795</v>
      </c>
      <c r="D2702" s="406" t="s">
        <v>3658</v>
      </c>
      <c r="F2702" s="406" t="s">
        <v>452</v>
      </c>
      <c r="G2702" s="406" t="s">
        <v>1923</v>
      </c>
      <c r="H2702" s="406" t="s">
        <v>2795</v>
      </c>
      <c r="I2702" s="406" t="s">
        <v>3658</v>
      </c>
    </row>
    <row r="2703" spans="1:9">
      <c r="A2703" s="406" t="s">
        <v>467</v>
      </c>
      <c r="B2703" s="406" t="s">
        <v>2004</v>
      </c>
      <c r="C2703" s="406" t="s">
        <v>1745</v>
      </c>
      <c r="D2703" s="406" t="s">
        <v>3659</v>
      </c>
      <c r="F2703" s="406" t="s">
        <v>467</v>
      </c>
      <c r="G2703" s="406" t="s">
        <v>2004</v>
      </c>
      <c r="H2703" s="406" t="s">
        <v>1745</v>
      </c>
      <c r="I2703" s="406" t="s">
        <v>3659</v>
      </c>
    </row>
    <row r="2704" spans="1:9">
      <c r="A2704" s="406" t="s">
        <v>448</v>
      </c>
      <c r="B2704" s="406" t="s">
        <v>2699</v>
      </c>
      <c r="C2704" s="406" t="s">
        <v>1695</v>
      </c>
      <c r="D2704" s="406" t="s">
        <v>2700</v>
      </c>
      <c r="F2704" s="406" t="s">
        <v>448</v>
      </c>
      <c r="G2704" s="406" t="s">
        <v>2699</v>
      </c>
      <c r="H2704" s="406" t="s">
        <v>1695</v>
      </c>
      <c r="I2704" s="406" t="s">
        <v>2700</v>
      </c>
    </row>
    <row r="2705" spans="1:9">
      <c r="A2705" s="406" t="s">
        <v>460</v>
      </c>
      <c r="B2705" s="406" t="s">
        <v>3087</v>
      </c>
      <c r="C2705" s="406" t="s">
        <v>3660</v>
      </c>
      <c r="D2705" s="406" t="s">
        <v>3088</v>
      </c>
      <c r="F2705" s="406" t="s">
        <v>460</v>
      </c>
      <c r="G2705" s="406" t="s">
        <v>3087</v>
      </c>
      <c r="H2705" s="406" t="s">
        <v>3660</v>
      </c>
      <c r="I2705" s="406" t="s">
        <v>3088</v>
      </c>
    </row>
    <row r="2706" spans="1:9">
      <c r="A2706" s="406" t="s">
        <v>460</v>
      </c>
      <c r="B2706" s="406" t="s">
        <v>3087</v>
      </c>
      <c r="C2706" s="406" t="s">
        <v>2829</v>
      </c>
      <c r="D2706" s="406" t="s">
        <v>3088</v>
      </c>
      <c r="F2706" s="406" t="s">
        <v>460</v>
      </c>
      <c r="G2706" s="406" t="s">
        <v>3087</v>
      </c>
      <c r="H2706" s="406" t="s">
        <v>2829</v>
      </c>
      <c r="I2706" s="406" t="s">
        <v>3088</v>
      </c>
    </row>
    <row r="2707" spans="1:9">
      <c r="A2707" s="406" t="s">
        <v>467</v>
      </c>
      <c r="B2707" s="406" t="s">
        <v>1659</v>
      </c>
      <c r="C2707" s="406" t="s">
        <v>1671</v>
      </c>
      <c r="D2707" s="406" t="s">
        <v>1823</v>
      </c>
      <c r="F2707" s="406" t="s">
        <v>467</v>
      </c>
      <c r="G2707" s="406" t="s">
        <v>1659</v>
      </c>
      <c r="H2707" s="406" t="s">
        <v>1671</v>
      </c>
      <c r="I2707" s="406" t="s">
        <v>1823</v>
      </c>
    </row>
    <row r="2708" spans="1:9">
      <c r="A2708" s="406" t="s">
        <v>448</v>
      </c>
      <c r="B2708" s="406" t="s">
        <v>2280</v>
      </c>
      <c r="C2708" s="406" t="s">
        <v>1805</v>
      </c>
      <c r="D2708" s="406" t="s">
        <v>2281</v>
      </c>
      <c r="F2708" s="406" t="s">
        <v>448</v>
      </c>
      <c r="G2708" s="406" t="s">
        <v>2280</v>
      </c>
      <c r="H2708" s="406" t="s">
        <v>1805</v>
      </c>
      <c r="I2708" s="406" t="s">
        <v>2281</v>
      </c>
    </row>
    <row r="2709" spans="1:9">
      <c r="A2709" s="406" t="s">
        <v>448</v>
      </c>
      <c r="B2709" s="406" t="s">
        <v>3661</v>
      </c>
      <c r="C2709" s="406" t="s">
        <v>1702</v>
      </c>
      <c r="D2709" s="406" t="s">
        <v>2813</v>
      </c>
      <c r="F2709" s="406" t="s">
        <v>448</v>
      </c>
      <c r="G2709" s="406" t="s">
        <v>3661</v>
      </c>
      <c r="H2709" s="406" t="s">
        <v>1702</v>
      </c>
      <c r="I2709" s="406" t="s">
        <v>2813</v>
      </c>
    </row>
    <row r="2710" spans="1:9">
      <c r="A2710" s="406" t="s">
        <v>448</v>
      </c>
      <c r="B2710" s="406" t="s">
        <v>2137</v>
      </c>
      <c r="C2710" s="406" t="s">
        <v>1674</v>
      </c>
      <c r="D2710" s="406" t="s">
        <v>2138</v>
      </c>
      <c r="F2710" s="406" t="s">
        <v>448</v>
      </c>
      <c r="G2710" s="406" t="s">
        <v>2137</v>
      </c>
      <c r="H2710" s="406" t="s">
        <v>1674</v>
      </c>
      <c r="I2710" s="406" t="s">
        <v>2138</v>
      </c>
    </row>
    <row r="2711" spans="1:9">
      <c r="A2711" s="406" t="s">
        <v>448</v>
      </c>
      <c r="B2711" s="406" t="s">
        <v>1911</v>
      </c>
      <c r="C2711" s="406" t="s">
        <v>1665</v>
      </c>
      <c r="D2711" s="406" t="s">
        <v>1912</v>
      </c>
      <c r="F2711" s="406" t="s">
        <v>448</v>
      </c>
      <c r="G2711" s="406" t="s">
        <v>1911</v>
      </c>
      <c r="H2711" s="406" t="s">
        <v>1665</v>
      </c>
      <c r="I2711" s="406" t="s">
        <v>1912</v>
      </c>
    </row>
    <row r="2712" spans="1:9">
      <c r="A2712" s="406" t="s">
        <v>448</v>
      </c>
      <c r="B2712" s="406" t="s">
        <v>1717</v>
      </c>
      <c r="C2712" s="406" t="s">
        <v>2021</v>
      </c>
      <c r="D2712" s="406" t="s">
        <v>1719</v>
      </c>
      <c r="F2712" s="406" t="s">
        <v>448</v>
      </c>
      <c r="G2712" s="406" t="s">
        <v>1717</v>
      </c>
      <c r="H2712" s="406" t="s">
        <v>2021</v>
      </c>
      <c r="I2712" s="406" t="s">
        <v>1719</v>
      </c>
    </row>
    <row r="2713" spans="1:9">
      <c r="A2713" s="406" t="s">
        <v>2793</v>
      </c>
      <c r="B2713" s="406" t="s">
        <v>2842</v>
      </c>
      <c r="C2713" s="406" t="s">
        <v>3219</v>
      </c>
      <c r="D2713" s="406" t="s">
        <v>2808</v>
      </c>
      <c r="F2713" s="406" t="s">
        <v>2793</v>
      </c>
      <c r="G2713" s="406" t="s">
        <v>2842</v>
      </c>
      <c r="H2713" s="406" t="s">
        <v>3219</v>
      </c>
      <c r="I2713" s="406" t="s">
        <v>2808</v>
      </c>
    </row>
    <row r="2714" spans="1:9">
      <c r="A2714" s="406" t="s">
        <v>1863</v>
      </c>
      <c r="B2714" s="406" t="s">
        <v>2634</v>
      </c>
      <c r="C2714" s="406" t="s">
        <v>1954</v>
      </c>
      <c r="D2714" s="406" t="s">
        <v>3662</v>
      </c>
      <c r="F2714" s="406" t="s">
        <v>1863</v>
      </c>
      <c r="G2714" s="406" t="s">
        <v>2634</v>
      </c>
      <c r="H2714" s="406" t="s">
        <v>1954</v>
      </c>
      <c r="I2714" s="406" t="s">
        <v>3662</v>
      </c>
    </row>
    <row r="2715" spans="1:9">
      <c r="A2715" s="406" t="s">
        <v>1787</v>
      </c>
      <c r="B2715" s="406" t="s">
        <v>3663</v>
      </c>
      <c r="C2715" s="406" t="s">
        <v>1654</v>
      </c>
      <c r="D2715" s="406" t="s">
        <v>2808</v>
      </c>
      <c r="F2715" s="406" t="s">
        <v>1787</v>
      </c>
      <c r="G2715" s="406" t="s">
        <v>3663</v>
      </c>
      <c r="H2715" s="406" t="s">
        <v>1654</v>
      </c>
      <c r="I2715" s="406" t="s">
        <v>2808</v>
      </c>
    </row>
    <row r="2716" spans="1:9">
      <c r="A2716" s="406" t="s">
        <v>783</v>
      </c>
      <c r="B2716" s="406" t="s">
        <v>2094</v>
      </c>
      <c r="C2716" s="406" t="s">
        <v>340</v>
      </c>
      <c r="D2716" s="406" t="s">
        <v>3664</v>
      </c>
      <c r="F2716" s="406" t="s">
        <v>783</v>
      </c>
      <c r="G2716" s="406" t="s">
        <v>2094</v>
      </c>
      <c r="H2716" s="406" t="s">
        <v>340</v>
      </c>
      <c r="I2716" s="406" t="s">
        <v>3664</v>
      </c>
    </row>
    <row r="2717" spans="1:9">
      <c r="A2717" s="406" t="s">
        <v>467</v>
      </c>
      <c r="B2717" s="406" t="s">
        <v>1821</v>
      </c>
      <c r="C2717" s="406" t="s">
        <v>1671</v>
      </c>
      <c r="D2717" s="406" t="s">
        <v>2330</v>
      </c>
      <c r="F2717" s="406" t="s">
        <v>467</v>
      </c>
      <c r="G2717" s="406" t="s">
        <v>1821</v>
      </c>
      <c r="H2717" s="406" t="s">
        <v>1671</v>
      </c>
      <c r="I2717" s="406" t="s">
        <v>2330</v>
      </c>
    </row>
    <row r="2718" spans="1:9">
      <c r="A2718" s="406" t="s">
        <v>460</v>
      </c>
      <c r="B2718" s="406" t="s">
        <v>1758</v>
      </c>
      <c r="C2718" s="406" t="s">
        <v>1750</v>
      </c>
      <c r="D2718" s="406" t="s">
        <v>1759</v>
      </c>
      <c r="F2718" s="406" t="s">
        <v>460</v>
      </c>
      <c r="G2718" s="406" t="s">
        <v>1758</v>
      </c>
      <c r="H2718" s="406" t="s">
        <v>1750</v>
      </c>
      <c r="I2718" s="406" t="s">
        <v>1759</v>
      </c>
    </row>
    <row r="2719" spans="1:9">
      <c r="A2719" s="406" t="s">
        <v>1993</v>
      </c>
      <c r="B2719" s="406" t="s">
        <v>1994</v>
      </c>
      <c r="C2719" s="406" t="s">
        <v>1745</v>
      </c>
      <c r="D2719" s="406" t="s">
        <v>2317</v>
      </c>
      <c r="F2719" s="406" t="s">
        <v>1993</v>
      </c>
      <c r="G2719" s="406" t="s">
        <v>1994</v>
      </c>
      <c r="H2719" s="406" t="s">
        <v>1745</v>
      </c>
      <c r="I2719" s="406" t="s">
        <v>2317</v>
      </c>
    </row>
    <row r="2720" spans="1:9">
      <c r="A2720" s="406" t="s">
        <v>460</v>
      </c>
      <c r="B2720" s="406" t="s">
        <v>3111</v>
      </c>
      <c r="C2720" s="406" t="s">
        <v>3562</v>
      </c>
      <c r="D2720" s="406" t="s">
        <v>3081</v>
      </c>
      <c r="F2720" s="406" t="s">
        <v>460</v>
      </c>
      <c r="G2720" s="406" t="s">
        <v>3111</v>
      </c>
      <c r="H2720" s="406" t="s">
        <v>3562</v>
      </c>
      <c r="I2720" s="406" t="s">
        <v>3081</v>
      </c>
    </row>
    <row r="2721" spans="1:9">
      <c r="A2721" s="406" t="s">
        <v>460</v>
      </c>
      <c r="B2721" s="406" t="s">
        <v>2519</v>
      </c>
      <c r="C2721" s="406" t="s">
        <v>1668</v>
      </c>
      <c r="D2721" s="406" t="s">
        <v>3665</v>
      </c>
      <c r="F2721" s="406" t="s">
        <v>460</v>
      </c>
      <c r="G2721" s="406" t="s">
        <v>2519</v>
      </c>
      <c r="H2721" s="406" t="s">
        <v>1668</v>
      </c>
      <c r="I2721" s="406" t="s">
        <v>3665</v>
      </c>
    </row>
    <row r="2722" spans="1:9">
      <c r="A2722" s="406" t="s">
        <v>448</v>
      </c>
      <c r="B2722" s="406" t="s">
        <v>2939</v>
      </c>
      <c r="C2722" s="406" t="s">
        <v>1689</v>
      </c>
      <c r="D2722" s="406" t="s">
        <v>3666</v>
      </c>
      <c r="F2722" s="406" t="s">
        <v>448</v>
      </c>
      <c r="G2722" s="406" t="s">
        <v>2939</v>
      </c>
      <c r="H2722" s="406" t="s">
        <v>1689</v>
      </c>
      <c r="I2722" s="406" t="s">
        <v>3666</v>
      </c>
    </row>
    <row r="2723" spans="1:9">
      <c r="A2723" s="406" t="s">
        <v>452</v>
      </c>
      <c r="B2723" s="406" t="s">
        <v>1917</v>
      </c>
      <c r="C2723" s="406" t="s">
        <v>1651</v>
      </c>
      <c r="D2723" s="406" t="s">
        <v>3667</v>
      </c>
      <c r="F2723" s="406" t="s">
        <v>452</v>
      </c>
      <c r="G2723" s="406" t="s">
        <v>1917</v>
      </c>
      <c r="H2723" s="406" t="s">
        <v>1651</v>
      </c>
      <c r="I2723" s="406" t="s">
        <v>3667</v>
      </c>
    </row>
    <row r="2724" spans="1:9">
      <c r="A2724" s="406" t="s">
        <v>460</v>
      </c>
      <c r="B2724" s="406" t="s">
        <v>2229</v>
      </c>
      <c r="C2724" s="406" t="s">
        <v>1702</v>
      </c>
      <c r="D2724" s="406" t="s">
        <v>2309</v>
      </c>
      <c r="F2724" s="406" t="s">
        <v>460</v>
      </c>
      <c r="G2724" s="406" t="s">
        <v>2229</v>
      </c>
      <c r="H2724" s="406" t="s">
        <v>1702</v>
      </c>
      <c r="I2724" s="406" t="s">
        <v>2309</v>
      </c>
    </row>
    <row r="2725" spans="1:9">
      <c r="A2725" s="406" t="s">
        <v>2365</v>
      </c>
      <c r="B2725" s="406" t="s">
        <v>2366</v>
      </c>
      <c r="C2725" s="406" t="s">
        <v>1954</v>
      </c>
      <c r="D2725" s="406" t="s">
        <v>3668</v>
      </c>
      <c r="F2725" s="406" t="s">
        <v>2365</v>
      </c>
      <c r="G2725" s="406" t="s">
        <v>2366</v>
      </c>
      <c r="H2725" s="406" t="s">
        <v>1954</v>
      </c>
      <c r="I2725" s="406" t="s">
        <v>3668</v>
      </c>
    </row>
    <row r="2726" spans="1:9">
      <c r="A2726" s="406" t="s">
        <v>1893</v>
      </c>
      <c r="B2726" s="406" t="s">
        <v>3291</v>
      </c>
      <c r="C2726" s="406" t="s">
        <v>2863</v>
      </c>
      <c r="D2726" s="406" t="s">
        <v>3229</v>
      </c>
      <c r="F2726" s="406" t="s">
        <v>1893</v>
      </c>
      <c r="G2726" s="406" t="s">
        <v>3291</v>
      </c>
      <c r="H2726" s="406" t="s">
        <v>2863</v>
      </c>
      <c r="I2726" s="406" t="s">
        <v>3229</v>
      </c>
    </row>
    <row r="2727" spans="1:9">
      <c r="A2727" s="406" t="s">
        <v>460</v>
      </c>
      <c r="B2727" s="406" t="s">
        <v>3257</v>
      </c>
      <c r="C2727" s="406" t="s">
        <v>3669</v>
      </c>
      <c r="D2727" s="406" t="s">
        <v>3081</v>
      </c>
      <c r="F2727" s="406" t="s">
        <v>460</v>
      </c>
      <c r="G2727" s="406" t="s">
        <v>3257</v>
      </c>
      <c r="H2727" s="406" t="s">
        <v>3669</v>
      </c>
      <c r="I2727" s="406" t="s">
        <v>3081</v>
      </c>
    </row>
    <row r="2728" spans="1:9">
      <c r="A2728" s="406" t="s">
        <v>460</v>
      </c>
      <c r="B2728" s="406" t="s">
        <v>3670</v>
      </c>
      <c r="C2728" s="406" t="s">
        <v>1748</v>
      </c>
      <c r="D2728" s="406" t="s">
        <v>2194</v>
      </c>
      <c r="F2728" s="406" t="s">
        <v>460</v>
      </c>
      <c r="G2728" s="406" t="s">
        <v>3670</v>
      </c>
      <c r="H2728" s="406" t="s">
        <v>1748</v>
      </c>
      <c r="I2728" s="406" t="s">
        <v>2194</v>
      </c>
    </row>
    <row r="2729" spans="1:9">
      <c r="A2729" s="406" t="s">
        <v>1863</v>
      </c>
      <c r="B2729" s="406" t="s">
        <v>1872</v>
      </c>
      <c r="C2729" s="406" t="s">
        <v>1657</v>
      </c>
      <c r="D2729" s="406" t="s">
        <v>2139</v>
      </c>
      <c r="F2729" s="406" t="s">
        <v>1863</v>
      </c>
      <c r="G2729" s="406" t="s">
        <v>1872</v>
      </c>
      <c r="H2729" s="406" t="s">
        <v>1657</v>
      </c>
      <c r="I2729" s="406" t="s">
        <v>2139</v>
      </c>
    </row>
    <row r="2730" spans="1:9">
      <c r="A2730" s="406" t="s">
        <v>1780</v>
      </c>
      <c r="B2730" s="406" t="s">
        <v>1781</v>
      </c>
      <c r="C2730" s="406" t="s">
        <v>1710</v>
      </c>
      <c r="D2730" s="406" t="s">
        <v>1782</v>
      </c>
      <c r="F2730" s="406" t="s">
        <v>1780</v>
      </c>
      <c r="G2730" s="406" t="s">
        <v>1781</v>
      </c>
      <c r="H2730" s="406" t="s">
        <v>1710</v>
      </c>
      <c r="I2730" s="406" t="s">
        <v>1782</v>
      </c>
    </row>
    <row r="2731" spans="1:9">
      <c r="A2731" s="406" t="s">
        <v>460</v>
      </c>
      <c r="B2731" s="406" t="s">
        <v>3235</v>
      </c>
      <c r="C2731" s="406" t="s">
        <v>3671</v>
      </c>
      <c r="D2731" s="406" t="s">
        <v>3081</v>
      </c>
      <c r="F2731" s="406" t="s">
        <v>460</v>
      </c>
      <c r="G2731" s="406" t="s">
        <v>3235</v>
      </c>
      <c r="H2731" s="406" t="s">
        <v>3671</v>
      </c>
      <c r="I2731" s="406" t="s">
        <v>3081</v>
      </c>
    </row>
    <row r="2732" spans="1:9">
      <c r="A2732" s="406" t="s">
        <v>460</v>
      </c>
      <c r="B2732" s="406" t="s">
        <v>3125</v>
      </c>
      <c r="C2732" s="406" t="s">
        <v>2874</v>
      </c>
      <c r="D2732" s="406" t="s">
        <v>3088</v>
      </c>
      <c r="F2732" s="406" t="s">
        <v>460</v>
      </c>
      <c r="G2732" s="406" t="s">
        <v>3125</v>
      </c>
      <c r="H2732" s="406" t="s">
        <v>2874</v>
      </c>
      <c r="I2732" s="406" t="s">
        <v>3088</v>
      </c>
    </row>
    <row r="2733" spans="1:9">
      <c r="A2733" s="406" t="s">
        <v>1893</v>
      </c>
      <c r="B2733" s="406" t="s">
        <v>1904</v>
      </c>
      <c r="C2733" s="406" t="s">
        <v>1842</v>
      </c>
      <c r="D2733" s="406" t="s">
        <v>2065</v>
      </c>
      <c r="F2733" s="406" t="s">
        <v>1893</v>
      </c>
      <c r="G2733" s="406" t="s">
        <v>1904</v>
      </c>
      <c r="H2733" s="406" t="s">
        <v>1842</v>
      </c>
      <c r="I2733" s="406" t="s">
        <v>2065</v>
      </c>
    </row>
    <row r="2734" spans="1:9">
      <c r="A2734" s="406" t="s">
        <v>460</v>
      </c>
      <c r="B2734" s="406" t="s">
        <v>3125</v>
      </c>
      <c r="C2734" s="406" t="s">
        <v>3672</v>
      </c>
      <c r="D2734" s="406" t="s">
        <v>3088</v>
      </c>
      <c r="F2734" s="406" t="s">
        <v>460</v>
      </c>
      <c r="G2734" s="406" t="s">
        <v>3125</v>
      </c>
      <c r="H2734" s="406" t="s">
        <v>3672</v>
      </c>
      <c r="I2734" s="406" t="s">
        <v>3088</v>
      </c>
    </row>
    <row r="2735" spans="1:9">
      <c r="A2735" s="406" t="s">
        <v>2793</v>
      </c>
      <c r="B2735" s="406" t="s">
        <v>2949</v>
      </c>
      <c r="C2735" s="406" t="s">
        <v>3673</v>
      </c>
      <c r="D2735" s="406" t="s">
        <v>2201</v>
      </c>
      <c r="F2735" s="406" t="s">
        <v>2793</v>
      </c>
      <c r="G2735" s="406" t="s">
        <v>2949</v>
      </c>
      <c r="H2735" s="406" t="s">
        <v>3673</v>
      </c>
      <c r="I2735" s="406" t="s">
        <v>2201</v>
      </c>
    </row>
    <row r="2736" spans="1:9">
      <c r="A2736" s="406" t="s">
        <v>2793</v>
      </c>
      <c r="B2736" s="406" t="s">
        <v>2806</v>
      </c>
      <c r="C2736" s="406" t="s">
        <v>3660</v>
      </c>
      <c r="D2736" s="406" t="s">
        <v>2808</v>
      </c>
      <c r="F2736" s="406" t="s">
        <v>2793</v>
      </c>
      <c r="G2736" s="406" t="s">
        <v>2806</v>
      </c>
      <c r="H2736" s="406" t="s">
        <v>3660</v>
      </c>
      <c r="I2736" s="406" t="s">
        <v>2808</v>
      </c>
    </row>
    <row r="2737" spans="1:9">
      <c r="A2737" s="406" t="s">
        <v>460</v>
      </c>
      <c r="B2737" s="406" t="s">
        <v>3674</v>
      </c>
      <c r="C2737" s="406" t="s">
        <v>1713</v>
      </c>
      <c r="D2737" s="406" t="s">
        <v>2242</v>
      </c>
      <c r="F2737" s="406" t="s">
        <v>460</v>
      </c>
      <c r="G2737" s="406" t="s">
        <v>3674</v>
      </c>
      <c r="H2737" s="406" t="s">
        <v>1713</v>
      </c>
      <c r="I2737" s="406" t="s">
        <v>2242</v>
      </c>
    </row>
    <row r="2738" spans="1:9">
      <c r="A2738" s="406" t="s">
        <v>2261</v>
      </c>
      <c r="B2738" s="406" t="s">
        <v>3253</v>
      </c>
      <c r="C2738" s="406" t="s">
        <v>3672</v>
      </c>
      <c r="D2738" s="406" t="s">
        <v>3178</v>
      </c>
      <c r="F2738" s="406" t="s">
        <v>2261</v>
      </c>
      <c r="G2738" s="406" t="s">
        <v>3253</v>
      </c>
      <c r="H2738" s="406" t="s">
        <v>3672</v>
      </c>
      <c r="I2738" s="406" t="s">
        <v>3178</v>
      </c>
    </row>
    <row r="2739" spans="1:9">
      <c r="A2739" s="406" t="s">
        <v>2793</v>
      </c>
      <c r="B2739" s="406" t="s">
        <v>2949</v>
      </c>
      <c r="C2739" s="406" t="s">
        <v>3165</v>
      </c>
      <c r="D2739" s="406" t="s">
        <v>2201</v>
      </c>
      <c r="F2739" s="406" t="s">
        <v>2793</v>
      </c>
      <c r="G2739" s="406" t="s">
        <v>2949</v>
      </c>
      <c r="H2739" s="406" t="s">
        <v>3165</v>
      </c>
      <c r="I2739" s="406" t="s">
        <v>2201</v>
      </c>
    </row>
    <row r="2740" spans="1:9">
      <c r="A2740" s="406" t="s">
        <v>783</v>
      </c>
      <c r="B2740" s="406" t="s">
        <v>3675</v>
      </c>
      <c r="C2740" s="406" t="s">
        <v>1767</v>
      </c>
      <c r="D2740" s="406" t="s">
        <v>1973</v>
      </c>
      <c r="F2740" s="406" t="s">
        <v>783</v>
      </c>
      <c r="G2740" s="406" t="s">
        <v>3675</v>
      </c>
      <c r="H2740" s="406" t="s">
        <v>1767</v>
      </c>
      <c r="I2740" s="406" t="s">
        <v>1973</v>
      </c>
    </row>
    <row r="2741" spans="1:9">
      <c r="A2741" s="406" t="s">
        <v>460</v>
      </c>
      <c r="B2741" s="406" t="s">
        <v>2099</v>
      </c>
      <c r="C2741" s="406" t="s">
        <v>1695</v>
      </c>
      <c r="D2741" s="406" t="s">
        <v>3676</v>
      </c>
      <c r="F2741" s="406" t="s">
        <v>460</v>
      </c>
      <c r="G2741" s="406" t="s">
        <v>2099</v>
      </c>
      <c r="H2741" s="406" t="s">
        <v>1695</v>
      </c>
      <c r="I2741" s="406" t="s">
        <v>3676</v>
      </c>
    </row>
    <row r="2742" spans="1:9">
      <c r="A2742" s="406" t="s">
        <v>460</v>
      </c>
      <c r="B2742" s="406" t="s">
        <v>3234</v>
      </c>
      <c r="C2742" s="406" t="s">
        <v>3098</v>
      </c>
      <c r="D2742" s="406" t="s">
        <v>3088</v>
      </c>
      <c r="F2742" s="406" t="s">
        <v>460</v>
      </c>
      <c r="G2742" s="406" t="s">
        <v>3234</v>
      </c>
      <c r="H2742" s="406" t="s">
        <v>3098</v>
      </c>
      <c r="I2742" s="406" t="s">
        <v>3088</v>
      </c>
    </row>
    <row r="2743" spans="1:9">
      <c r="A2743" s="406" t="s">
        <v>3091</v>
      </c>
      <c r="B2743" s="406" t="s">
        <v>3092</v>
      </c>
      <c r="C2743" s="406" t="s">
        <v>3485</v>
      </c>
      <c r="D2743" s="406" t="s">
        <v>3094</v>
      </c>
      <c r="F2743" s="406" t="s">
        <v>3091</v>
      </c>
      <c r="G2743" s="406" t="s">
        <v>3092</v>
      </c>
      <c r="H2743" s="406" t="s">
        <v>3485</v>
      </c>
      <c r="I2743" s="406" t="s">
        <v>3094</v>
      </c>
    </row>
    <row r="2744" spans="1:9">
      <c r="A2744" s="406" t="s">
        <v>2793</v>
      </c>
      <c r="B2744" s="406" t="s">
        <v>2806</v>
      </c>
      <c r="C2744" s="406" t="s">
        <v>3677</v>
      </c>
      <c r="D2744" s="406" t="s">
        <v>2808</v>
      </c>
      <c r="F2744" s="406" t="s">
        <v>2793</v>
      </c>
      <c r="G2744" s="406" t="s">
        <v>2806</v>
      </c>
      <c r="H2744" s="406" t="s">
        <v>3677</v>
      </c>
      <c r="I2744" s="406" t="s">
        <v>2808</v>
      </c>
    </row>
    <row r="2745" spans="1:9">
      <c r="A2745" s="406" t="s">
        <v>1792</v>
      </c>
      <c r="B2745" s="406" t="s">
        <v>3678</v>
      </c>
      <c r="C2745" s="406" t="s">
        <v>1713</v>
      </c>
      <c r="D2745" s="406" t="s">
        <v>3679</v>
      </c>
      <c r="F2745" s="406" t="s">
        <v>1792</v>
      </c>
      <c r="G2745" s="406" t="s">
        <v>3678</v>
      </c>
      <c r="H2745" s="406" t="s">
        <v>1713</v>
      </c>
      <c r="I2745" s="406" t="s">
        <v>3679</v>
      </c>
    </row>
    <row r="2746" spans="1:9">
      <c r="A2746" s="406" t="s">
        <v>460</v>
      </c>
      <c r="B2746" s="406" t="s">
        <v>3039</v>
      </c>
      <c r="C2746" s="406" t="s">
        <v>1991</v>
      </c>
      <c r="D2746" s="406" t="s">
        <v>2496</v>
      </c>
      <c r="F2746" s="406" t="s">
        <v>460</v>
      </c>
      <c r="G2746" s="406" t="s">
        <v>3039</v>
      </c>
      <c r="H2746" s="406" t="s">
        <v>1991</v>
      </c>
      <c r="I2746" s="406" t="s">
        <v>2496</v>
      </c>
    </row>
    <row r="2747" spans="1:9">
      <c r="A2747" s="406" t="s">
        <v>2793</v>
      </c>
      <c r="B2747" s="406" t="s">
        <v>2842</v>
      </c>
      <c r="C2747" s="406" t="s">
        <v>3160</v>
      </c>
      <c r="D2747" s="406" t="s">
        <v>2808</v>
      </c>
      <c r="F2747" s="406" t="s">
        <v>2793</v>
      </c>
      <c r="G2747" s="406" t="s">
        <v>2842</v>
      </c>
      <c r="H2747" s="406" t="s">
        <v>3160</v>
      </c>
      <c r="I2747" s="406" t="s">
        <v>2808</v>
      </c>
    </row>
    <row r="2748" spans="1:9">
      <c r="A2748" s="406" t="s">
        <v>448</v>
      </c>
      <c r="B2748" s="406" t="s">
        <v>2417</v>
      </c>
      <c r="C2748" s="406" t="s">
        <v>1702</v>
      </c>
      <c r="D2748" s="406" t="s">
        <v>2418</v>
      </c>
      <c r="F2748" s="406" t="s">
        <v>448</v>
      </c>
      <c r="G2748" s="406" t="s">
        <v>2417</v>
      </c>
      <c r="H2748" s="406" t="s">
        <v>1702</v>
      </c>
      <c r="I2748" s="406" t="s">
        <v>2418</v>
      </c>
    </row>
    <row r="2749" spans="1:9">
      <c r="A2749" s="406" t="s">
        <v>448</v>
      </c>
      <c r="B2749" s="406" t="s">
        <v>2273</v>
      </c>
      <c r="C2749" s="406" t="s">
        <v>1745</v>
      </c>
      <c r="D2749" s="406" t="s">
        <v>3680</v>
      </c>
      <c r="F2749" s="406" t="s">
        <v>448</v>
      </c>
      <c r="G2749" s="406" t="s">
        <v>2273</v>
      </c>
      <c r="H2749" s="406" t="s">
        <v>1745</v>
      </c>
      <c r="I2749" s="406" t="s">
        <v>3680</v>
      </c>
    </row>
    <row r="2750" spans="1:9">
      <c r="A2750" s="406" t="s">
        <v>1792</v>
      </c>
      <c r="B2750" s="406" t="s">
        <v>1659</v>
      </c>
      <c r="C2750" s="406" t="s">
        <v>1674</v>
      </c>
      <c r="D2750" s="406" t="s">
        <v>2291</v>
      </c>
      <c r="F2750" s="406" t="s">
        <v>1792</v>
      </c>
      <c r="G2750" s="406" t="s">
        <v>1659</v>
      </c>
      <c r="H2750" s="406" t="s">
        <v>1674</v>
      </c>
      <c r="I2750" s="406" t="s">
        <v>2291</v>
      </c>
    </row>
    <row r="2751" spans="1:9">
      <c r="A2751" s="406" t="s">
        <v>465</v>
      </c>
      <c r="B2751" s="406" t="s">
        <v>3579</v>
      </c>
      <c r="C2751" s="406" t="s">
        <v>2019</v>
      </c>
      <c r="D2751" s="406" t="s">
        <v>2680</v>
      </c>
      <c r="F2751" s="406" t="s">
        <v>465</v>
      </c>
      <c r="G2751" s="406" t="s">
        <v>3579</v>
      </c>
      <c r="H2751" s="406" t="s">
        <v>2019</v>
      </c>
      <c r="I2751" s="406" t="s">
        <v>2680</v>
      </c>
    </row>
    <row r="2752" spans="1:9">
      <c r="A2752" s="406" t="s">
        <v>2261</v>
      </c>
      <c r="B2752" s="406" t="s">
        <v>3253</v>
      </c>
      <c r="C2752" s="406" t="s">
        <v>3681</v>
      </c>
      <c r="D2752" s="406" t="s">
        <v>3178</v>
      </c>
      <c r="F2752" s="406" t="s">
        <v>2261</v>
      </c>
      <c r="G2752" s="406" t="s">
        <v>3253</v>
      </c>
      <c r="H2752" s="406" t="s">
        <v>3681</v>
      </c>
      <c r="I2752" s="406" t="s">
        <v>3178</v>
      </c>
    </row>
    <row r="2753" spans="1:9">
      <c r="A2753" s="406" t="s">
        <v>1780</v>
      </c>
      <c r="B2753" s="406" t="s">
        <v>3487</v>
      </c>
      <c r="C2753" s="406" t="s">
        <v>1713</v>
      </c>
      <c r="D2753" s="406" t="s">
        <v>3488</v>
      </c>
      <c r="F2753" s="406" t="s">
        <v>1780</v>
      </c>
      <c r="G2753" s="406" t="s">
        <v>3487</v>
      </c>
      <c r="H2753" s="406" t="s">
        <v>1713</v>
      </c>
      <c r="I2753" s="406" t="s">
        <v>3488</v>
      </c>
    </row>
    <row r="2754" spans="1:9">
      <c r="A2754" s="406" t="s">
        <v>448</v>
      </c>
      <c r="B2754" s="406" t="s">
        <v>3682</v>
      </c>
      <c r="C2754" s="406" t="s">
        <v>1750</v>
      </c>
      <c r="D2754" s="406" t="s">
        <v>2120</v>
      </c>
      <c r="F2754" s="406" t="s">
        <v>448</v>
      </c>
      <c r="G2754" s="406" t="s">
        <v>3682</v>
      </c>
      <c r="H2754" s="406" t="s">
        <v>1750</v>
      </c>
      <c r="I2754" s="406" t="s">
        <v>2120</v>
      </c>
    </row>
    <row r="2755" spans="1:9">
      <c r="A2755" s="406" t="s">
        <v>452</v>
      </c>
      <c r="B2755" s="406" t="s">
        <v>1709</v>
      </c>
      <c r="C2755" s="406" t="s">
        <v>1651</v>
      </c>
      <c r="D2755" s="406" t="s">
        <v>3683</v>
      </c>
      <c r="F2755" s="406" t="s">
        <v>452</v>
      </c>
      <c r="G2755" s="406" t="s">
        <v>1709</v>
      </c>
      <c r="H2755" s="406" t="s">
        <v>1651</v>
      </c>
      <c r="I2755" s="406" t="s">
        <v>3683</v>
      </c>
    </row>
    <row r="2756" spans="1:9">
      <c r="A2756" s="406" t="s">
        <v>448</v>
      </c>
      <c r="B2756" s="406" t="s">
        <v>2216</v>
      </c>
      <c r="C2756" s="406" t="s">
        <v>1660</v>
      </c>
      <c r="D2756" s="406" t="s">
        <v>2217</v>
      </c>
      <c r="F2756" s="406" t="s">
        <v>448</v>
      </c>
      <c r="G2756" s="406" t="s">
        <v>2216</v>
      </c>
      <c r="H2756" s="406" t="s">
        <v>1660</v>
      </c>
      <c r="I2756" s="406" t="s">
        <v>2217</v>
      </c>
    </row>
    <row r="2757" spans="1:9">
      <c r="A2757" s="406" t="s">
        <v>463</v>
      </c>
      <c r="B2757" s="406" t="s">
        <v>2013</v>
      </c>
      <c r="C2757" s="406" t="s">
        <v>1745</v>
      </c>
      <c r="D2757" s="406" t="s">
        <v>3684</v>
      </c>
      <c r="F2757" s="406" t="s">
        <v>463</v>
      </c>
      <c r="G2757" s="406" t="s">
        <v>2013</v>
      </c>
      <c r="H2757" s="406" t="s">
        <v>1745</v>
      </c>
      <c r="I2757" s="406" t="s">
        <v>3684</v>
      </c>
    </row>
    <row r="2758" spans="1:9">
      <c r="A2758" s="406" t="s">
        <v>460</v>
      </c>
      <c r="B2758" s="406" t="s">
        <v>3234</v>
      </c>
      <c r="C2758" s="406" t="s">
        <v>2909</v>
      </c>
      <c r="D2758" s="406" t="s">
        <v>3088</v>
      </c>
      <c r="F2758" s="406" t="s">
        <v>460</v>
      </c>
      <c r="G2758" s="406" t="s">
        <v>3234</v>
      </c>
      <c r="H2758" s="406" t="s">
        <v>2909</v>
      </c>
      <c r="I2758" s="406" t="s">
        <v>3088</v>
      </c>
    </row>
    <row r="2759" spans="1:9">
      <c r="A2759" s="406" t="s">
        <v>1858</v>
      </c>
      <c r="B2759" s="406" t="s">
        <v>1859</v>
      </c>
      <c r="C2759" s="406" t="s">
        <v>1668</v>
      </c>
      <c r="D2759" s="406" t="s">
        <v>2720</v>
      </c>
      <c r="F2759" s="406" t="s">
        <v>1858</v>
      </c>
      <c r="G2759" s="406" t="s">
        <v>1859</v>
      </c>
      <c r="H2759" s="406" t="s">
        <v>1668</v>
      </c>
      <c r="I2759" s="406" t="s">
        <v>2720</v>
      </c>
    </row>
    <row r="2760" spans="1:9">
      <c r="A2760" s="406" t="s">
        <v>463</v>
      </c>
      <c r="B2760" s="406" t="s">
        <v>2441</v>
      </c>
      <c r="C2760" s="406" t="s">
        <v>1695</v>
      </c>
      <c r="D2760" s="406" t="s">
        <v>2442</v>
      </c>
      <c r="F2760" s="406" t="s">
        <v>463</v>
      </c>
      <c r="G2760" s="406" t="s">
        <v>2441</v>
      </c>
      <c r="H2760" s="406" t="s">
        <v>1695</v>
      </c>
      <c r="I2760" s="406" t="s">
        <v>2442</v>
      </c>
    </row>
    <row r="2761" spans="1:9">
      <c r="A2761" s="406" t="s">
        <v>460</v>
      </c>
      <c r="B2761" s="406" t="s">
        <v>3247</v>
      </c>
      <c r="C2761" s="406" t="s">
        <v>2958</v>
      </c>
      <c r="D2761" s="406" t="s">
        <v>3088</v>
      </c>
      <c r="F2761" s="406" t="s">
        <v>460</v>
      </c>
      <c r="G2761" s="406" t="s">
        <v>3247</v>
      </c>
      <c r="H2761" s="406" t="s">
        <v>2958</v>
      </c>
      <c r="I2761" s="406" t="s">
        <v>3088</v>
      </c>
    </row>
    <row r="2762" spans="1:9">
      <c r="A2762" s="406" t="s">
        <v>448</v>
      </c>
      <c r="B2762" s="406" t="s">
        <v>2219</v>
      </c>
      <c r="C2762" s="406" t="s">
        <v>1702</v>
      </c>
      <c r="D2762" s="406" t="s">
        <v>3685</v>
      </c>
      <c r="F2762" s="406" t="s">
        <v>448</v>
      </c>
      <c r="G2762" s="406" t="s">
        <v>2219</v>
      </c>
      <c r="H2762" s="406" t="s">
        <v>1702</v>
      </c>
      <c r="I2762" s="406" t="s">
        <v>3685</v>
      </c>
    </row>
    <row r="2763" spans="1:9">
      <c r="A2763" s="406" t="s">
        <v>463</v>
      </c>
      <c r="B2763" s="406" t="s">
        <v>2020</v>
      </c>
      <c r="C2763" s="406" t="s">
        <v>1772</v>
      </c>
      <c r="D2763" s="406" t="s">
        <v>3686</v>
      </c>
      <c r="F2763" s="406" t="s">
        <v>463</v>
      </c>
      <c r="G2763" s="406" t="s">
        <v>2020</v>
      </c>
      <c r="H2763" s="406" t="s">
        <v>1772</v>
      </c>
      <c r="I2763" s="406" t="s">
        <v>3686</v>
      </c>
    </row>
    <row r="2764" spans="1:9">
      <c r="A2764" s="406" t="s">
        <v>452</v>
      </c>
      <c r="B2764" s="406" t="s">
        <v>2590</v>
      </c>
      <c r="C2764" s="406" t="s">
        <v>1654</v>
      </c>
      <c r="D2764" s="406" t="s">
        <v>3687</v>
      </c>
      <c r="F2764" s="406" t="s">
        <v>452</v>
      </c>
      <c r="G2764" s="406" t="s">
        <v>2590</v>
      </c>
      <c r="H2764" s="406" t="s">
        <v>1654</v>
      </c>
      <c r="I2764" s="406" t="s">
        <v>3687</v>
      </c>
    </row>
    <row r="2765" spans="1:9">
      <c r="A2765" s="406" t="s">
        <v>1824</v>
      </c>
      <c r="B2765" s="406" t="s">
        <v>3688</v>
      </c>
      <c r="C2765" s="406" t="s">
        <v>1750</v>
      </c>
      <c r="D2765" s="406" t="s">
        <v>3689</v>
      </c>
      <c r="F2765" s="406" t="s">
        <v>1824</v>
      </c>
      <c r="G2765" s="406" t="s">
        <v>3688</v>
      </c>
      <c r="H2765" s="406" t="s">
        <v>1750</v>
      </c>
      <c r="I2765" s="406" t="s">
        <v>3689</v>
      </c>
    </row>
    <row r="2766" spans="1:9">
      <c r="A2766" s="406" t="s">
        <v>1858</v>
      </c>
      <c r="B2766" s="406" t="s">
        <v>1859</v>
      </c>
      <c r="C2766" s="406" t="s">
        <v>2226</v>
      </c>
      <c r="D2766" s="406" t="s">
        <v>2194</v>
      </c>
      <c r="F2766" s="406" t="s">
        <v>1858</v>
      </c>
      <c r="G2766" s="406" t="s">
        <v>1859</v>
      </c>
      <c r="H2766" s="406" t="s">
        <v>2226</v>
      </c>
      <c r="I2766" s="406" t="s">
        <v>2194</v>
      </c>
    </row>
    <row r="2767" spans="1:9">
      <c r="A2767" s="406" t="s">
        <v>783</v>
      </c>
      <c r="B2767" s="406" t="s">
        <v>1848</v>
      </c>
      <c r="C2767" s="406" t="s">
        <v>1819</v>
      </c>
      <c r="D2767" s="406" t="s">
        <v>2436</v>
      </c>
      <c r="F2767" s="406" t="s">
        <v>783</v>
      </c>
      <c r="G2767" s="406" t="s">
        <v>1848</v>
      </c>
      <c r="H2767" s="406" t="s">
        <v>1819</v>
      </c>
      <c r="I2767" s="406" t="s">
        <v>2436</v>
      </c>
    </row>
    <row r="2768" spans="1:9">
      <c r="A2768" s="406" t="s">
        <v>2261</v>
      </c>
      <c r="B2768" s="406" t="s">
        <v>503</v>
      </c>
      <c r="C2768" s="406" t="s">
        <v>1727</v>
      </c>
      <c r="D2768" s="406" t="s">
        <v>2358</v>
      </c>
      <c r="F2768" s="406" t="s">
        <v>2261</v>
      </c>
      <c r="G2768" s="406" t="s">
        <v>503</v>
      </c>
      <c r="H2768" s="406" t="s">
        <v>1727</v>
      </c>
      <c r="I2768" s="406" t="s">
        <v>2358</v>
      </c>
    </row>
    <row r="2769" spans="1:9">
      <c r="A2769" s="406" t="s">
        <v>2261</v>
      </c>
      <c r="B2769" s="406" t="s">
        <v>503</v>
      </c>
      <c r="C2769" s="406" t="s">
        <v>1710</v>
      </c>
      <c r="D2769" s="406" t="s">
        <v>2358</v>
      </c>
      <c r="F2769" s="406" t="s">
        <v>2261</v>
      </c>
      <c r="G2769" s="406" t="s">
        <v>503</v>
      </c>
      <c r="H2769" s="406" t="s">
        <v>1710</v>
      </c>
      <c r="I2769" s="406" t="s">
        <v>2358</v>
      </c>
    </row>
    <row r="2770" spans="1:9">
      <c r="A2770" s="406" t="s">
        <v>1546</v>
      </c>
      <c r="B2770" s="406" t="s">
        <v>1944</v>
      </c>
      <c r="C2770" s="406" t="s">
        <v>1737</v>
      </c>
      <c r="D2770" s="406" t="s">
        <v>2082</v>
      </c>
      <c r="F2770" s="406" t="s">
        <v>1546</v>
      </c>
      <c r="G2770" s="406" t="s">
        <v>1944</v>
      </c>
      <c r="H2770" s="406" t="s">
        <v>1737</v>
      </c>
      <c r="I2770" s="406" t="s">
        <v>2082</v>
      </c>
    </row>
    <row r="2771" spans="1:9">
      <c r="A2771" s="406" t="s">
        <v>448</v>
      </c>
      <c r="B2771" s="406" t="s">
        <v>2500</v>
      </c>
      <c r="C2771" s="406" t="s">
        <v>1687</v>
      </c>
      <c r="D2771" s="406" t="s">
        <v>2575</v>
      </c>
      <c r="F2771" s="406" t="s">
        <v>448</v>
      </c>
      <c r="G2771" s="406" t="s">
        <v>2500</v>
      </c>
      <c r="H2771" s="406" t="s">
        <v>1687</v>
      </c>
      <c r="I2771" s="406" t="s">
        <v>2575</v>
      </c>
    </row>
    <row r="2772" spans="1:9">
      <c r="A2772" s="406" t="s">
        <v>448</v>
      </c>
      <c r="B2772" s="406" t="s">
        <v>2419</v>
      </c>
      <c r="C2772" s="406" t="s">
        <v>1654</v>
      </c>
      <c r="D2772" s="406" t="s">
        <v>2420</v>
      </c>
      <c r="F2772" s="406" t="s">
        <v>448</v>
      </c>
      <c r="G2772" s="406" t="s">
        <v>2419</v>
      </c>
      <c r="H2772" s="406" t="s">
        <v>1654</v>
      </c>
      <c r="I2772" s="406" t="s">
        <v>2420</v>
      </c>
    </row>
    <row r="2773" spans="1:9">
      <c r="A2773" s="406" t="s">
        <v>460</v>
      </c>
      <c r="B2773" s="406" t="s">
        <v>3125</v>
      </c>
      <c r="C2773" s="406" t="s">
        <v>2863</v>
      </c>
      <c r="D2773" s="406" t="s">
        <v>3088</v>
      </c>
      <c r="F2773" s="406" t="s">
        <v>460</v>
      </c>
      <c r="G2773" s="406" t="s">
        <v>3125</v>
      </c>
      <c r="H2773" s="406" t="s">
        <v>2863</v>
      </c>
      <c r="I2773" s="406" t="s">
        <v>3088</v>
      </c>
    </row>
    <row r="2774" spans="1:9">
      <c r="A2774" s="406" t="s">
        <v>2552</v>
      </c>
      <c r="B2774" s="406" t="s">
        <v>2552</v>
      </c>
      <c r="C2774" s="406"/>
      <c r="D2774" s="406" t="s">
        <v>3690</v>
      </c>
      <c r="F2774" s="406" t="s">
        <v>2552</v>
      </c>
      <c r="G2774" s="406" t="s">
        <v>2552</v>
      </c>
      <c r="H2774" s="406"/>
      <c r="I2774" s="406" t="s">
        <v>3690</v>
      </c>
    </row>
    <row r="2775" spans="1:9">
      <c r="A2775" s="406" t="s">
        <v>1858</v>
      </c>
      <c r="B2775" s="406" t="s">
        <v>1859</v>
      </c>
      <c r="C2775" s="406" t="s">
        <v>1651</v>
      </c>
      <c r="D2775" s="406" t="s">
        <v>1742</v>
      </c>
      <c r="F2775" s="406" t="s">
        <v>1858</v>
      </c>
      <c r="G2775" s="406" t="s">
        <v>1859</v>
      </c>
      <c r="H2775" s="406" t="s">
        <v>1651</v>
      </c>
      <c r="I2775" s="406" t="s">
        <v>1742</v>
      </c>
    </row>
    <row r="2776" spans="1:9">
      <c r="A2776" s="406" t="s">
        <v>460</v>
      </c>
      <c r="B2776" s="406" t="s">
        <v>1977</v>
      </c>
      <c r="C2776" s="406" t="s">
        <v>1651</v>
      </c>
      <c r="D2776" s="406" t="s">
        <v>3592</v>
      </c>
      <c r="F2776" s="406" t="s">
        <v>460</v>
      </c>
      <c r="G2776" s="406" t="s">
        <v>1977</v>
      </c>
      <c r="H2776" s="406" t="s">
        <v>1651</v>
      </c>
      <c r="I2776" s="406" t="s">
        <v>3592</v>
      </c>
    </row>
    <row r="2777" spans="1:9">
      <c r="A2777" s="406" t="s">
        <v>460</v>
      </c>
      <c r="B2777" s="406" t="s">
        <v>1977</v>
      </c>
      <c r="C2777" s="406" t="s">
        <v>1654</v>
      </c>
      <c r="D2777" s="406" t="s">
        <v>3592</v>
      </c>
      <c r="F2777" s="406" t="s">
        <v>460</v>
      </c>
      <c r="G2777" s="406" t="s">
        <v>1977</v>
      </c>
      <c r="H2777" s="406" t="s">
        <v>1654</v>
      </c>
      <c r="I2777" s="406" t="s">
        <v>3592</v>
      </c>
    </row>
    <row r="2778" spans="1:9">
      <c r="A2778" s="406" t="s">
        <v>1863</v>
      </c>
      <c r="B2778" s="406" t="s">
        <v>1869</v>
      </c>
      <c r="C2778" s="406" t="s">
        <v>2120</v>
      </c>
      <c r="D2778" s="406" t="s">
        <v>1984</v>
      </c>
      <c r="F2778" s="406" t="s">
        <v>1863</v>
      </c>
      <c r="G2778" s="406" t="s">
        <v>1869</v>
      </c>
      <c r="H2778" s="406" t="s">
        <v>2120</v>
      </c>
      <c r="I2778" s="406" t="s">
        <v>1984</v>
      </c>
    </row>
    <row r="2779" spans="1:9">
      <c r="A2779" s="406" t="s">
        <v>1792</v>
      </c>
      <c r="B2779" s="406" t="s">
        <v>1659</v>
      </c>
      <c r="C2779" s="406" t="s">
        <v>1660</v>
      </c>
      <c r="D2779" s="406" t="s">
        <v>1801</v>
      </c>
      <c r="F2779" s="406" t="s">
        <v>1792</v>
      </c>
      <c r="G2779" s="406" t="s">
        <v>1659</v>
      </c>
      <c r="H2779" s="406" t="s">
        <v>1660</v>
      </c>
      <c r="I2779" s="406" t="s">
        <v>1801</v>
      </c>
    </row>
    <row r="2780" spans="1:9">
      <c r="A2780" s="406" t="s">
        <v>1893</v>
      </c>
      <c r="B2780" s="406" t="s">
        <v>1904</v>
      </c>
      <c r="C2780" s="406" t="s">
        <v>2241</v>
      </c>
      <c r="D2780" s="406" t="s">
        <v>1906</v>
      </c>
      <c r="F2780" s="406" t="s">
        <v>1893</v>
      </c>
      <c r="G2780" s="406" t="s">
        <v>1904</v>
      </c>
      <c r="H2780" s="406" t="s">
        <v>2241</v>
      </c>
      <c r="I2780" s="406" t="s">
        <v>1906</v>
      </c>
    </row>
    <row r="2781" spans="1:9">
      <c r="A2781" s="406" t="s">
        <v>456</v>
      </c>
      <c r="B2781" s="406" t="s">
        <v>1838</v>
      </c>
      <c r="C2781" s="406" t="s">
        <v>1870</v>
      </c>
      <c r="D2781" s="406" t="s">
        <v>1805</v>
      </c>
      <c r="F2781" s="406" t="s">
        <v>456</v>
      </c>
      <c r="G2781" s="406" t="s">
        <v>1838</v>
      </c>
      <c r="H2781" s="406" t="s">
        <v>1870</v>
      </c>
      <c r="I2781" s="406" t="s">
        <v>1805</v>
      </c>
    </row>
    <row r="2782" spans="1:9">
      <c r="A2782" s="406" t="s">
        <v>448</v>
      </c>
      <c r="B2782" s="406" t="s">
        <v>2048</v>
      </c>
      <c r="C2782" s="406" t="s">
        <v>1772</v>
      </c>
      <c r="D2782" s="406" t="s">
        <v>2049</v>
      </c>
      <c r="F2782" s="406" t="s">
        <v>448</v>
      </c>
      <c r="G2782" s="406" t="s">
        <v>2048</v>
      </c>
      <c r="H2782" s="406" t="s">
        <v>1772</v>
      </c>
      <c r="I2782" s="406" t="s">
        <v>2049</v>
      </c>
    </row>
    <row r="2783" spans="1:9">
      <c r="A2783" s="406" t="s">
        <v>448</v>
      </c>
      <c r="B2783" s="406" t="s">
        <v>1704</v>
      </c>
      <c r="C2783" s="406" t="s">
        <v>2226</v>
      </c>
      <c r="D2783" s="406" t="s">
        <v>2695</v>
      </c>
      <c r="F2783" s="406" t="s">
        <v>448</v>
      </c>
      <c r="G2783" s="406" t="s">
        <v>1704</v>
      </c>
      <c r="H2783" s="406" t="s">
        <v>2226</v>
      </c>
      <c r="I2783" s="406" t="s">
        <v>2695</v>
      </c>
    </row>
    <row r="2784" spans="1:9">
      <c r="A2784" s="406" t="s">
        <v>452</v>
      </c>
      <c r="B2784" s="406" t="s">
        <v>3691</v>
      </c>
      <c r="C2784" s="406" t="s">
        <v>1654</v>
      </c>
      <c r="D2784" s="406" t="s">
        <v>3692</v>
      </c>
      <c r="F2784" s="406" t="s">
        <v>452</v>
      </c>
      <c r="G2784" s="406" t="s">
        <v>3691</v>
      </c>
      <c r="H2784" s="406" t="s">
        <v>1654</v>
      </c>
      <c r="I2784" s="406" t="s">
        <v>3692</v>
      </c>
    </row>
    <row r="2785" spans="1:9">
      <c r="A2785" s="406" t="s">
        <v>2185</v>
      </c>
      <c r="B2785" s="406" t="s">
        <v>2570</v>
      </c>
      <c r="C2785" s="406" t="s">
        <v>1660</v>
      </c>
      <c r="D2785" s="406" t="s">
        <v>3693</v>
      </c>
      <c r="F2785" s="406" t="s">
        <v>2185</v>
      </c>
      <c r="G2785" s="406" t="s">
        <v>2570</v>
      </c>
      <c r="H2785" s="406" t="s">
        <v>1660</v>
      </c>
      <c r="I2785" s="406" t="s">
        <v>3693</v>
      </c>
    </row>
    <row r="2786" spans="1:9">
      <c r="A2786" s="406" t="s">
        <v>448</v>
      </c>
      <c r="B2786" s="406" t="s">
        <v>2763</v>
      </c>
      <c r="C2786" s="406" t="s">
        <v>2021</v>
      </c>
      <c r="D2786" s="406" t="s">
        <v>2765</v>
      </c>
      <c r="F2786" s="406" t="s">
        <v>448</v>
      </c>
      <c r="G2786" s="406" t="s">
        <v>2763</v>
      </c>
      <c r="H2786" s="406" t="s">
        <v>2021</v>
      </c>
      <c r="I2786" s="406" t="s">
        <v>2765</v>
      </c>
    </row>
    <row r="2787" spans="1:9">
      <c r="A2787" s="406" t="s">
        <v>1546</v>
      </c>
      <c r="B2787" s="406" t="s">
        <v>1686</v>
      </c>
      <c r="C2787" s="406" t="s">
        <v>2072</v>
      </c>
      <c r="D2787" s="406" t="s">
        <v>3694</v>
      </c>
      <c r="F2787" s="406" t="s">
        <v>1546</v>
      </c>
      <c r="G2787" s="406" t="s">
        <v>1686</v>
      </c>
      <c r="H2787" s="406" t="s">
        <v>2072</v>
      </c>
      <c r="I2787" s="406" t="s">
        <v>3694</v>
      </c>
    </row>
    <row r="2788" spans="1:9">
      <c r="A2788" s="406" t="s">
        <v>1863</v>
      </c>
      <c r="B2788" s="406" t="s">
        <v>1869</v>
      </c>
      <c r="C2788" s="406" t="s">
        <v>1772</v>
      </c>
      <c r="D2788" s="406" t="s">
        <v>1871</v>
      </c>
      <c r="F2788" s="406" t="s">
        <v>1863</v>
      </c>
      <c r="G2788" s="406" t="s">
        <v>1869</v>
      </c>
      <c r="H2788" s="406" t="s">
        <v>1772</v>
      </c>
      <c r="I2788" s="406" t="s">
        <v>1871</v>
      </c>
    </row>
    <row r="2789" spans="1:9">
      <c r="A2789" s="406" t="s">
        <v>1546</v>
      </c>
      <c r="B2789" s="406" t="s">
        <v>1659</v>
      </c>
      <c r="C2789" s="406" t="s">
        <v>2019</v>
      </c>
      <c r="D2789" s="406" t="s">
        <v>1669</v>
      </c>
      <c r="F2789" s="406" t="s">
        <v>1546</v>
      </c>
      <c r="G2789" s="406" t="s">
        <v>1659</v>
      </c>
      <c r="H2789" s="406" t="s">
        <v>2019</v>
      </c>
      <c r="I2789" s="406" t="s">
        <v>1669</v>
      </c>
    </row>
    <row r="2790" spans="1:9">
      <c r="A2790" s="406" t="s">
        <v>1546</v>
      </c>
      <c r="B2790" s="406" t="s">
        <v>2090</v>
      </c>
      <c r="C2790" s="406" t="s">
        <v>1734</v>
      </c>
      <c r="D2790" s="406" t="s">
        <v>2091</v>
      </c>
      <c r="F2790" s="406" t="s">
        <v>1546</v>
      </c>
      <c r="G2790" s="406" t="s">
        <v>2090</v>
      </c>
      <c r="H2790" s="406" t="s">
        <v>1734</v>
      </c>
      <c r="I2790" s="406" t="s">
        <v>2091</v>
      </c>
    </row>
    <row r="2791" spans="1:9">
      <c r="A2791" s="406" t="s">
        <v>448</v>
      </c>
      <c r="B2791" s="406" t="s">
        <v>2280</v>
      </c>
      <c r="C2791" s="406" t="s">
        <v>1734</v>
      </c>
      <c r="D2791" s="406" t="s">
        <v>2281</v>
      </c>
      <c r="F2791" s="406" t="s">
        <v>448</v>
      </c>
      <c r="G2791" s="406" t="s">
        <v>2280</v>
      </c>
      <c r="H2791" s="406" t="s">
        <v>1734</v>
      </c>
      <c r="I2791" s="406" t="s">
        <v>2281</v>
      </c>
    </row>
    <row r="2792" spans="1:9">
      <c r="A2792" s="406" t="s">
        <v>467</v>
      </c>
      <c r="B2792" s="406" t="s">
        <v>1977</v>
      </c>
      <c r="C2792" s="406" t="s">
        <v>1674</v>
      </c>
      <c r="D2792" s="406" t="s">
        <v>3695</v>
      </c>
      <c r="F2792" s="406" t="s">
        <v>467</v>
      </c>
      <c r="G2792" s="406" t="s">
        <v>1977</v>
      </c>
      <c r="H2792" s="406" t="s">
        <v>1674</v>
      </c>
      <c r="I2792" s="406" t="s">
        <v>3695</v>
      </c>
    </row>
    <row r="2793" spans="1:9">
      <c r="A2793" s="406" t="s">
        <v>2261</v>
      </c>
      <c r="B2793" s="406" t="s">
        <v>1923</v>
      </c>
      <c r="C2793" s="406" t="s">
        <v>3696</v>
      </c>
      <c r="D2793" s="406" t="s">
        <v>3178</v>
      </c>
      <c r="F2793" s="406" t="s">
        <v>2261</v>
      </c>
      <c r="G2793" s="406" t="s">
        <v>1923</v>
      </c>
      <c r="H2793" s="406" t="s">
        <v>3696</v>
      </c>
      <c r="I2793" s="406" t="s">
        <v>3178</v>
      </c>
    </row>
    <row r="2794" spans="1:9">
      <c r="A2794" s="406" t="s">
        <v>452</v>
      </c>
      <c r="B2794" s="406" t="s">
        <v>1915</v>
      </c>
      <c r="C2794" s="406" t="s">
        <v>1668</v>
      </c>
      <c r="D2794" s="406" t="s">
        <v>1916</v>
      </c>
      <c r="F2794" s="406" t="s">
        <v>452</v>
      </c>
      <c r="G2794" s="406" t="s">
        <v>1915</v>
      </c>
      <c r="H2794" s="406" t="s">
        <v>1668</v>
      </c>
      <c r="I2794" s="406" t="s">
        <v>1916</v>
      </c>
    </row>
    <row r="2795" spans="1:9">
      <c r="A2795" s="406" t="s">
        <v>1893</v>
      </c>
      <c r="B2795" s="406" t="s">
        <v>1664</v>
      </c>
      <c r="C2795" s="406" t="s">
        <v>3150</v>
      </c>
      <c r="D2795" s="406" t="s">
        <v>3229</v>
      </c>
      <c r="F2795" s="406" t="s">
        <v>1893</v>
      </c>
      <c r="G2795" s="406" t="s">
        <v>1664</v>
      </c>
      <c r="H2795" s="406" t="s">
        <v>3150</v>
      </c>
      <c r="I2795" s="406" t="s">
        <v>3229</v>
      </c>
    </row>
    <row r="2796" spans="1:9">
      <c r="A2796" s="406" t="s">
        <v>3147</v>
      </c>
      <c r="B2796" s="406" t="s">
        <v>3148</v>
      </c>
      <c r="C2796" s="406" t="s">
        <v>1896</v>
      </c>
      <c r="D2796" s="406" t="s">
        <v>3697</v>
      </c>
      <c r="F2796" s="406" t="s">
        <v>3147</v>
      </c>
      <c r="G2796" s="406" t="s">
        <v>3148</v>
      </c>
      <c r="H2796" s="406" t="s">
        <v>1896</v>
      </c>
      <c r="I2796" s="406" t="s">
        <v>3697</v>
      </c>
    </row>
    <row r="2797" spans="1:9">
      <c r="A2797" s="406" t="s">
        <v>448</v>
      </c>
      <c r="B2797" s="406" t="s">
        <v>1913</v>
      </c>
      <c r="C2797" s="406" t="s">
        <v>1695</v>
      </c>
      <c r="D2797" s="406" t="s">
        <v>2218</v>
      </c>
      <c r="F2797" s="406" t="s">
        <v>448</v>
      </c>
      <c r="G2797" s="406" t="s">
        <v>1913</v>
      </c>
      <c r="H2797" s="406" t="s">
        <v>1695</v>
      </c>
      <c r="I2797" s="406" t="s">
        <v>2218</v>
      </c>
    </row>
    <row r="2798" spans="1:9">
      <c r="A2798" s="406" t="s">
        <v>1792</v>
      </c>
      <c r="B2798" s="406" t="s">
        <v>2431</v>
      </c>
      <c r="C2798" s="406" t="s">
        <v>1651</v>
      </c>
      <c r="D2798" s="406" t="s">
        <v>3103</v>
      </c>
      <c r="F2798" s="406" t="s">
        <v>1792</v>
      </c>
      <c r="G2798" s="406" t="s">
        <v>2431</v>
      </c>
      <c r="H2798" s="406" t="s">
        <v>1651</v>
      </c>
      <c r="I2798" s="406" t="s">
        <v>3103</v>
      </c>
    </row>
    <row r="2799" spans="1:9">
      <c r="A2799" s="406" t="s">
        <v>1993</v>
      </c>
      <c r="B2799" s="406" t="s">
        <v>2318</v>
      </c>
      <c r="C2799" s="406" t="s">
        <v>2177</v>
      </c>
      <c r="D2799" s="406" t="s">
        <v>2319</v>
      </c>
      <c r="F2799" s="406" t="s">
        <v>1993</v>
      </c>
      <c r="G2799" s="406" t="s">
        <v>2318</v>
      </c>
      <c r="H2799" s="406" t="s">
        <v>2177</v>
      </c>
      <c r="I2799" s="406" t="s">
        <v>2319</v>
      </c>
    </row>
    <row r="2800" spans="1:9">
      <c r="A2800" s="406" t="s">
        <v>452</v>
      </c>
      <c r="B2800" s="406" t="s">
        <v>3629</v>
      </c>
      <c r="C2800" s="406" t="s">
        <v>2019</v>
      </c>
      <c r="D2800" s="406" t="s">
        <v>3698</v>
      </c>
      <c r="F2800" s="406" t="s">
        <v>452</v>
      </c>
      <c r="G2800" s="406" t="s">
        <v>3629</v>
      </c>
      <c r="H2800" s="406" t="s">
        <v>2019</v>
      </c>
      <c r="I2800" s="406" t="s">
        <v>3698</v>
      </c>
    </row>
    <row r="2801" spans="1:9">
      <c r="A2801" s="406" t="s">
        <v>448</v>
      </c>
      <c r="B2801" s="406" t="s">
        <v>1664</v>
      </c>
      <c r="C2801" s="406" t="s">
        <v>1695</v>
      </c>
      <c r="D2801" s="406" t="s">
        <v>1666</v>
      </c>
      <c r="F2801" s="406" t="s">
        <v>448</v>
      </c>
      <c r="G2801" s="406" t="s">
        <v>1664</v>
      </c>
      <c r="H2801" s="406" t="s">
        <v>1695</v>
      </c>
      <c r="I2801" s="406" t="s">
        <v>1666</v>
      </c>
    </row>
    <row r="2802" spans="1:9">
      <c r="A2802" s="406" t="s">
        <v>460</v>
      </c>
      <c r="B2802" s="406" t="s">
        <v>3294</v>
      </c>
      <c r="C2802" s="406" t="s">
        <v>3699</v>
      </c>
      <c r="D2802" s="406" t="s">
        <v>3081</v>
      </c>
      <c r="F2802" s="406" t="s">
        <v>460</v>
      </c>
      <c r="G2802" s="406" t="s">
        <v>3294</v>
      </c>
      <c r="H2802" s="406" t="s">
        <v>3699</v>
      </c>
      <c r="I2802" s="406" t="s">
        <v>3081</v>
      </c>
    </row>
    <row r="2803" spans="1:9">
      <c r="A2803" s="406" t="s">
        <v>3700</v>
      </c>
      <c r="B2803" s="406" t="s">
        <v>3701</v>
      </c>
      <c r="C2803" s="406" t="s">
        <v>1651</v>
      </c>
      <c r="D2803" s="406" t="s">
        <v>3702</v>
      </c>
      <c r="F2803" s="406" t="s">
        <v>3700</v>
      </c>
      <c r="G2803" s="406" t="s">
        <v>3701</v>
      </c>
      <c r="H2803" s="406" t="s">
        <v>1651</v>
      </c>
      <c r="I2803" s="406" t="s">
        <v>3702</v>
      </c>
    </row>
    <row r="2804" spans="1:9">
      <c r="A2804" s="406" t="s">
        <v>1546</v>
      </c>
      <c r="B2804" s="406" t="s">
        <v>1944</v>
      </c>
      <c r="C2804" s="406" t="s">
        <v>1750</v>
      </c>
      <c r="D2804" s="406" t="s">
        <v>2089</v>
      </c>
      <c r="F2804" s="406" t="s">
        <v>1546</v>
      </c>
      <c r="G2804" s="406" t="s">
        <v>1944</v>
      </c>
      <c r="H2804" s="406" t="s">
        <v>1750</v>
      </c>
      <c r="I2804" s="406" t="s">
        <v>2089</v>
      </c>
    </row>
    <row r="2805" spans="1:9">
      <c r="A2805" s="406" t="s">
        <v>460</v>
      </c>
      <c r="B2805" s="406" t="s">
        <v>1982</v>
      </c>
      <c r="C2805" s="406" t="s">
        <v>1750</v>
      </c>
      <c r="D2805" s="406" t="s">
        <v>1871</v>
      </c>
      <c r="F2805" s="406" t="s">
        <v>460</v>
      </c>
      <c r="G2805" s="406" t="s">
        <v>1982</v>
      </c>
      <c r="H2805" s="406" t="s">
        <v>1750</v>
      </c>
      <c r="I2805" s="406" t="s">
        <v>1871</v>
      </c>
    </row>
    <row r="2806" spans="1:9">
      <c r="A2806" s="406" t="s">
        <v>467</v>
      </c>
      <c r="B2806" s="406" t="s">
        <v>499</v>
      </c>
      <c r="C2806" s="406" t="s">
        <v>1671</v>
      </c>
      <c r="D2806" s="406" t="s">
        <v>2002</v>
      </c>
      <c r="F2806" s="406" t="s">
        <v>467</v>
      </c>
      <c r="G2806" s="406" t="s">
        <v>499</v>
      </c>
      <c r="H2806" s="406" t="s">
        <v>1671</v>
      </c>
      <c r="I2806" s="406" t="s">
        <v>2002</v>
      </c>
    </row>
    <row r="2807" spans="1:9">
      <c r="A2807" s="406" t="s">
        <v>3147</v>
      </c>
      <c r="B2807" s="406" t="s">
        <v>3148</v>
      </c>
      <c r="C2807" s="406" t="s">
        <v>2871</v>
      </c>
      <c r="D2807" s="406" t="s">
        <v>3149</v>
      </c>
      <c r="F2807" s="406" t="s">
        <v>3147</v>
      </c>
      <c r="G2807" s="406" t="s">
        <v>3148</v>
      </c>
      <c r="H2807" s="406" t="s">
        <v>2871</v>
      </c>
      <c r="I2807" s="406" t="s">
        <v>3149</v>
      </c>
    </row>
    <row r="2808" spans="1:9">
      <c r="A2808" s="406" t="s">
        <v>448</v>
      </c>
      <c r="B2808" s="406" t="s">
        <v>2269</v>
      </c>
      <c r="C2808" s="406" t="s">
        <v>1651</v>
      </c>
      <c r="D2808" s="406" t="s">
        <v>3703</v>
      </c>
      <c r="F2808" s="406" t="s">
        <v>448</v>
      </c>
      <c r="G2808" s="406" t="s">
        <v>2269</v>
      </c>
      <c r="H2808" s="406" t="s">
        <v>1651</v>
      </c>
      <c r="I2808" s="406" t="s">
        <v>3703</v>
      </c>
    </row>
    <row r="2809" spans="1:9">
      <c r="A2809" s="406" t="s">
        <v>456</v>
      </c>
      <c r="B2809" s="406" t="s">
        <v>2156</v>
      </c>
      <c r="C2809" s="406" t="s">
        <v>1713</v>
      </c>
      <c r="D2809" s="406" t="s">
        <v>2790</v>
      </c>
      <c r="F2809" s="406" t="s">
        <v>456</v>
      </c>
      <c r="G2809" s="406" t="s">
        <v>2156</v>
      </c>
      <c r="H2809" s="406" t="s">
        <v>1713</v>
      </c>
      <c r="I2809" s="406" t="s">
        <v>2790</v>
      </c>
    </row>
    <row r="2810" spans="1:9">
      <c r="A2810" s="406" t="s">
        <v>448</v>
      </c>
      <c r="B2810" s="406" t="s">
        <v>3704</v>
      </c>
      <c r="C2810" s="406" t="s">
        <v>1651</v>
      </c>
      <c r="D2810" s="406" t="s">
        <v>3705</v>
      </c>
      <c r="F2810" s="406" t="s">
        <v>448</v>
      </c>
      <c r="G2810" s="406" t="s">
        <v>3704</v>
      </c>
      <c r="H2810" s="406" t="s">
        <v>1651</v>
      </c>
      <c r="I2810" s="406" t="s">
        <v>3705</v>
      </c>
    </row>
    <row r="2811" spans="1:9">
      <c r="A2811" s="406" t="s">
        <v>3091</v>
      </c>
      <c r="B2811" s="406" t="s">
        <v>3101</v>
      </c>
      <c r="C2811" s="406" t="s">
        <v>1665</v>
      </c>
      <c r="D2811" s="406" t="s">
        <v>3529</v>
      </c>
      <c r="F2811" s="406" t="s">
        <v>3091</v>
      </c>
      <c r="G2811" s="406" t="s">
        <v>3101</v>
      </c>
      <c r="H2811" s="406" t="s">
        <v>1665</v>
      </c>
      <c r="I2811" s="406" t="s">
        <v>3529</v>
      </c>
    </row>
    <row r="2812" spans="1:9">
      <c r="A2812" s="406" t="s">
        <v>460</v>
      </c>
      <c r="B2812" s="406" t="s">
        <v>2519</v>
      </c>
      <c r="C2812" s="406" t="s">
        <v>2231</v>
      </c>
      <c r="D2812" s="406" t="s">
        <v>2502</v>
      </c>
      <c r="F2812" s="406" t="s">
        <v>460</v>
      </c>
      <c r="G2812" s="406" t="s">
        <v>2519</v>
      </c>
      <c r="H2812" s="406" t="s">
        <v>2231</v>
      </c>
      <c r="I2812" s="406" t="s">
        <v>2502</v>
      </c>
    </row>
    <row r="2813" spans="1:9">
      <c r="A2813" s="406" t="s">
        <v>460</v>
      </c>
      <c r="B2813" s="406" t="s">
        <v>3197</v>
      </c>
      <c r="C2813" s="406" t="s">
        <v>3706</v>
      </c>
      <c r="D2813" s="406" t="s">
        <v>3088</v>
      </c>
      <c r="F2813" s="406" t="s">
        <v>460</v>
      </c>
      <c r="G2813" s="406" t="s">
        <v>3197</v>
      </c>
      <c r="H2813" s="406" t="s">
        <v>3706</v>
      </c>
      <c r="I2813" s="406" t="s">
        <v>3088</v>
      </c>
    </row>
    <row r="2814" spans="1:9">
      <c r="A2814" s="406" t="s">
        <v>463</v>
      </c>
      <c r="B2814" s="406" t="s">
        <v>2013</v>
      </c>
      <c r="C2814" s="406" t="s">
        <v>2120</v>
      </c>
      <c r="D2814" s="406" t="s">
        <v>1826</v>
      </c>
      <c r="F2814" s="406" t="s">
        <v>463</v>
      </c>
      <c r="G2814" s="406" t="s">
        <v>2013</v>
      </c>
      <c r="H2814" s="406" t="s">
        <v>2120</v>
      </c>
      <c r="I2814" s="406" t="s">
        <v>1826</v>
      </c>
    </row>
    <row r="2815" spans="1:9">
      <c r="A2815" s="406" t="s">
        <v>456</v>
      </c>
      <c r="B2815" s="406" t="s">
        <v>2009</v>
      </c>
      <c r="C2815" s="406" t="s">
        <v>1713</v>
      </c>
      <c r="D2815" s="406" t="s">
        <v>1689</v>
      </c>
      <c r="F2815" s="406" t="s">
        <v>456</v>
      </c>
      <c r="G2815" s="406" t="s">
        <v>2009</v>
      </c>
      <c r="H2815" s="406" t="s">
        <v>1713</v>
      </c>
      <c r="I2815" s="406" t="s">
        <v>1689</v>
      </c>
    </row>
    <row r="2816" spans="1:9">
      <c r="A2816" s="406" t="s">
        <v>463</v>
      </c>
      <c r="B2816" s="406" t="s">
        <v>1850</v>
      </c>
      <c r="C2816" s="406" t="s">
        <v>2064</v>
      </c>
      <c r="D2816" s="406" t="s">
        <v>3707</v>
      </c>
      <c r="F2816" s="406" t="s">
        <v>463</v>
      </c>
      <c r="G2816" s="406" t="s">
        <v>1850</v>
      </c>
      <c r="H2816" s="406" t="s">
        <v>2064</v>
      </c>
      <c r="I2816" s="406" t="s">
        <v>3707</v>
      </c>
    </row>
    <row r="2817" spans="1:9">
      <c r="A2817" s="406" t="s">
        <v>1893</v>
      </c>
      <c r="B2817" s="406" t="s">
        <v>1904</v>
      </c>
      <c r="C2817" s="406" t="s">
        <v>2265</v>
      </c>
      <c r="D2817" s="406" t="s">
        <v>2943</v>
      </c>
      <c r="F2817" s="406" t="s">
        <v>1893</v>
      </c>
      <c r="G2817" s="406" t="s">
        <v>1904</v>
      </c>
      <c r="H2817" s="406" t="s">
        <v>2265</v>
      </c>
      <c r="I2817" s="406" t="s">
        <v>2943</v>
      </c>
    </row>
    <row r="2818" spans="1:9">
      <c r="A2818" s="406" t="s">
        <v>460</v>
      </c>
      <c r="B2818" s="406" t="s">
        <v>2602</v>
      </c>
      <c r="C2818" s="406" t="s">
        <v>1767</v>
      </c>
      <c r="D2818" s="406" t="s">
        <v>3708</v>
      </c>
      <c r="F2818" s="406" t="s">
        <v>460</v>
      </c>
      <c r="G2818" s="406" t="s">
        <v>2602</v>
      </c>
      <c r="H2818" s="406" t="s">
        <v>1767</v>
      </c>
      <c r="I2818" s="406" t="s">
        <v>3708</v>
      </c>
    </row>
    <row r="2819" spans="1:9">
      <c r="A2819" s="406" t="s">
        <v>448</v>
      </c>
      <c r="B2819" s="406" t="s">
        <v>2403</v>
      </c>
      <c r="C2819" s="406" t="s">
        <v>1718</v>
      </c>
      <c r="D2819" s="406" t="s">
        <v>2405</v>
      </c>
      <c r="F2819" s="406" t="s">
        <v>448</v>
      </c>
      <c r="G2819" s="406" t="s">
        <v>2403</v>
      </c>
      <c r="H2819" s="406" t="s">
        <v>1718</v>
      </c>
      <c r="I2819" s="406" t="s">
        <v>2405</v>
      </c>
    </row>
    <row r="2820" spans="1:9">
      <c r="A2820" s="406" t="s">
        <v>460</v>
      </c>
      <c r="B2820" s="406" t="s">
        <v>1956</v>
      </c>
      <c r="C2820" s="406" t="s">
        <v>1674</v>
      </c>
      <c r="D2820" s="406" t="s">
        <v>3709</v>
      </c>
      <c r="F2820" s="406" t="s">
        <v>460</v>
      </c>
      <c r="G2820" s="406" t="s">
        <v>1956</v>
      </c>
      <c r="H2820" s="406" t="s">
        <v>1674</v>
      </c>
      <c r="I2820" s="406" t="s">
        <v>3709</v>
      </c>
    </row>
    <row r="2821" spans="1:9">
      <c r="A2821" s="406" t="s">
        <v>2185</v>
      </c>
      <c r="B2821" s="406" t="s">
        <v>2570</v>
      </c>
      <c r="C2821" s="406" t="s">
        <v>1896</v>
      </c>
      <c r="D2821" s="406" t="s">
        <v>3710</v>
      </c>
      <c r="F2821" s="406" t="s">
        <v>2185</v>
      </c>
      <c r="G2821" s="406" t="s">
        <v>2570</v>
      </c>
      <c r="H2821" s="406" t="s">
        <v>1896</v>
      </c>
      <c r="I2821" s="406" t="s">
        <v>3710</v>
      </c>
    </row>
    <row r="2822" spans="1:9">
      <c r="A2822" s="406" t="s">
        <v>448</v>
      </c>
      <c r="B2822" s="406" t="s">
        <v>1876</v>
      </c>
      <c r="C2822" s="406" t="s">
        <v>1671</v>
      </c>
      <c r="D2822" s="406" t="s">
        <v>1877</v>
      </c>
      <c r="F2822" s="406" t="s">
        <v>448</v>
      </c>
      <c r="G2822" s="406" t="s">
        <v>1876</v>
      </c>
      <c r="H2822" s="406" t="s">
        <v>1671</v>
      </c>
      <c r="I2822" s="406" t="s">
        <v>1877</v>
      </c>
    </row>
    <row r="2823" spans="1:9">
      <c r="A2823" s="406" t="s">
        <v>1858</v>
      </c>
      <c r="B2823" s="406" t="s">
        <v>1859</v>
      </c>
      <c r="C2823" s="406" t="s">
        <v>1896</v>
      </c>
      <c r="D2823" s="406" t="s">
        <v>2194</v>
      </c>
      <c r="F2823" s="406" t="s">
        <v>1858</v>
      </c>
      <c r="G2823" s="406" t="s">
        <v>1859</v>
      </c>
      <c r="H2823" s="406" t="s">
        <v>1896</v>
      </c>
      <c r="I2823" s="406" t="s">
        <v>2194</v>
      </c>
    </row>
    <row r="2824" spans="1:9">
      <c r="A2824" s="406" t="s">
        <v>2582</v>
      </c>
      <c r="B2824" s="406" t="s">
        <v>2583</v>
      </c>
      <c r="C2824" s="406" t="s">
        <v>2066</v>
      </c>
      <c r="D2824" s="406" t="s">
        <v>3711</v>
      </c>
      <c r="F2824" s="406" t="s">
        <v>2582</v>
      </c>
      <c r="G2824" s="406" t="s">
        <v>2583</v>
      </c>
      <c r="H2824" s="406" t="s">
        <v>2066</v>
      </c>
      <c r="I2824" s="406" t="s">
        <v>3711</v>
      </c>
    </row>
    <row r="2825" spans="1:9">
      <c r="A2825" s="406" t="s">
        <v>1546</v>
      </c>
      <c r="B2825" s="406" t="s">
        <v>2084</v>
      </c>
      <c r="C2825" s="406" t="s">
        <v>1763</v>
      </c>
      <c r="D2825" s="406" t="s">
        <v>2375</v>
      </c>
      <c r="F2825" s="406" t="s">
        <v>1546</v>
      </c>
      <c r="G2825" s="406" t="s">
        <v>2084</v>
      </c>
      <c r="H2825" s="406" t="s">
        <v>1763</v>
      </c>
      <c r="I2825" s="406" t="s">
        <v>2375</v>
      </c>
    </row>
    <row r="2826" spans="1:9">
      <c r="A2826" s="406" t="s">
        <v>1546</v>
      </c>
      <c r="B2826" s="406" t="s">
        <v>1686</v>
      </c>
      <c r="C2826" s="406" t="s">
        <v>1705</v>
      </c>
      <c r="D2826" s="406" t="s">
        <v>1690</v>
      </c>
      <c r="F2826" s="406" t="s">
        <v>1546</v>
      </c>
      <c r="G2826" s="406" t="s">
        <v>1686</v>
      </c>
      <c r="H2826" s="406" t="s">
        <v>1705</v>
      </c>
      <c r="I2826" s="406" t="s">
        <v>1690</v>
      </c>
    </row>
    <row r="2827" spans="1:9">
      <c r="A2827" s="406" t="s">
        <v>460</v>
      </c>
      <c r="B2827" s="406" t="s">
        <v>3340</v>
      </c>
      <c r="C2827" s="406" t="s">
        <v>2967</v>
      </c>
      <c r="D2827" s="406" t="s">
        <v>3088</v>
      </c>
      <c r="F2827" s="406" t="s">
        <v>460</v>
      </c>
      <c r="G2827" s="406" t="s">
        <v>3340</v>
      </c>
      <c r="H2827" s="406" t="s">
        <v>2967</v>
      </c>
      <c r="I2827" s="406" t="s">
        <v>3088</v>
      </c>
    </row>
    <row r="2828" spans="1:9">
      <c r="A2828" s="406" t="s">
        <v>2793</v>
      </c>
      <c r="B2828" s="406" t="s">
        <v>2806</v>
      </c>
      <c r="C2828" s="406" t="s">
        <v>3657</v>
      </c>
      <c r="D2828" s="406" t="s">
        <v>2808</v>
      </c>
      <c r="F2828" s="406" t="s">
        <v>2793</v>
      </c>
      <c r="G2828" s="406" t="s">
        <v>2806</v>
      </c>
      <c r="H2828" s="406" t="s">
        <v>3657</v>
      </c>
      <c r="I2828" s="406" t="s">
        <v>2808</v>
      </c>
    </row>
    <row r="2829" spans="1:9">
      <c r="A2829" s="406" t="s">
        <v>1858</v>
      </c>
      <c r="B2829" s="406" t="s">
        <v>2094</v>
      </c>
      <c r="C2829" s="406" t="s">
        <v>1879</v>
      </c>
      <c r="D2829" s="406" t="s">
        <v>3712</v>
      </c>
      <c r="F2829" s="406" t="s">
        <v>1858</v>
      </c>
      <c r="G2829" s="406" t="s">
        <v>2094</v>
      </c>
      <c r="H2829" s="406" t="s">
        <v>1879</v>
      </c>
      <c r="I2829" s="406" t="s">
        <v>3712</v>
      </c>
    </row>
    <row r="2830" spans="1:9">
      <c r="A2830" s="406" t="s">
        <v>460</v>
      </c>
      <c r="B2830" s="406" t="s">
        <v>1659</v>
      </c>
      <c r="C2830" s="406" t="s">
        <v>1816</v>
      </c>
      <c r="D2830" s="406" t="s">
        <v>2287</v>
      </c>
      <c r="F2830" s="406" t="s">
        <v>460</v>
      </c>
      <c r="G2830" s="406" t="s">
        <v>1659</v>
      </c>
      <c r="H2830" s="406" t="s">
        <v>1816</v>
      </c>
      <c r="I2830" s="406" t="s">
        <v>2287</v>
      </c>
    </row>
    <row r="2831" spans="1:9">
      <c r="A2831" s="406" t="s">
        <v>448</v>
      </c>
      <c r="B2831" s="406" t="s">
        <v>1664</v>
      </c>
      <c r="C2831" s="406" t="s">
        <v>1654</v>
      </c>
      <c r="D2831" s="406" t="s">
        <v>1666</v>
      </c>
      <c r="F2831" s="406" t="s">
        <v>448</v>
      </c>
      <c r="G2831" s="406" t="s">
        <v>1664</v>
      </c>
      <c r="H2831" s="406" t="s">
        <v>1654</v>
      </c>
      <c r="I2831" s="406" t="s">
        <v>1666</v>
      </c>
    </row>
    <row r="2832" spans="1:9">
      <c r="A2832" s="406" t="s">
        <v>460</v>
      </c>
      <c r="B2832" s="406" t="s">
        <v>3247</v>
      </c>
      <c r="C2832" s="406" t="s">
        <v>3656</v>
      </c>
      <c r="D2832" s="406" t="s">
        <v>3088</v>
      </c>
      <c r="F2832" s="406" t="s">
        <v>460</v>
      </c>
      <c r="G2832" s="406" t="s">
        <v>3247</v>
      </c>
      <c r="H2832" s="406" t="s">
        <v>3656</v>
      </c>
      <c r="I2832" s="406" t="s">
        <v>3088</v>
      </c>
    </row>
    <row r="2833" spans="1:9">
      <c r="A2833" s="406" t="s">
        <v>1780</v>
      </c>
      <c r="B2833" s="406" t="s">
        <v>2052</v>
      </c>
      <c r="C2833" s="406" t="s">
        <v>1724</v>
      </c>
      <c r="D2833" s="406" t="s">
        <v>2053</v>
      </c>
      <c r="F2833" s="406" t="s">
        <v>1780</v>
      </c>
      <c r="G2833" s="406" t="s">
        <v>2052</v>
      </c>
      <c r="H2833" s="406" t="s">
        <v>1724</v>
      </c>
      <c r="I2833" s="406" t="s">
        <v>2053</v>
      </c>
    </row>
    <row r="2834" spans="1:9">
      <c r="A2834" s="406" t="s">
        <v>2776</v>
      </c>
      <c r="B2834" s="406" t="s">
        <v>2777</v>
      </c>
      <c r="C2834" s="406" t="s">
        <v>3600</v>
      </c>
      <c r="D2834" s="406" t="s">
        <v>2779</v>
      </c>
      <c r="F2834" s="406" t="s">
        <v>2776</v>
      </c>
      <c r="G2834" s="406" t="s">
        <v>2777</v>
      </c>
      <c r="H2834" s="406" t="s">
        <v>3600</v>
      </c>
      <c r="I2834" s="406" t="s">
        <v>2779</v>
      </c>
    </row>
    <row r="2835" spans="1:9">
      <c r="A2835" s="406" t="s">
        <v>452</v>
      </c>
      <c r="B2835" s="406" t="s">
        <v>1846</v>
      </c>
      <c r="C2835" s="406" t="s">
        <v>2187</v>
      </c>
      <c r="D2835" s="406" t="s">
        <v>2670</v>
      </c>
      <c r="F2835" s="406" t="s">
        <v>452</v>
      </c>
      <c r="G2835" s="406" t="s">
        <v>1846</v>
      </c>
      <c r="H2835" s="406" t="s">
        <v>2187</v>
      </c>
      <c r="I2835" s="406" t="s">
        <v>2670</v>
      </c>
    </row>
    <row r="2836" spans="1:9">
      <c r="A2836" s="406" t="s">
        <v>1546</v>
      </c>
      <c r="B2836" s="406" t="s">
        <v>1659</v>
      </c>
      <c r="C2836" s="406" t="s">
        <v>1954</v>
      </c>
      <c r="D2836" s="406" t="s">
        <v>3713</v>
      </c>
      <c r="F2836" s="406" t="s">
        <v>1546</v>
      </c>
      <c r="G2836" s="406" t="s">
        <v>1659</v>
      </c>
      <c r="H2836" s="406" t="s">
        <v>1954</v>
      </c>
      <c r="I2836" s="406" t="s">
        <v>3713</v>
      </c>
    </row>
    <row r="2837" spans="1:9">
      <c r="A2837" s="406" t="s">
        <v>2793</v>
      </c>
      <c r="B2837" s="406" t="s">
        <v>1664</v>
      </c>
      <c r="C2837" s="406" t="s">
        <v>3502</v>
      </c>
      <c r="D2837" s="406" t="s">
        <v>2808</v>
      </c>
      <c r="F2837" s="406" t="s">
        <v>2793</v>
      </c>
      <c r="G2837" s="406" t="s">
        <v>1664</v>
      </c>
      <c r="H2837" s="406" t="s">
        <v>3502</v>
      </c>
      <c r="I2837" s="406" t="s">
        <v>2808</v>
      </c>
    </row>
    <row r="2838" spans="1:9">
      <c r="A2838" s="406" t="s">
        <v>1893</v>
      </c>
      <c r="B2838" s="406" t="s">
        <v>1894</v>
      </c>
      <c r="C2838" s="406" t="s">
        <v>2019</v>
      </c>
      <c r="D2838" s="406" t="s">
        <v>2189</v>
      </c>
      <c r="F2838" s="406" t="s">
        <v>1893</v>
      </c>
      <c r="G2838" s="406" t="s">
        <v>1894</v>
      </c>
      <c r="H2838" s="406" t="s">
        <v>2019</v>
      </c>
      <c r="I2838" s="406" t="s">
        <v>2189</v>
      </c>
    </row>
    <row r="2839" spans="1:9">
      <c r="A2839" s="406" t="s">
        <v>2793</v>
      </c>
      <c r="B2839" s="406" t="s">
        <v>3000</v>
      </c>
      <c r="C2839" s="406" t="s">
        <v>1729</v>
      </c>
      <c r="D2839" s="406" t="s">
        <v>3714</v>
      </c>
      <c r="F2839" s="406" t="s">
        <v>2793</v>
      </c>
      <c r="G2839" s="406" t="s">
        <v>3000</v>
      </c>
      <c r="H2839" s="406" t="s">
        <v>1729</v>
      </c>
      <c r="I2839" s="406" t="s">
        <v>3714</v>
      </c>
    </row>
    <row r="2840" spans="1:9">
      <c r="A2840" s="406" t="s">
        <v>463</v>
      </c>
      <c r="B2840" s="406" t="s">
        <v>3715</v>
      </c>
      <c r="C2840" s="406" t="s">
        <v>1750</v>
      </c>
      <c r="D2840" s="406" t="s">
        <v>3716</v>
      </c>
      <c r="F2840" s="406" t="s">
        <v>463</v>
      </c>
      <c r="G2840" s="406" t="s">
        <v>3715</v>
      </c>
      <c r="H2840" s="406" t="s">
        <v>1750</v>
      </c>
      <c r="I2840" s="406" t="s">
        <v>3716</v>
      </c>
    </row>
    <row r="2841" spans="1:9">
      <c r="A2841" s="406" t="s">
        <v>1893</v>
      </c>
      <c r="B2841" s="406" t="s">
        <v>2455</v>
      </c>
      <c r="C2841" s="406" t="s">
        <v>1651</v>
      </c>
      <c r="D2841" s="406" t="s">
        <v>1968</v>
      </c>
      <c r="F2841" s="406" t="s">
        <v>1893</v>
      </c>
      <c r="G2841" s="406" t="s">
        <v>2455</v>
      </c>
      <c r="H2841" s="406" t="s">
        <v>1651</v>
      </c>
      <c r="I2841" s="406" t="s">
        <v>1968</v>
      </c>
    </row>
    <row r="2842" spans="1:9">
      <c r="A2842" s="406" t="s">
        <v>1893</v>
      </c>
      <c r="B2842" s="406" t="s">
        <v>1664</v>
      </c>
      <c r="C2842" s="406" t="s">
        <v>2877</v>
      </c>
      <c r="D2842" s="406" t="s">
        <v>3229</v>
      </c>
      <c r="F2842" s="406" t="s">
        <v>1893</v>
      </c>
      <c r="G2842" s="406" t="s">
        <v>1664</v>
      </c>
      <c r="H2842" s="406" t="s">
        <v>2877</v>
      </c>
      <c r="I2842" s="406" t="s">
        <v>3229</v>
      </c>
    </row>
    <row r="2843" spans="1:9">
      <c r="A2843" s="406" t="s">
        <v>2582</v>
      </c>
      <c r="B2843" s="406" t="s">
        <v>2583</v>
      </c>
      <c r="C2843" s="406" t="s">
        <v>2177</v>
      </c>
      <c r="D2843" s="406" t="s">
        <v>2008</v>
      </c>
      <c r="F2843" s="406" t="s">
        <v>2582</v>
      </c>
      <c r="G2843" s="406" t="s">
        <v>2583</v>
      </c>
      <c r="H2843" s="406" t="s">
        <v>2177</v>
      </c>
      <c r="I2843" s="406" t="s">
        <v>2008</v>
      </c>
    </row>
    <row r="2844" spans="1:9">
      <c r="A2844" s="406" t="s">
        <v>3091</v>
      </c>
      <c r="B2844" s="406" t="s">
        <v>3092</v>
      </c>
      <c r="C2844" s="406" t="s">
        <v>2911</v>
      </c>
      <c r="D2844" s="406" t="s">
        <v>3094</v>
      </c>
      <c r="F2844" s="406" t="s">
        <v>3091</v>
      </c>
      <c r="G2844" s="406" t="s">
        <v>3092</v>
      </c>
      <c r="H2844" s="406" t="s">
        <v>2911</v>
      </c>
      <c r="I2844" s="406" t="s">
        <v>3094</v>
      </c>
    </row>
    <row r="2845" spans="1:9">
      <c r="A2845" s="406" t="s">
        <v>2793</v>
      </c>
      <c r="B2845" s="406" t="s">
        <v>1664</v>
      </c>
      <c r="C2845" s="406" t="s">
        <v>3096</v>
      </c>
      <c r="D2845" s="406" t="s">
        <v>2808</v>
      </c>
      <c r="F2845" s="406" t="s">
        <v>2793</v>
      </c>
      <c r="G2845" s="406" t="s">
        <v>1664</v>
      </c>
      <c r="H2845" s="406" t="s">
        <v>3096</v>
      </c>
      <c r="I2845" s="406" t="s">
        <v>2808</v>
      </c>
    </row>
    <row r="2846" spans="1:9">
      <c r="A2846" s="406" t="s">
        <v>3091</v>
      </c>
      <c r="B2846" s="406" t="s">
        <v>3092</v>
      </c>
      <c r="C2846" s="406" t="s">
        <v>2904</v>
      </c>
      <c r="D2846" s="406" t="s">
        <v>3094</v>
      </c>
      <c r="F2846" s="406" t="s">
        <v>3091</v>
      </c>
      <c r="G2846" s="406" t="s">
        <v>3092</v>
      </c>
      <c r="H2846" s="406" t="s">
        <v>2904</v>
      </c>
      <c r="I2846" s="406" t="s">
        <v>3094</v>
      </c>
    </row>
    <row r="2847" spans="1:9">
      <c r="A2847" s="406" t="s">
        <v>452</v>
      </c>
      <c r="B2847" s="406" t="s">
        <v>2592</v>
      </c>
      <c r="C2847" s="406" t="s">
        <v>1665</v>
      </c>
      <c r="D2847" s="406" t="s">
        <v>2670</v>
      </c>
      <c r="F2847" s="406" t="s">
        <v>452</v>
      </c>
      <c r="G2847" s="406" t="s">
        <v>2592</v>
      </c>
      <c r="H2847" s="406" t="s">
        <v>1665</v>
      </c>
      <c r="I2847" s="406" t="s">
        <v>2670</v>
      </c>
    </row>
    <row r="2848" spans="1:9">
      <c r="A2848" s="406" t="s">
        <v>456</v>
      </c>
      <c r="B2848" s="406" t="s">
        <v>1838</v>
      </c>
      <c r="C2848" s="406" t="s">
        <v>3717</v>
      </c>
      <c r="D2848" s="406" t="s">
        <v>1840</v>
      </c>
      <c r="F2848" s="406" t="s">
        <v>456</v>
      </c>
      <c r="G2848" s="406" t="s">
        <v>1838</v>
      </c>
      <c r="H2848" s="406" t="s">
        <v>3717</v>
      </c>
      <c r="I2848" s="406" t="s">
        <v>1840</v>
      </c>
    </row>
    <row r="2849" spans="1:9">
      <c r="A2849" s="406" t="s">
        <v>3091</v>
      </c>
      <c r="B2849" s="406" t="s">
        <v>2949</v>
      </c>
      <c r="C2849" s="406" t="s">
        <v>1695</v>
      </c>
      <c r="D2849" s="406" t="s">
        <v>3465</v>
      </c>
      <c r="F2849" s="406" t="s">
        <v>3091</v>
      </c>
      <c r="G2849" s="406" t="s">
        <v>2949</v>
      </c>
      <c r="H2849" s="406" t="s">
        <v>1695</v>
      </c>
      <c r="I2849" s="406" t="s">
        <v>3465</v>
      </c>
    </row>
    <row r="2850" spans="1:9">
      <c r="A2850" s="406" t="s">
        <v>3091</v>
      </c>
      <c r="B2850" s="406" t="s">
        <v>2949</v>
      </c>
      <c r="C2850" s="406" t="s">
        <v>1748</v>
      </c>
      <c r="D2850" s="406" t="s">
        <v>2745</v>
      </c>
      <c r="F2850" s="406" t="s">
        <v>3091</v>
      </c>
      <c r="G2850" s="406" t="s">
        <v>2949</v>
      </c>
      <c r="H2850" s="406" t="s">
        <v>1748</v>
      </c>
      <c r="I2850" s="406" t="s">
        <v>2745</v>
      </c>
    </row>
    <row r="2851" spans="1:9">
      <c r="A2851" s="406" t="s">
        <v>460</v>
      </c>
      <c r="B2851" s="406" t="s">
        <v>3125</v>
      </c>
      <c r="C2851" s="406" t="s">
        <v>2836</v>
      </c>
      <c r="D2851" s="406" t="s">
        <v>3088</v>
      </c>
      <c r="F2851" s="406" t="s">
        <v>460</v>
      </c>
      <c r="G2851" s="406" t="s">
        <v>3125</v>
      </c>
      <c r="H2851" s="406" t="s">
        <v>2836</v>
      </c>
      <c r="I2851" s="406" t="s">
        <v>3088</v>
      </c>
    </row>
    <row r="2852" spans="1:9">
      <c r="A2852" s="406" t="s">
        <v>456</v>
      </c>
      <c r="B2852" s="406" t="s">
        <v>2490</v>
      </c>
      <c r="C2852" s="406" t="s">
        <v>1870</v>
      </c>
      <c r="D2852" s="406" t="s">
        <v>2535</v>
      </c>
      <c r="F2852" s="406" t="s">
        <v>456</v>
      </c>
      <c r="G2852" s="406" t="s">
        <v>2490</v>
      </c>
      <c r="H2852" s="406" t="s">
        <v>1870</v>
      </c>
      <c r="I2852" s="406" t="s">
        <v>2535</v>
      </c>
    </row>
    <row r="2853" spans="1:9">
      <c r="A2853" s="406" t="s">
        <v>460</v>
      </c>
      <c r="B2853" s="406" t="s">
        <v>3294</v>
      </c>
      <c r="C2853" s="406" t="s">
        <v>3718</v>
      </c>
      <c r="D2853" s="406" t="s">
        <v>3081</v>
      </c>
      <c r="F2853" s="406" t="s">
        <v>460</v>
      </c>
      <c r="G2853" s="406" t="s">
        <v>3294</v>
      </c>
      <c r="H2853" s="406" t="s">
        <v>3718</v>
      </c>
      <c r="I2853" s="406" t="s">
        <v>3081</v>
      </c>
    </row>
    <row r="2854" spans="1:9">
      <c r="A2854" s="406" t="s">
        <v>1858</v>
      </c>
      <c r="B2854" s="406" t="s">
        <v>1859</v>
      </c>
      <c r="C2854" s="406" t="s">
        <v>1734</v>
      </c>
      <c r="D2854" s="406" t="s">
        <v>2259</v>
      </c>
      <c r="F2854" s="406" t="s">
        <v>1858</v>
      </c>
      <c r="G2854" s="406" t="s">
        <v>1859</v>
      </c>
      <c r="H2854" s="406" t="s">
        <v>1734</v>
      </c>
      <c r="I2854" s="406" t="s">
        <v>2259</v>
      </c>
    </row>
    <row r="2855" spans="1:9">
      <c r="A2855" s="406" t="s">
        <v>448</v>
      </c>
      <c r="B2855" s="406" t="s">
        <v>2144</v>
      </c>
      <c r="C2855" s="406" t="s">
        <v>1748</v>
      </c>
      <c r="D2855" s="406" t="s">
        <v>3619</v>
      </c>
      <c r="F2855" s="406" t="s">
        <v>448</v>
      </c>
      <c r="G2855" s="406" t="s">
        <v>2144</v>
      </c>
      <c r="H2855" s="406" t="s">
        <v>1748</v>
      </c>
      <c r="I2855" s="406" t="s">
        <v>3619</v>
      </c>
    </row>
    <row r="2856" spans="1:9">
      <c r="A2856" s="406" t="s">
        <v>452</v>
      </c>
      <c r="B2856" s="406" t="s">
        <v>2071</v>
      </c>
      <c r="C2856" s="406" t="s">
        <v>1687</v>
      </c>
      <c r="D2856" s="406" t="s">
        <v>2642</v>
      </c>
      <c r="F2856" s="406" t="s">
        <v>452</v>
      </c>
      <c r="G2856" s="406" t="s">
        <v>2071</v>
      </c>
      <c r="H2856" s="406" t="s">
        <v>1687</v>
      </c>
      <c r="I2856" s="406" t="s">
        <v>2642</v>
      </c>
    </row>
    <row r="2857" spans="1:9">
      <c r="A2857" s="406" t="s">
        <v>460</v>
      </c>
      <c r="B2857" s="406" t="s">
        <v>3003</v>
      </c>
      <c r="C2857" s="406" t="s">
        <v>1665</v>
      </c>
      <c r="D2857" s="406" t="s">
        <v>3719</v>
      </c>
      <c r="F2857" s="406" t="s">
        <v>460</v>
      </c>
      <c r="G2857" s="406" t="s">
        <v>3003</v>
      </c>
      <c r="H2857" s="406" t="s">
        <v>1665</v>
      </c>
      <c r="I2857" s="406" t="s">
        <v>3719</v>
      </c>
    </row>
    <row r="2858" spans="1:9">
      <c r="A2858" s="406" t="s">
        <v>2793</v>
      </c>
      <c r="B2858" s="406" t="s">
        <v>2806</v>
      </c>
      <c r="C2858" s="406" t="s">
        <v>3141</v>
      </c>
      <c r="D2858" s="406" t="s">
        <v>2808</v>
      </c>
      <c r="F2858" s="406" t="s">
        <v>2793</v>
      </c>
      <c r="G2858" s="406" t="s">
        <v>2806</v>
      </c>
      <c r="H2858" s="406" t="s">
        <v>3141</v>
      </c>
      <c r="I2858" s="406" t="s">
        <v>2808</v>
      </c>
    </row>
    <row r="2859" spans="1:9">
      <c r="A2859" s="406" t="s">
        <v>467</v>
      </c>
      <c r="B2859" s="406" t="s">
        <v>2004</v>
      </c>
      <c r="C2859" s="406" t="s">
        <v>1665</v>
      </c>
      <c r="D2859" s="406" t="s">
        <v>2998</v>
      </c>
      <c r="F2859" s="406" t="s">
        <v>467</v>
      </c>
      <c r="G2859" s="406" t="s">
        <v>2004</v>
      </c>
      <c r="H2859" s="406" t="s">
        <v>1665</v>
      </c>
      <c r="I2859" s="406" t="s">
        <v>2998</v>
      </c>
    </row>
    <row r="2860" spans="1:9">
      <c r="A2860" s="406" t="s">
        <v>2542</v>
      </c>
      <c r="B2860" s="406" t="s">
        <v>3051</v>
      </c>
      <c r="C2860" s="406" t="s">
        <v>1695</v>
      </c>
      <c r="D2860" s="406" t="s">
        <v>3052</v>
      </c>
      <c r="F2860" s="406" t="s">
        <v>2542</v>
      </c>
      <c r="G2860" s="406" t="s">
        <v>3051</v>
      </c>
      <c r="H2860" s="406" t="s">
        <v>1695</v>
      </c>
      <c r="I2860" s="406" t="s">
        <v>3052</v>
      </c>
    </row>
    <row r="2861" spans="1:9">
      <c r="A2861" s="406" t="s">
        <v>460</v>
      </c>
      <c r="B2861" s="406" t="s">
        <v>2233</v>
      </c>
      <c r="C2861" s="406" t="s">
        <v>1665</v>
      </c>
      <c r="D2861" s="406" t="s">
        <v>2234</v>
      </c>
      <c r="F2861" s="406" t="s">
        <v>460</v>
      </c>
      <c r="G2861" s="406" t="s">
        <v>2233</v>
      </c>
      <c r="H2861" s="406" t="s">
        <v>1665</v>
      </c>
      <c r="I2861" s="406" t="s">
        <v>2234</v>
      </c>
    </row>
    <row r="2862" spans="1:9">
      <c r="A2862" s="406" t="s">
        <v>456</v>
      </c>
      <c r="B2862" s="406" t="s">
        <v>2728</v>
      </c>
      <c r="C2862" s="406" t="s">
        <v>1654</v>
      </c>
      <c r="D2862" s="406" t="s">
        <v>2730</v>
      </c>
      <c r="F2862" s="406" t="s">
        <v>456</v>
      </c>
      <c r="G2862" s="406" t="s">
        <v>2728</v>
      </c>
      <c r="H2862" s="406" t="s">
        <v>1654</v>
      </c>
      <c r="I2862" s="406" t="s">
        <v>2730</v>
      </c>
    </row>
    <row r="2863" spans="1:9">
      <c r="A2863" s="406" t="s">
        <v>1546</v>
      </c>
      <c r="B2863" s="406" t="s">
        <v>1653</v>
      </c>
      <c r="C2863" s="406" t="s">
        <v>1665</v>
      </c>
      <c r="D2863" s="406" t="s">
        <v>2198</v>
      </c>
      <c r="F2863" s="406" t="s">
        <v>1546</v>
      </c>
      <c r="G2863" s="406" t="s">
        <v>1653</v>
      </c>
      <c r="H2863" s="406" t="s">
        <v>1665</v>
      </c>
      <c r="I2863" s="406" t="s">
        <v>2198</v>
      </c>
    </row>
    <row r="2864" spans="1:9">
      <c r="A2864" s="406" t="s">
        <v>3091</v>
      </c>
      <c r="B2864" s="406" t="s">
        <v>2949</v>
      </c>
      <c r="C2864" s="406" t="s">
        <v>1654</v>
      </c>
      <c r="D2864" s="406" t="s">
        <v>1860</v>
      </c>
      <c r="F2864" s="406" t="s">
        <v>3091</v>
      </c>
      <c r="G2864" s="406" t="s">
        <v>2949</v>
      </c>
      <c r="H2864" s="406" t="s">
        <v>1654</v>
      </c>
      <c r="I2864" s="406" t="s">
        <v>1860</v>
      </c>
    </row>
    <row r="2865" spans="1:9">
      <c r="A2865" s="406" t="s">
        <v>3091</v>
      </c>
      <c r="B2865" s="406" t="s">
        <v>3092</v>
      </c>
      <c r="C2865" s="406" t="s">
        <v>2902</v>
      </c>
      <c r="D2865" s="406" t="s">
        <v>3094</v>
      </c>
      <c r="F2865" s="406" t="s">
        <v>3091</v>
      </c>
      <c r="G2865" s="406" t="s">
        <v>3092</v>
      </c>
      <c r="H2865" s="406" t="s">
        <v>2902</v>
      </c>
      <c r="I2865" s="406" t="s">
        <v>3094</v>
      </c>
    </row>
    <row r="2866" spans="1:9">
      <c r="A2866" s="406" t="s">
        <v>460</v>
      </c>
      <c r="B2866" s="406" t="s">
        <v>3247</v>
      </c>
      <c r="C2866" s="406" t="s">
        <v>2916</v>
      </c>
      <c r="D2866" s="406" t="s">
        <v>3088</v>
      </c>
      <c r="F2866" s="406" t="s">
        <v>460</v>
      </c>
      <c r="G2866" s="406" t="s">
        <v>3247</v>
      </c>
      <c r="H2866" s="406" t="s">
        <v>2916</v>
      </c>
      <c r="I2866" s="406" t="s">
        <v>3088</v>
      </c>
    </row>
    <row r="2867" spans="1:9">
      <c r="A2867" s="406" t="s">
        <v>2793</v>
      </c>
      <c r="B2867" s="406" t="s">
        <v>2806</v>
      </c>
      <c r="C2867" s="406" t="s">
        <v>3095</v>
      </c>
      <c r="D2867" s="406" t="s">
        <v>2808</v>
      </c>
      <c r="F2867" s="406" t="s">
        <v>2793</v>
      </c>
      <c r="G2867" s="406" t="s">
        <v>2806</v>
      </c>
      <c r="H2867" s="406" t="s">
        <v>3095</v>
      </c>
      <c r="I2867" s="406" t="s">
        <v>2808</v>
      </c>
    </row>
    <row r="2868" spans="1:9">
      <c r="A2868" s="406" t="s">
        <v>460</v>
      </c>
      <c r="B2868" s="406" t="s">
        <v>3111</v>
      </c>
      <c r="C2868" s="406" t="s">
        <v>3210</v>
      </c>
      <c r="D2868" s="406" t="s">
        <v>3081</v>
      </c>
      <c r="F2868" s="406" t="s">
        <v>460</v>
      </c>
      <c r="G2868" s="406" t="s">
        <v>3111</v>
      </c>
      <c r="H2868" s="406" t="s">
        <v>3210</v>
      </c>
      <c r="I2868" s="406" t="s">
        <v>3081</v>
      </c>
    </row>
    <row r="2869" spans="1:9">
      <c r="A2869" s="406" t="s">
        <v>448</v>
      </c>
      <c r="B2869" s="406" t="s">
        <v>1701</v>
      </c>
      <c r="C2869" s="406" t="s">
        <v>1750</v>
      </c>
      <c r="D2869" s="406" t="s">
        <v>2661</v>
      </c>
      <c r="F2869" s="406" t="s">
        <v>448</v>
      </c>
      <c r="G2869" s="406" t="s">
        <v>1701</v>
      </c>
      <c r="H2869" s="406" t="s">
        <v>1750</v>
      </c>
      <c r="I2869" s="406" t="s">
        <v>2661</v>
      </c>
    </row>
    <row r="2870" spans="1:9">
      <c r="A2870" s="406" t="s">
        <v>448</v>
      </c>
      <c r="B2870" s="406" t="s">
        <v>2137</v>
      </c>
      <c r="C2870" s="406" t="s">
        <v>1727</v>
      </c>
      <c r="D2870" s="406" t="s">
        <v>2139</v>
      </c>
      <c r="F2870" s="406" t="s">
        <v>448</v>
      </c>
      <c r="G2870" s="406" t="s">
        <v>2137</v>
      </c>
      <c r="H2870" s="406" t="s">
        <v>1727</v>
      </c>
      <c r="I2870" s="406" t="s">
        <v>2139</v>
      </c>
    </row>
    <row r="2871" spans="1:9">
      <c r="A2871" s="406" t="s">
        <v>2793</v>
      </c>
      <c r="B2871" s="406" t="s">
        <v>2842</v>
      </c>
      <c r="C2871" s="406" t="s">
        <v>3480</v>
      </c>
      <c r="D2871" s="406" t="s">
        <v>2808</v>
      </c>
      <c r="F2871" s="406" t="s">
        <v>2793</v>
      </c>
      <c r="G2871" s="406" t="s">
        <v>2842</v>
      </c>
      <c r="H2871" s="406" t="s">
        <v>3480</v>
      </c>
      <c r="I2871" s="406" t="s">
        <v>2808</v>
      </c>
    </row>
    <row r="2872" spans="1:9">
      <c r="A2872" s="406" t="s">
        <v>452</v>
      </c>
      <c r="B2872" s="406" t="s">
        <v>2247</v>
      </c>
      <c r="C2872" s="406" t="s">
        <v>1727</v>
      </c>
      <c r="D2872" s="406" t="s">
        <v>3720</v>
      </c>
      <c r="F2872" s="406" t="s">
        <v>452</v>
      </c>
      <c r="G2872" s="406" t="s">
        <v>2247</v>
      </c>
      <c r="H2872" s="406" t="s">
        <v>1727</v>
      </c>
      <c r="I2872" s="406" t="s">
        <v>3720</v>
      </c>
    </row>
    <row r="2873" spans="1:9">
      <c r="A2873" s="406" t="s">
        <v>467</v>
      </c>
      <c r="B2873" s="406" t="s">
        <v>1659</v>
      </c>
      <c r="C2873" s="406" t="s">
        <v>1713</v>
      </c>
      <c r="D2873" s="406" t="s">
        <v>1823</v>
      </c>
      <c r="F2873" s="406" t="s">
        <v>467</v>
      </c>
      <c r="G2873" s="406" t="s">
        <v>1659</v>
      </c>
      <c r="H2873" s="406" t="s">
        <v>1713</v>
      </c>
      <c r="I2873" s="406" t="s">
        <v>1823</v>
      </c>
    </row>
    <row r="2874" spans="1:9">
      <c r="A2874" s="406" t="s">
        <v>456</v>
      </c>
      <c r="B2874" s="406" t="s">
        <v>2331</v>
      </c>
      <c r="C2874" s="406" t="s">
        <v>2177</v>
      </c>
      <c r="D2874" s="406" t="s">
        <v>3721</v>
      </c>
      <c r="F2874" s="406" t="s">
        <v>456</v>
      </c>
      <c r="G2874" s="406" t="s">
        <v>2331</v>
      </c>
      <c r="H2874" s="406" t="s">
        <v>2177</v>
      </c>
      <c r="I2874" s="406" t="s">
        <v>3721</v>
      </c>
    </row>
    <row r="2875" spans="1:9">
      <c r="A2875" s="406" t="s">
        <v>448</v>
      </c>
      <c r="B2875" s="406" t="s">
        <v>2939</v>
      </c>
      <c r="C2875" s="406" t="s">
        <v>1959</v>
      </c>
      <c r="D2875" s="406" t="s">
        <v>3722</v>
      </c>
      <c r="F2875" s="406" t="s">
        <v>448</v>
      </c>
      <c r="G2875" s="406" t="s">
        <v>2939</v>
      </c>
      <c r="H2875" s="406" t="s">
        <v>1959</v>
      </c>
      <c r="I2875" s="406" t="s">
        <v>3722</v>
      </c>
    </row>
    <row r="2876" spans="1:9">
      <c r="A2876" s="406" t="s">
        <v>467</v>
      </c>
      <c r="B2876" s="406" t="s">
        <v>1818</v>
      </c>
      <c r="C2876" s="406" t="s">
        <v>1671</v>
      </c>
      <c r="D2876" s="406" t="s">
        <v>1820</v>
      </c>
      <c r="F2876" s="406" t="s">
        <v>467</v>
      </c>
      <c r="G2876" s="406" t="s">
        <v>1818</v>
      </c>
      <c r="H2876" s="406" t="s">
        <v>1671</v>
      </c>
      <c r="I2876" s="406" t="s">
        <v>1820</v>
      </c>
    </row>
    <row r="2877" spans="1:9">
      <c r="A2877" s="406" t="s">
        <v>2793</v>
      </c>
      <c r="B2877" s="406" t="s">
        <v>1664</v>
      </c>
      <c r="C2877" s="406" t="s">
        <v>3485</v>
      </c>
      <c r="D2877" s="406" t="s">
        <v>2808</v>
      </c>
      <c r="F2877" s="406" t="s">
        <v>2793</v>
      </c>
      <c r="G2877" s="406" t="s">
        <v>1664</v>
      </c>
      <c r="H2877" s="406" t="s">
        <v>3485</v>
      </c>
      <c r="I2877" s="406" t="s">
        <v>2808</v>
      </c>
    </row>
    <row r="2878" spans="1:9">
      <c r="A2878" s="406" t="s">
        <v>1824</v>
      </c>
      <c r="B2878" s="406" t="s">
        <v>3688</v>
      </c>
      <c r="C2878" s="406" t="s">
        <v>1657</v>
      </c>
      <c r="D2878" s="406" t="s">
        <v>3723</v>
      </c>
      <c r="F2878" s="406" t="s">
        <v>1824</v>
      </c>
      <c r="G2878" s="406" t="s">
        <v>3688</v>
      </c>
      <c r="H2878" s="406" t="s">
        <v>1657</v>
      </c>
      <c r="I2878" s="406" t="s">
        <v>3723</v>
      </c>
    </row>
    <row r="2879" spans="1:9">
      <c r="A2879" s="406" t="s">
        <v>2793</v>
      </c>
      <c r="B2879" s="406" t="s">
        <v>2949</v>
      </c>
      <c r="C2879" s="406" t="s">
        <v>3724</v>
      </c>
      <c r="D2879" s="406" t="s">
        <v>2201</v>
      </c>
      <c r="F2879" s="406" t="s">
        <v>2793</v>
      </c>
      <c r="G2879" s="406" t="s">
        <v>2949</v>
      </c>
      <c r="H2879" s="406" t="s">
        <v>3724</v>
      </c>
      <c r="I2879" s="406" t="s">
        <v>2201</v>
      </c>
    </row>
    <row r="2880" spans="1:9">
      <c r="A2880" s="406" t="s">
        <v>1843</v>
      </c>
      <c r="B2880" s="406" t="s">
        <v>1958</v>
      </c>
      <c r="C2880" s="406" t="s">
        <v>2178</v>
      </c>
      <c r="D2880" s="406" t="s">
        <v>1960</v>
      </c>
      <c r="F2880" s="406" t="s">
        <v>1843</v>
      </c>
      <c r="G2880" s="406" t="s">
        <v>1958</v>
      </c>
      <c r="H2880" s="406" t="s">
        <v>2178</v>
      </c>
      <c r="I2880" s="406" t="s">
        <v>1960</v>
      </c>
    </row>
    <row r="2881" spans="1:9">
      <c r="A2881" s="406" t="s">
        <v>452</v>
      </c>
      <c r="B2881" s="406" t="s">
        <v>2590</v>
      </c>
      <c r="C2881" s="406" t="s">
        <v>1677</v>
      </c>
      <c r="D2881" s="406" t="s">
        <v>2751</v>
      </c>
      <c r="F2881" s="406" t="s">
        <v>452</v>
      </c>
      <c r="G2881" s="406" t="s">
        <v>2590</v>
      </c>
      <c r="H2881" s="406" t="s">
        <v>1677</v>
      </c>
      <c r="I2881" s="406" t="s">
        <v>2751</v>
      </c>
    </row>
    <row r="2882" spans="1:9">
      <c r="A2882" s="406" t="s">
        <v>456</v>
      </c>
      <c r="B2882" s="406" t="s">
        <v>2156</v>
      </c>
      <c r="C2882" s="406" t="s">
        <v>2606</v>
      </c>
      <c r="D2882" s="406" t="s">
        <v>2789</v>
      </c>
      <c r="F2882" s="406" t="s">
        <v>456</v>
      </c>
      <c r="G2882" s="406" t="s">
        <v>2156</v>
      </c>
      <c r="H2882" s="406" t="s">
        <v>2606</v>
      </c>
      <c r="I2882" s="406" t="s">
        <v>2789</v>
      </c>
    </row>
    <row r="2883" spans="1:9">
      <c r="A2883" s="406" t="s">
        <v>1787</v>
      </c>
      <c r="B2883" s="406" t="s">
        <v>1946</v>
      </c>
      <c r="C2883" s="406" t="s">
        <v>1654</v>
      </c>
      <c r="D2883" s="406" t="s">
        <v>1947</v>
      </c>
      <c r="F2883" s="406" t="s">
        <v>1787</v>
      </c>
      <c r="G2883" s="406" t="s">
        <v>1946</v>
      </c>
      <c r="H2883" s="406" t="s">
        <v>1654</v>
      </c>
      <c r="I2883" s="406" t="s">
        <v>1947</v>
      </c>
    </row>
    <row r="2884" spans="1:9">
      <c r="A2884" s="406" t="s">
        <v>463</v>
      </c>
      <c r="B2884" s="406" t="s">
        <v>2167</v>
      </c>
      <c r="C2884" s="406" t="s">
        <v>1879</v>
      </c>
      <c r="D2884" s="406" t="s">
        <v>2891</v>
      </c>
      <c r="F2884" s="406" t="s">
        <v>463</v>
      </c>
      <c r="G2884" s="406" t="s">
        <v>2167</v>
      </c>
      <c r="H2884" s="406" t="s">
        <v>1879</v>
      </c>
      <c r="I2884" s="406" t="s">
        <v>2891</v>
      </c>
    </row>
    <row r="2885" spans="1:9">
      <c r="A2885" s="406" t="s">
        <v>1792</v>
      </c>
      <c r="B2885" s="406" t="s">
        <v>3725</v>
      </c>
      <c r="C2885" s="406" t="s">
        <v>1702</v>
      </c>
      <c r="D2885" s="406" t="s">
        <v>3726</v>
      </c>
      <c r="F2885" s="406" t="s">
        <v>1792</v>
      </c>
      <c r="G2885" s="406" t="s">
        <v>3725</v>
      </c>
      <c r="H2885" s="406" t="s">
        <v>1702</v>
      </c>
      <c r="I2885" s="406" t="s">
        <v>3726</v>
      </c>
    </row>
    <row r="2886" spans="1:9">
      <c r="A2886" s="406" t="s">
        <v>1893</v>
      </c>
      <c r="B2886" s="406" t="s">
        <v>1894</v>
      </c>
      <c r="C2886" s="406" t="s">
        <v>1734</v>
      </c>
      <c r="D2886" s="406" t="s">
        <v>1895</v>
      </c>
      <c r="F2886" s="406" t="s">
        <v>1893</v>
      </c>
      <c r="G2886" s="406" t="s">
        <v>1894</v>
      </c>
      <c r="H2886" s="406" t="s">
        <v>1734</v>
      </c>
      <c r="I2886" s="406" t="s">
        <v>1895</v>
      </c>
    </row>
    <row r="2887" spans="1:9">
      <c r="A2887" s="406" t="s">
        <v>1863</v>
      </c>
      <c r="B2887" s="406" t="s">
        <v>1864</v>
      </c>
      <c r="C2887" s="406" t="s">
        <v>1724</v>
      </c>
      <c r="D2887" s="406" t="s">
        <v>2411</v>
      </c>
      <c r="F2887" s="406" t="s">
        <v>1863</v>
      </c>
      <c r="G2887" s="406" t="s">
        <v>1864</v>
      </c>
      <c r="H2887" s="406" t="s">
        <v>1724</v>
      </c>
      <c r="I2887" s="406" t="s">
        <v>2411</v>
      </c>
    </row>
    <row r="2888" spans="1:9">
      <c r="A2888" s="406" t="s">
        <v>448</v>
      </c>
      <c r="B2888" s="406" t="s">
        <v>1709</v>
      </c>
      <c r="C2888" s="406" t="s">
        <v>1665</v>
      </c>
      <c r="D2888" s="406" t="s">
        <v>2037</v>
      </c>
      <c r="F2888" s="406" t="s">
        <v>448</v>
      </c>
      <c r="G2888" s="406" t="s">
        <v>1709</v>
      </c>
      <c r="H2888" s="406" t="s">
        <v>1665</v>
      </c>
      <c r="I2888" s="406" t="s">
        <v>2037</v>
      </c>
    </row>
    <row r="2889" spans="1:9">
      <c r="A2889" s="406" t="s">
        <v>452</v>
      </c>
      <c r="B2889" s="406" t="s">
        <v>2840</v>
      </c>
      <c r="C2889" s="406" t="s">
        <v>1750</v>
      </c>
      <c r="D2889" s="406" t="s">
        <v>2841</v>
      </c>
      <c r="F2889" s="406" t="s">
        <v>452</v>
      </c>
      <c r="G2889" s="406" t="s">
        <v>2840</v>
      </c>
      <c r="H2889" s="406" t="s">
        <v>1750</v>
      </c>
      <c r="I2889" s="406" t="s">
        <v>2841</v>
      </c>
    </row>
    <row r="2890" spans="1:9">
      <c r="A2890" s="406" t="s">
        <v>456</v>
      </c>
      <c r="B2890" s="406" t="s">
        <v>2156</v>
      </c>
      <c r="C2890" s="406" t="s">
        <v>1657</v>
      </c>
      <c r="D2890" s="406" t="s">
        <v>2254</v>
      </c>
      <c r="F2890" s="406" t="s">
        <v>456</v>
      </c>
      <c r="G2890" s="406" t="s">
        <v>2156</v>
      </c>
      <c r="H2890" s="406" t="s">
        <v>1657</v>
      </c>
      <c r="I2890" s="406" t="s">
        <v>2254</v>
      </c>
    </row>
    <row r="2891" spans="1:9">
      <c r="A2891" s="406" t="s">
        <v>472</v>
      </c>
      <c r="B2891" s="406" t="s">
        <v>3420</v>
      </c>
      <c r="C2891" s="406" t="s">
        <v>1748</v>
      </c>
      <c r="D2891" s="406" t="s">
        <v>3427</v>
      </c>
      <c r="F2891" s="406" t="s">
        <v>472</v>
      </c>
      <c r="G2891" s="406" t="s">
        <v>3420</v>
      </c>
      <c r="H2891" s="406" t="s">
        <v>1748</v>
      </c>
      <c r="I2891" s="406" t="s">
        <v>3427</v>
      </c>
    </row>
    <row r="2892" spans="1:9">
      <c r="A2892" s="406" t="s">
        <v>1858</v>
      </c>
      <c r="B2892" s="406" t="s">
        <v>2381</v>
      </c>
      <c r="C2892" s="406" t="s">
        <v>1674</v>
      </c>
      <c r="D2892" s="406" t="s">
        <v>2844</v>
      </c>
      <c r="F2892" s="406" t="s">
        <v>1858</v>
      </c>
      <c r="G2892" s="406" t="s">
        <v>2381</v>
      </c>
      <c r="H2892" s="406" t="s">
        <v>1674</v>
      </c>
      <c r="I2892" s="406" t="s">
        <v>2844</v>
      </c>
    </row>
    <row r="2893" spans="1:9">
      <c r="A2893" s="406" t="s">
        <v>1546</v>
      </c>
      <c r="B2893" s="406" t="s">
        <v>1937</v>
      </c>
      <c r="C2893" s="406" t="s">
        <v>1819</v>
      </c>
      <c r="D2893" s="406" t="s">
        <v>2292</v>
      </c>
      <c r="F2893" s="406" t="s">
        <v>1546</v>
      </c>
      <c r="G2893" s="406" t="s">
        <v>1937</v>
      </c>
      <c r="H2893" s="406" t="s">
        <v>1819</v>
      </c>
      <c r="I2893" s="406" t="s">
        <v>2292</v>
      </c>
    </row>
    <row r="2894" spans="1:9">
      <c r="A2894" s="406" t="s">
        <v>460</v>
      </c>
      <c r="B2894" s="406" t="s">
        <v>3234</v>
      </c>
      <c r="C2894" s="406" t="s">
        <v>2902</v>
      </c>
      <c r="D2894" s="406" t="s">
        <v>3088</v>
      </c>
      <c r="F2894" s="406" t="s">
        <v>460</v>
      </c>
      <c r="G2894" s="406" t="s">
        <v>3234</v>
      </c>
      <c r="H2894" s="406" t="s">
        <v>2902</v>
      </c>
      <c r="I2894" s="406" t="s">
        <v>3088</v>
      </c>
    </row>
    <row r="2895" spans="1:9">
      <c r="A2895" s="406" t="s">
        <v>472</v>
      </c>
      <c r="B2895" s="406" t="s">
        <v>3289</v>
      </c>
      <c r="C2895" s="406" t="s">
        <v>1819</v>
      </c>
      <c r="D2895" s="406" t="s">
        <v>3727</v>
      </c>
      <c r="F2895" s="406" t="s">
        <v>472</v>
      </c>
      <c r="G2895" s="406" t="s">
        <v>3289</v>
      </c>
      <c r="H2895" s="406" t="s">
        <v>1819</v>
      </c>
      <c r="I2895" s="406" t="s">
        <v>3727</v>
      </c>
    </row>
    <row r="2896" spans="1:9">
      <c r="A2896" s="406" t="s">
        <v>1893</v>
      </c>
      <c r="B2896" s="406" t="s">
        <v>1894</v>
      </c>
      <c r="C2896" s="406" t="s">
        <v>1887</v>
      </c>
      <c r="D2896" s="406" t="s">
        <v>1897</v>
      </c>
      <c r="F2896" s="406" t="s">
        <v>1893</v>
      </c>
      <c r="G2896" s="406" t="s">
        <v>1894</v>
      </c>
      <c r="H2896" s="406" t="s">
        <v>1887</v>
      </c>
      <c r="I2896" s="406" t="s">
        <v>1897</v>
      </c>
    </row>
    <row r="2897" spans="1:9">
      <c r="A2897" s="406" t="s">
        <v>472</v>
      </c>
      <c r="B2897" s="406" t="s">
        <v>1694</v>
      </c>
      <c r="C2897" s="406" t="s">
        <v>1819</v>
      </c>
      <c r="D2897" s="406" t="s">
        <v>1696</v>
      </c>
      <c r="F2897" s="406" t="s">
        <v>472</v>
      </c>
      <c r="G2897" s="406" t="s">
        <v>1694</v>
      </c>
      <c r="H2897" s="406" t="s">
        <v>1819</v>
      </c>
      <c r="I2897" s="406" t="s">
        <v>1696</v>
      </c>
    </row>
    <row r="2898" spans="1:9">
      <c r="A2898" s="406" t="s">
        <v>1893</v>
      </c>
      <c r="B2898" s="406" t="s">
        <v>1904</v>
      </c>
      <c r="C2898" s="406" t="s">
        <v>2231</v>
      </c>
      <c r="D2898" s="406" t="s">
        <v>3728</v>
      </c>
      <c r="F2898" s="406" t="s">
        <v>1893</v>
      </c>
      <c r="G2898" s="406" t="s">
        <v>1904</v>
      </c>
      <c r="H2898" s="406" t="s">
        <v>2231</v>
      </c>
      <c r="I2898" s="406" t="s">
        <v>3728</v>
      </c>
    </row>
    <row r="2899" spans="1:9">
      <c r="A2899" s="406" t="s">
        <v>1893</v>
      </c>
      <c r="B2899" s="406" t="s">
        <v>2363</v>
      </c>
      <c r="C2899" s="406" t="s">
        <v>1865</v>
      </c>
      <c r="D2899" s="406" t="s">
        <v>2364</v>
      </c>
      <c r="F2899" s="406" t="s">
        <v>1893</v>
      </c>
      <c r="G2899" s="406" t="s">
        <v>2363</v>
      </c>
      <c r="H2899" s="406" t="s">
        <v>1865</v>
      </c>
      <c r="I2899" s="406" t="s">
        <v>2364</v>
      </c>
    </row>
    <row r="2900" spans="1:9">
      <c r="A2900" s="406" t="s">
        <v>460</v>
      </c>
      <c r="B2900" s="406" t="s">
        <v>3615</v>
      </c>
      <c r="C2900" s="406" t="s">
        <v>1737</v>
      </c>
      <c r="D2900" s="406" t="s">
        <v>3617</v>
      </c>
      <c r="F2900" s="406" t="s">
        <v>460</v>
      </c>
      <c r="G2900" s="406" t="s">
        <v>3615</v>
      </c>
      <c r="H2900" s="406" t="s">
        <v>1737</v>
      </c>
      <c r="I2900" s="406" t="s">
        <v>3617</v>
      </c>
    </row>
    <row r="2901" spans="1:9">
      <c r="A2901" s="406" t="s">
        <v>2776</v>
      </c>
      <c r="B2901" s="406" t="s">
        <v>2777</v>
      </c>
      <c r="C2901" s="406" t="s">
        <v>3729</v>
      </c>
      <c r="D2901" s="406" t="s">
        <v>2779</v>
      </c>
      <c r="F2901" s="406" t="s">
        <v>2776</v>
      </c>
      <c r="G2901" s="406" t="s">
        <v>2777</v>
      </c>
      <c r="H2901" s="406" t="s">
        <v>3729</v>
      </c>
      <c r="I2901" s="406" t="s">
        <v>2779</v>
      </c>
    </row>
    <row r="2902" spans="1:9">
      <c r="A2902" s="406" t="s">
        <v>2793</v>
      </c>
      <c r="B2902" s="406" t="s">
        <v>2794</v>
      </c>
      <c r="C2902" s="406" t="s">
        <v>2606</v>
      </c>
      <c r="D2902" s="406" t="s">
        <v>3730</v>
      </c>
      <c r="F2902" s="406" t="s">
        <v>2793</v>
      </c>
      <c r="G2902" s="406" t="s">
        <v>2794</v>
      </c>
      <c r="H2902" s="406" t="s">
        <v>2606</v>
      </c>
      <c r="I2902" s="406" t="s">
        <v>3730</v>
      </c>
    </row>
    <row r="2903" spans="1:9">
      <c r="A2903" s="406" t="s">
        <v>1863</v>
      </c>
      <c r="B2903" s="406" t="s">
        <v>3554</v>
      </c>
      <c r="C2903" s="406" t="s">
        <v>1665</v>
      </c>
      <c r="D2903" s="406" t="s">
        <v>3731</v>
      </c>
      <c r="F2903" s="406" t="s">
        <v>1863</v>
      </c>
      <c r="G2903" s="406" t="s">
        <v>3554</v>
      </c>
      <c r="H2903" s="406" t="s">
        <v>1665</v>
      </c>
      <c r="I2903" s="406" t="s">
        <v>3731</v>
      </c>
    </row>
    <row r="2904" spans="1:9">
      <c r="A2904" s="406" t="s">
        <v>448</v>
      </c>
      <c r="B2904" s="406" t="s">
        <v>2044</v>
      </c>
      <c r="C2904" s="406" t="s">
        <v>1657</v>
      </c>
      <c r="D2904" s="406" t="s">
        <v>2045</v>
      </c>
      <c r="F2904" s="406" t="s">
        <v>448</v>
      </c>
      <c r="G2904" s="406" t="s">
        <v>2044</v>
      </c>
      <c r="H2904" s="406" t="s">
        <v>1657</v>
      </c>
      <c r="I2904" s="406" t="s">
        <v>2045</v>
      </c>
    </row>
    <row r="2905" spans="1:9">
      <c r="A2905" s="406" t="s">
        <v>1546</v>
      </c>
      <c r="B2905" s="406" t="s">
        <v>1942</v>
      </c>
      <c r="C2905" s="406" t="s">
        <v>2177</v>
      </c>
      <c r="D2905" s="406" t="s">
        <v>2043</v>
      </c>
      <c r="F2905" s="406" t="s">
        <v>1546</v>
      </c>
      <c r="G2905" s="406" t="s">
        <v>1942</v>
      </c>
      <c r="H2905" s="406" t="s">
        <v>2177</v>
      </c>
      <c r="I2905" s="406" t="s">
        <v>2043</v>
      </c>
    </row>
    <row r="2906" spans="1:9">
      <c r="A2906" s="406" t="s">
        <v>460</v>
      </c>
      <c r="B2906" s="406" t="s">
        <v>3180</v>
      </c>
      <c r="C2906" s="406" t="s">
        <v>2925</v>
      </c>
      <c r="D2906" s="406" t="s">
        <v>3183</v>
      </c>
      <c r="F2906" s="406" t="s">
        <v>460</v>
      </c>
      <c r="G2906" s="406" t="s">
        <v>3180</v>
      </c>
      <c r="H2906" s="406" t="s">
        <v>2925</v>
      </c>
      <c r="I2906" s="406" t="s">
        <v>3183</v>
      </c>
    </row>
    <row r="2907" spans="1:9">
      <c r="A2907" s="406" t="s">
        <v>460</v>
      </c>
      <c r="B2907" s="406" t="s">
        <v>3252</v>
      </c>
      <c r="C2907" s="406" t="s">
        <v>3223</v>
      </c>
      <c r="D2907" s="406" t="s">
        <v>3081</v>
      </c>
      <c r="F2907" s="406" t="s">
        <v>460</v>
      </c>
      <c r="G2907" s="406" t="s">
        <v>3252</v>
      </c>
      <c r="H2907" s="406" t="s">
        <v>3223</v>
      </c>
      <c r="I2907" s="406" t="s">
        <v>3081</v>
      </c>
    </row>
    <row r="2908" spans="1:9">
      <c r="A2908" s="406" t="s">
        <v>3585</v>
      </c>
      <c r="B2908" s="406" t="s">
        <v>3732</v>
      </c>
      <c r="C2908" s="406" t="s">
        <v>1729</v>
      </c>
      <c r="D2908" s="406" t="s">
        <v>3733</v>
      </c>
      <c r="F2908" s="406" t="s">
        <v>3585</v>
      </c>
      <c r="G2908" s="406" t="s">
        <v>3732</v>
      </c>
      <c r="H2908" s="406" t="s">
        <v>1729</v>
      </c>
      <c r="I2908" s="406" t="s">
        <v>3733</v>
      </c>
    </row>
    <row r="2909" spans="1:9">
      <c r="A2909" s="406" t="s">
        <v>448</v>
      </c>
      <c r="B2909" s="406" t="s">
        <v>2799</v>
      </c>
      <c r="C2909" s="406" t="s">
        <v>1767</v>
      </c>
      <c r="D2909" s="406" t="s">
        <v>3734</v>
      </c>
      <c r="F2909" s="406" t="s">
        <v>448</v>
      </c>
      <c r="G2909" s="406" t="s">
        <v>2799</v>
      </c>
      <c r="H2909" s="406" t="s">
        <v>1767</v>
      </c>
      <c r="I2909" s="406" t="s">
        <v>3734</v>
      </c>
    </row>
    <row r="2910" spans="1:9">
      <c r="A2910" s="406" t="s">
        <v>460</v>
      </c>
      <c r="B2910" s="406" t="s">
        <v>3080</v>
      </c>
      <c r="C2910" s="406" t="s">
        <v>2823</v>
      </c>
      <c r="D2910" s="406" t="s">
        <v>3081</v>
      </c>
      <c r="F2910" s="406" t="s">
        <v>460</v>
      </c>
      <c r="G2910" s="406" t="s">
        <v>3080</v>
      </c>
      <c r="H2910" s="406" t="s">
        <v>2823</v>
      </c>
      <c r="I2910" s="406" t="s">
        <v>3081</v>
      </c>
    </row>
    <row r="2911" spans="1:9">
      <c r="A2911" s="406" t="s">
        <v>460</v>
      </c>
      <c r="B2911" s="406" t="s">
        <v>3197</v>
      </c>
      <c r="C2911" s="406" t="s">
        <v>3115</v>
      </c>
      <c r="D2911" s="406" t="s">
        <v>3088</v>
      </c>
      <c r="F2911" s="406" t="s">
        <v>460</v>
      </c>
      <c r="G2911" s="406" t="s">
        <v>3197</v>
      </c>
      <c r="H2911" s="406" t="s">
        <v>3115</v>
      </c>
      <c r="I2911" s="406" t="s">
        <v>3088</v>
      </c>
    </row>
    <row r="2912" spans="1:9">
      <c r="A2912" s="406" t="s">
        <v>1546</v>
      </c>
      <c r="B2912" s="406" t="s">
        <v>1659</v>
      </c>
      <c r="C2912" s="406" t="s">
        <v>2120</v>
      </c>
      <c r="D2912" s="406" t="s">
        <v>1941</v>
      </c>
      <c r="F2912" s="406" t="s">
        <v>1546</v>
      </c>
      <c r="G2912" s="406" t="s">
        <v>1659</v>
      </c>
      <c r="H2912" s="406" t="s">
        <v>2120</v>
      </c>
      <c r="I2912" s="406" t="s">
        <v>1941</v>
      </c>
    </row>
    <row r="2913" spans="1:9">
      <c r="A2913" s="406" t="s">
        <v>460</v>
      </c>
      <c r="B2913" s="406" t="s">
        <v>3180</v>
      </c>
      <c r="C2913" s="406" t="s">
        <v>3735</v>
      </c>
      <c r="D2913" s="406" t="s">
        <v>3156</v>
      </c>
      <c r="F2913" s="406" t="s">
        <v>460</v>
      </c>
      <c r="G2913" s="406" t="s">
        <v>3180</v>
      </c>
      <c r="H2913" s="406" t="s">
        <v>3735</v>
      </c>
      <c r="I2913" s="406" t="s">
        <v>3156</v>
      </c>
    </row>
    <row r="2914" spans="1:9">
      <c r="A2914" s="406" t="s">
        <v>448</v>
      </c>
      <c r="B2914" s="406" t="s">
        <v>2219</v>
      </c>
      <c r="C2914" s="406" t="s">
        <v>1665</v>
      </c>
      <c r="D2914" s="406" t="s">
        <v>3736</v>
      </c>
      <c r="F2914" s="406" t="s">
        <v>448</v>
      </c>
      <c r="G2914" s="406" t="s">
        <v>2219</v>
      </c>
      <c r="H2914" s="406" t="s">
        <v>1665</v>
      </c>
      <c r="I2914" s="406" t="s">
        <v>3736</v>
      </c>
    </row>
    <row r="2915" spans="1:9">
      <c r="A2915" s="406" t="s">
        <v>1546</v>
      </c>
      <c r="B2915" s="406" t="s">
        <v>1656</v>
      </c>
      <c r="C2915" s="406" t="s">
        <v>1727</v>
      </c>
      <c r="D2915" s="406" t="s">
        <v>1658</v>
      </c>
      <c r="F2915" s="406" t="s">
        <v>1546</v>
      </c>
      <c r="G2915" s="406" t="s">
        <v>1656</v>
      </c>
      <c r="H2915" s="406" t="s">
        <v>1727</v>
      </c>
      <c r="I2915" s="406" t="s">
        <v>1658</v>
      </c>
    </row>
    <row r="2916" spans="1:9">
      <c r="A2916" s="406" t="s">
        <v>1546</v>
      </c>
      <c r="B2916" s="406" t="s">
        <v>2084</v>
      </c>
      <c r="C2916" s="406" t="s">
        <v>1654</v>
      </c>
      <c r="D2916" s="406" t="s">
        <v>2085</v>
      </c>
      <c r="F2916" s="406" t="s">
        <v>1546</v>
      </c>
      <c r="G2916" s="406" t="s">
        <v>2084</v>
      </c>
      <c r="H2916" s="406" t="s">
        <v>1654</v>
      </c>
      <c r="I2916" s="406" t="s">
        <v>2085</v>
      </c>
    </row>
    <row r="2917" spans="1:9">
      <c r="A2917" s="406" t="s">
        <v>448</v>
      </c>
      <c r="B2917" s="406" t="s">
        <v>2622</v>
      </c>
      <c r="C2917" s="406" t="s">
        <v>1687</v>
      </c>
      <c r="D2917" s="406" t="s">
        <v>2623</v>
      </c>
      <c r="F2917" s="406" t="s">
        <v>448</v>
      </c>
      <c r="G2917" s="406" t="s">
        <v>2622</v>
      </c>
      <c r="H2917" s="406" t="s">
        <v>1687</v>
      </c>
      <c r="I2917" s="406" t="s">
        <v>2623</v>
      </c>
    </row>
    <row r="2918" spans="1:9">
      <c r="A2918" s="406" t="s">
        <v>1893</v>
      </c>
      <c r="B2918" s="406" t="s">
        <v>1904</v>
      </c>
      <c r="C2918" s="406" t="s">
        <v>1870</v>
      </c>
      <c r="D2918" s="406" t="s">
        <v>2937</v>
      </c>
      <c r="F2918" s="406" t="s">
        <v>1893</v>
      </c>
      <c r="G2918" s="406" t="s">
        <v>1904</v>
      </c>
      <c r="H2918" s="406" t="s">
        <v>1870</v>
      </c>
      <c r="I2918" s="406" t="s">
        <v>2937</v>
      </c>
    </row>
    <row r="2919" spans="1:9">
      <c r="A2919" s="406" t="s">
        <v>448</v>
      </c>
      <c r="B2919" s="406" t="s">
        <v>1739</v>
      </c>
      <c r="C2919" s="406" t="s">
        <v>1654</v>
      </c>
      <c r="D2919" s="406" t="s">
        <v>2712</v>
      </c>
      <c r="F2919" s="406" t="s">
        <v>448</v>
      </c>
      <c r="G2919" s="406" t="s">
        <v>1739</v>
      </c>
      <c r="H2919" s="406" t="s">
        <v>1654</v>
      </c>
      <c r="I2919" s="406" t="s">
        <v>2712</v>
      </c>
    </row>
    <row r="2920" spans="1:9">
      <c r="A2920" s="406" t="s">
        <v>456</v>
      </c>
      <c r="B2920" s="406" t="s">
        <v>1838</v>
      </c>
      <c r="C2920" s="406" t="s">
        <v>2019</v>
      </c>
      <c r="D2920" s="406" t="s">
        <v>1692</v>
      </c>
      <c r="F2920" s="406" t="s">
        <v>456</v>
      </c>
      <c r="G2920" s="406" t="s">
        <v>1838</v>
      </c>
      <c r="H2920" s="406" t="s">
        <v>2019</v>
      </c>
      <c r="I2920" s="406" t="s">
        <v>1692</v>
      </c>
    </row>
    <row r="2921" spans="1:9">
      <c r="A2921" s="406" t="s">
        <v>467</v>
      </c>
      <c r="B2921" s="406" t="s">
        <v>2320</v>
      </c>
      <c r="C2921" s="406" t="s">
        <v>1651</v>
      </c>
      <c r="D2921" s="406" t="s">
        <v>2321</v>
      </c>
      <c r="F2921" s="406" t="s">
        <v>467</v>
      </c>
      <c r="G2921" s="406" t="s">
        <v>2320</v>
      </c>
      <c r="H2921" s="406" t="s">
        <v>1651</v>
      </c>
      <c r="I2921" s="406" t="s">
        <v>2321</v>
      </c>
    </row>
    <row r="2922" spans="1:9">
      <c r="A2922" s="406" t="s">
        <v>1893</v>
      </c>
      <c r="B2922" s="406" t="s">
        <v>1904</v>
      </c>
      <c r="C2922" s="406" t="s">
        <v>1879</v>
      </c>
      <c r="D2922" s="406" t="s">
        <v>2943</v>
      </c>
      <c r="F2922" s="406" t="s">
        <v>1893</v>
      </c>
      <c r="G2922" s="406" t="s">
        <v>1904</v>
      </c>
      <c r="H2922" s="406" t="s">
        <v>1879</v>
      </c>
      <c r="I2922" s="406" t="s">
        <v>2943</v>
      </c>
    </row>
    <row r="2923" spans="1:9">
      <c r="A2923" s="406" t="s">
        <v>467</v>
      </c>
      <c r="B2923" s="406" t="s">
        <v>499</v>
      </c>
      <c r="C2923" s="406" t="s">
        <v>1677</v>
      </c>
      <c r="D2923" s="406" t="s">
        <v>2002</v>
      </c>
      <c r="F2923" s="406" t="s">
        <v>467</v>
      </c>
      <c r="G2923" s="406" t="s">
        <v>499</v>
      </c>
      <c r="H2923" s="406" t="s">
        <v>1677</v>
      </c>
      <c r="I2923" s="406" t="s">
        <v>2002</v>
      </c>
    </row>
    <row r="2924" spans="1:9">
      <c r="A2924" s="406" t="s">
        <v>460</v>
      </c>
      <c r="B2924" s="406" t="s">
        <v>3294</v>
      </c>
      <c r="C2924" s="406" t="s">
        <v>3737</v>
      </c>
      <c r="D2924" s="406" t="s">
        <v>3081</v>
      </c>
      <c r="F2924" s="406" t="s">
        <v>460</v>
      </c>
      <c r="G2924" s="406" t="s">
        <v>3294</v>
      </c>
      <c r="H2924" s="406" t="s">
        <v>3737</v>
      </c>
      <c r="I2924" s="406" t="s">
        <v>3081</v>
      </c>
    </row>
    <row r="2925" spans="1:9">
      <c r="A2925" s="406" t="s">
        <v>467</v>
      </c>
      <c r="B2925" s="406" t="s">
        <v>1813</v>
      </c>
      <c r="C2925" s="406" t="s">
        <v>2019</v>
      </c>
      <c r="D2925" s="406" t="s">
        <v>2532</v>
      </c>
      <c r="F2925" s="406" t="s">
        <v>467</v>
      </c>
      <c r="G2925" s="406" t="s">
        <v>1813</v>
      </c>
      <c r="H2925" s="406" t="s">
        <v>2019</v>
      </c>
      <c r="I2925" s="406" t="s">
        <v>2532</v>
      </c>
    </row>
    <row r="2926" spans="1:9">
      <c r="A2926" s="406" t="s">
        <v>448</v>
      </c>
      <c r="B2926" s="406" t="s">
        <v>1739</v>
      </c>
      <c r="C2926" s="406" t="s">
        <v>1763</v>
      </c>
      <c r="D2926" s="406" t="s">
        <v>2712</v>
      </c>
      <c r="F2926" s="406" t="s">
        <v>448</v>
      </c>
      <c r="G2926" s="406" t="s">
        <v>1739</v>
      </c>
      <c r="H2926" s="406" t="s">
        <v>1763</v>
      </c>
      <c r="I2926" s="406" t="s">
        <v>2712</v>
      </c>
    </row>
    <row r="2927" spans="1:9">
      <c r="A2927" s="406" t="s">
        <v>448</v>
      </c>
      <c r="B2927" s="406" t="s">
        <v>2736</v>
      </c>
      <c r="C2927" s="406" t="s">
        <v>1671</v>
      </c>
      <c r="D2927" s="406" t="s">
        <v>1806</v>
      </c>
      <c r="F2927" s="406" t="s">
        <v>448</v>
      </c>
      <c r="G2927" s="406" t="s">
        <v>2736</v>
      </c>
      <c r="H2927" s="406" t="s">
        <v>1671</v>
      </c>
      <c r="I2927" s="406" t="s">
        <v>1806</v>
      </c>
    </row>
    <row r="2928" spans="1:9">
      <c r="A2928" s="406" t="s">
        <v>452</v>
      </c>
      <c r="B2928" s="406" t="s">
        <v>2505</v>
      </c>
      <c r="C2928" s="406" t="s">
        <v>1671</v>
      </c>
      <c r="D2928" s="406" t="s">
        <v>3738</v>
      </c>
      <c r="F2928" s="406" t="s">
        <v>452</v>
      </c>
      <c r="G2928" s="406" t="s">
        <v>2505</v>
      </c>
      <c r="H2928" s="406" t="s">
        <v>1671</v>
      </c>
      <c r="I2928" s="406" t="s">
        <v>3738</v>
      </c>
    </row>
    <row r="2929" spans="1:9">
      <c r="A2929" s="406" t="s">
        <v>467</v>
      </c>
      <c r="B2929" s="406" t="s">
        <v>2576</v>
      </c>
      <c r="C2929" s="406" t="s">
        <v>1805</v>
      </c>
      <c r="D2929" s="406" t="s">
        <v>2693</v>
      </c>
      <c r="F2929" s="406" t="s">
        <v>467</v>
      </c>
      <c r="G2929" s="406" t="s">
        <v>2576</v>
      </c>
      <c r="H2929" s="406" t="s">
        <v>1805</v>
      </c>
      <c r="I2929" s="406" t="s">
        <v>2693</v>
      </c>
    </row>
    <row r="2930" spans="1:9">
      <c r="A2930" s="406" t="s">
        <v>452</v>
      </c>
      <c r="B2930" s="406" t="s">
        <v>1846</v>
      </c>
      <c r="C2930" s="406" t="s">
        <v>1991</v>
      </c>
      <c r="D2930" s="406" t="s">
        <v>3739</v>
      </c>
      <c r="F2930" s="406" t="s">
        <v>452</v>
      </c>
      <c r="G2930" s="406" t="s">
        <v>1846</v>
      </c>
      <c r="H2930" s="406" t="s">
        <v>1991</v>
      </c>
      <c r="I2930" s="406" t="s">
        <v>3739</v>
      </c>
    </row>
    <row r="2931" spans="1:9">
      <c r="A2931" s="406" t="s">
        <v>2462</v>
      </c>
      <c r="B2931" s="406" t="s">
        <v>2094</v>
      </c>
      <c r="C2931" s="406" t="s">
        <v>1796</v>
      </c>
      <c r="D2931" s="406" t="s">
        <v>1974</v>
      </c>
      <c r="F2931" s="406" t="s">
        <v>2462</v>
      </c>
      <c r="G2931" s="406" t="s">
        <v>2094</v>
      </c>
      <c r="H2931" s="406" t="s">
        <v>1796</v>
      </c>
      <c r="I2931" s="406" t="s">
        <v>1974</v>
      </c>
    </row>
    <row r="2932" spans="1:9">
      <c r="A2932" s="406" t="s">
        <v>448</v>
      </c>
      <c r="B2932" s="406" t="s">
        <v>1882</v>
      </c>
      <c r="C2932" s="406" t="s">
        <v>2120</v>
      </c>
      <c r="D2932" s="406" t="s">
        <v>2212</v>
      </c>
      <c r="F2932" s="406" t="s">
        <v>448</v>
      </c>
      <c r="G2932" s="406" t="s">
        <v>1882</v>
      </c>
      <c r="H2932" s="406" t="s">
        <v>2120</v>
      </c>
      <c r="I2932" s="406" t="s">
        <v>2212</v>
      </c>
    </row>
    <row r="2933" spans="1:9">
      <c r="A2933" s="406" t="s">
        <v>2793</v>
      </c>
      <c r="B2933" s="406" t="s">
        <v>2806</v>
      </c>
      <c r="C2933" s="406" t="s">
        <v>3740</v>
      </c>
      <c r="D2933" s="406" t="s">
        <v>2808</v>
      </c>
      <c r="F2933" s="406" t="s">
        <v>2793</v>
      </c>
      <c r="G2933" s="406" t="s">
        <v>2806</v>
      </c>
      <c r="H2933" s="406" t="s">
        <v>3740</v>
      </c>
      <c r="I2933" s="406" t="s">
        <v>2808</v>
      </c>
    </row>
    <row r="2934" spans="1:9">
      <c r="A2934" s="406" t="s">
        <v>460</v>
      </c>
      <c r="B2934" s="406" t="s">
        <v>3111</v>
      </c>
      <c r="C2934" s="406" t="s">
        <v>3378</v>
      </c>
      <c r="D2934" s="406" t="s">
        <v>3081</v>
      </c>
      <c r="F2934" s="406" t="s">
        <v>460</v>
      </c>
      <c r="G2934" s="406" t="s">
        <v>3111</v>
      </c>
      <c r="H2934" s="406" t="s">
        <v>3378</v>
      </c>
      <c r="I2934" s="406" t="s">
        <v>3081</v>
      </c>
    </row>
    <row r="2935" spans="1:9">
      <c r="A2935" s="406" t="s">
        <v>460</v>
      </c>
      <c r="B2935" s="406" t="s">
        <v>2101</v>
      </c>
      <c r="C2935" s="406" t="s">
        <v>1674</v>
      </c>
      <c r="D2935" s="406" t="s">
        <v>2775</v>
      </c>
      <c r="F2935" s="406" t="s">
        <v>460</v>
      </c>
      <c r="G2935" s="406" t="s">
        <v>2101</v>
      </c>
      <c r="H2935" s="406" t="s">
        <v>1674</v>
      </c>
      <c r="I2935" s="406" t="s">
        <v>2775</v>
      </c>
    </row>
    <row r="2936" spans="1:9">
      <c r="A2936" s="406" t="s">
        <v>460</v>
      </c>
      <c r="B2936" s="406" t="s">
        <v>2523</v>
      </c>
      <c r="C2936" s="406" t="s">
        <v>1805</v>
      </c>
      <c r="D2936" s="406" t="s">
        <v>2524</v>
      </c>
      <c r="F2936" s="406" t="s">
        <v>460</v>
      </c>
      <c r="G2936" s="406" t="s">
        <v>2523</v>
      </c>
      <c r="H2936" s="406" t="s">
        <v>1805</v>
      </c>
      <c r="I2936" s="406" t="s">
        <v>2524</v>
      </c>
    </row>
    <row r="2937" spans="1:9">
      <c r="A2937" s="406" t="s">
        <v>460</v>
      </c>
      <c r="B2937" s="406" t="s">
        <v>1769</v>
      </c>
      <c r="C2937" s="406" t="s">
        <v>1713</v>
      </c>
      <c r="D2937" s="406" t="s">
        <v>1770</v>
      </c>
      <c r="F2937" s="406" t="s">
        <v>460</v>
      </c>
      <c r="G2937" s="406" t="s">
        <v>1769</v>
      </c>
      <c r="H2937" s="406" t="s">
        <v>1713</v>
      </c>
      <c r="I2937" s="406" t="s">
        <v>1770</v>
      </c>
    </row>
    <row r="2938" spans="1:9">
      <c r="A2938" s="406" t="s">
        <v>1824</v>
      </c>
      <c r="B2938" s="406" t="s">
        <v>3688</v>
      </c>
      <c r="C2938" s="406" t="s">
        <v>1724</v>
      </c>
      <c r="D2938" s="406" t="s">
        <v>3741</v>
      </c>
      <c r="F2938" s="406" t="s">
        <v>1824</v>
      </c>
      <c r="G2938" s="406" t="s">
        <v>3688</v>
      </c>
      <c r="H2938" s="406" t="s">
        <v>1724</v>
      </c>
      <c r="I2938" s="406" t="s">
        <v>3741</v>
      </c>
    </row>
    <row r="2939" spans="1:9">
      <c r="A2939" s="406" t="s">
        <v>3091</v>
      </c>
      <c r="B2939" s="406" t="s">
        <v>3092</v>
      </c>
      <c r="C2939" s="406" t="s">
        <v>2912</v>
      </c>
      <c r="D2939" s="406" t="s">
        <v>3094</v>
      </c>
      <c r="F2939" s="406" t="s">
        <v>3091</v>
      </c>
      <c r="G2939" s="406" t="s">
        <v>3092</v>
      </c>
      <c r="H2939" s="406" t="s">
        <v>2912</v>
      </c>
      <c r="I2939" s="406" t="s">
        <v>3094</v>
      </c>
    </row>
    <row r="2940" spans="1:9">
      <c r="A2940" s="406" t="s">
        <v>467</v>
      </c>
      <c r="B2940" s="406" t="s">
        <v>1982</v>
      </c>
      <c r="C2940" s="406" t="s">
        <v>1819</v>
      </c>
      <c r="D2940" s="406" t="s">
        <v>2250</v>
      </c>
      <c r="F2940" s="406" t="s">
        <v>467</v>
      </c>
      <c r="G2940" s="406" t="s">
        <v>1982</v>
      </c>
      <c r="H2940" s="406" t="s">
        <v>1819</v>
      </c>
      <c r="I2940" s="406" t="s">
        <v>2250</v>
      </c>
    </row>
    <row r="2941" spans="1:9">
      <c r="A2941" s="406" t="s">
        <v>460</v>
      </c>
      <c r="B2941" s="406" t="s">
        <v>3197</v>
      </c>
      <c r="C2941" s="406" t="s">
        <v>3169</v>
      </c>
      <c r="D2941" s="406" t="s">
        <v>3088</v>
      </c>
      <c r="F2941" s="406" t="s">
        <v>460</v>
      </c>
      <c r="G2941" s="406" t="s">
        <v>3197</v>
      </c>
      <c r="H2941" s="406" t="s">
        <v>3169</v>
      </c>
      <c r="I2941" s="406" t="s">
        <v>3088</v>
      </c>
    </row>
    <row r="2942" spans="1:9">
      <c r="A2942" s="406" t="s">
        <v>460</v>
      </c>
      <c r="B2942" s="406" t="s">
        <v>3309</v>
      </c>
      <c r="C2942" s="406" t="s">
        <v>3742</v>
      </c>
      <c r="D2942" s="406" t="s">
        <v>3081</v>
      </c>
      <c r="F2942" s="406" t="s">
        <v>460</v>
      </c>
      <c r="G2942" s="406" t="s">
        <v>3309</v>
      </c>
      <c r="H2942" s="406" t="s">
        <v>3742</v>
      </c>
      <c r="I2942" s="406" t="s">
        <v>3081</v>
      </c>
    </row>
    <row r="2943" spans="1:9">
      <c r="A2943" s="406" t="s">
        <v>3091</v>
      </c>
      <c r="B2943" s="406" t="s">
        <v>3092</v>
      </c>
      <c r="C2943" s="406" t="s">
        <v>2833</v>
      </c>
      <c r="D2943" s="406" t="s">
        <v>3094</v>
      </c>
      <c r="F2943" s="406" t="s">
        <v>3091</v>
      </c>
      <c r="G2943" s="406" t="s">
        <v>3092</v>
      </c>
      <c r="H2943" s="406" t="s">
        <v>2833</v>
      </c>
      <c r="I2943" s="406" t="s">
        <v>3094</v>
      </c>
    </row>
    <row r="2944" spans="1:9">
      <c r="A2944" s="406" t="s">
        <v>1893</v>
      </c>
      <c r="B2944" s="406" t="s">
        <v>3246</v>
      </c>
      <c r="C2944" s="406" t="s">
        <v>2854</v>
      </c>
      <c r="D2944" s="406" t="s">
        <v>3229</v>
      </c>
      <c r="F2944" s="406" t="s">
        <v>1893</v>
      </c>
      <c r="G2944" s="406" t="s">
        <v>3246</v>
      </c>
      <c r="H2944" s="406" t="s">
        <v>2854</v>
      </c>
      <c r="I2944" s="406" t="s">
        <v>3229</v>
      </c>
    </row>
    <row r="2945" spans="1:9">
      <c r="A2945" s="406" t="s">
        <v>460</v>
      </c>
      <c r="B2945" s="406" t="s">
        <v>3257</v>
      </c>
      <c r="C2945" s="406" t="s">
        <v>3743</v>
      </c>
      <c r="D2945" s="406" t="s">
        <v>3081</v>
      </c>
      <c r="F2945" s="406" t="s">
        <v>460</v>
      </c>
      <c r="G2945" s="406" t="s">
        <v>3257</v>
      </c>
      <c r="H2945" s="406" t="s">
        <v>3743</v>
      </c>
      <c r="I2945" s="406" t="s">
        <v>3081</v>
      </c>
    </row>
    <row r="2946" spans="1:9">
      <c r="A2946" s="406" t="s">
        <v>1546</v>
      </c>
      <c r="B2946" s="406" t="s">
        <v>1686</v>
      </c>
      <c r="C2946" s="406" t="s">
        <v>1887</v>
      </c>
      <c r="D2946" s="406" t="s">
        <v>3694</v>
      </c>
      <c r="F2946" s="406" t="s">
        <v>1546</v>
      </c>
      <c r="G2946" s="406" t="s">
        <v>1686</v>
      </c>
      <c r="H2946" s="406" t="s">
        <v>1887</v>
      </c>
      <c r="I2946" s="406" t="s">
        <v>3694</v>
      </c>
    </row>
    <row r="2947" spans="1:9">
      <c r="A2947" s="406" t="s">
        <v>460</v>
      </c>
      <c r="B2947" s="406" t="s">
        <v>3744</v>
      </c>
      <c r="C2947" s="406" t="s">
        <v>1695</v>
      </c>
      <c r="D2947" s="406" t="s">
        <v>1660</v>
      </c>
      <c r="F2947" s="406" t="s">
        <v>460</v>
      </c>
      <c r="G2947" s="406" t="s">
        <v>3744</v>
      </c>
      <c r="H2947" s="406" t="s">
        <v>1695</v>
      </c>
      <c r="I2947" s="406" t="s">
        <v>1660</v>
      </c>
    </row>
    <row r="2948" spans="1:9">
      <c r="A2948" s="406" t="s">
        <v>452</v>
      </c>
      <c r="B2948" s="406" t="s">
        <v>2459</v>
      </c>
      <c r="C2948" s="406" t="s">
        <v>1724</v>
      </c>
      <c r="D2948" s="406" t="s">
        <v>2659</v>
      </c>
      <c r="F2948" s="406" t="s">
        <v>452</v>
      </c>
      <c r="G2948" s="406" t="s">
        <v>2459</v>
      </c>
      <c r="H2948" s="406" t="s">
        <v>1724</v>
      </c>
      <c r="I2948" s="406" t="s">
        <v>2659</v>
      </c>
    </row>
    <row r="2949" spans="1:9">
      <c r="A2949" s="406" t="s">
        <v>448</v>
      </c>
      <c r="B2949" s="406" t="s">
        <v>2709</v>
      </c>
      <c r="C2949" s="406" t="s">
        <v>1763</v>
      </c>
      <c r="D2949" s="406" t="s">
        <v>2710</v>
      </c>
      <c r="F2949" s="406" t="s">
        <v>448</v>
      </c>
      <c r="G2949" s="406" t="s">
        <v>2709</v>
      </c>
      <c r="H2949" s="406" t="s">
        <v>1763</v>
      </c>
      <c r="I2949" s="406" t="s">
        <v>2710</v>
      </c>
    </row>
    <row r="2950" spans="1:9">
      <c r="A2950" s="406" t="s">
        <v>448</v>
      </c>
      <c r="B2950" s="406" t="s">
        <v>1977</v>
      </c>
      <c r="C2950" s="406" t="s">
        <v>1677</v>
      </c>
      <c r="D2950" s="406" t="s">
        <v>3745</v>
      </c>
      <c r="F2950" s="406" t="s">
        <v>448</v>
      </c>
      <c r="G2950" s="406" t="s">
        <v>1977</v>
      </c>
      <c r="H2950" s="406" t="s">
        <v>1677</v>
      </c>
      <c r="I2950" s="406" t="s">
        <v>3745</v>
      </c>
    </row>
    <row r="2951" spans="1:9">
      <c r="A2951" s="406" t="s">
        <v>1863</v>
      </c>
      <c r="B2951" s="406" t="s">
        <v>3746</v>
      </c>
      <c r="C2951" s="406" t="s">
        <v>1651</v>
      </c>
      <c r="D2951" s="406" t="s">
        <v>3526</v>
      </c>
      <c r="F2951" s="406" t="s">
        <v>1863</v>
      </c>
      <c r="G2951" s="406" t="s">
        <v>3746</v>
      </c>
      <c r="H2951" s="406" t="s">
        <v>1651</v>
      </c>
      <c r="I2951" s="406" t="s">
        <v>3526</v>
      </c>
    </row>
    <row r="2952" spans="1:9">
      <c r="A2952" s="406" t="s">
        <v>2185</v>
      </c>
      <c r="B2952" s="406" t="s">
        <v>2797</v>
      </c>
      <c r="C2952" s="406" t="s">
        <v>1654</v>
      </c>
      <c r="D2952" s="406" t="s">
        <v>3747</v>
      </c>
      <c r="F2952" s="406" t="s">
        <v>2185</v>
      </c>
      <c r="G2952" s="406" t="s">
        <v>2797</v>
      </c>
      <c r="H2952" s="406" t="s">
        <v>1654</v>
      </c>
      <c r="I2952" s="406" t="s">
        <v>3747</v>
      </c>
    </row>
    <row r="2953" spans="1:9">
      <c r="A2953" s="406" t="s">
        <v>448</v>
      </c>
      <c r="B2953" s="406" t="s">
        <v>2334</v>
      </c>
      <c r="C2953" s="406" t="s">
        <v>1692</v>
      </c>
      <c r="D2953" s="406" t="s">
        <v>2335</v>
      </c>
      <c r="F2953" s="406" t="s">
        <v>448</v>
      </c>
      <c r="G2953" s="406" t="s">
        <v>2334</v>
      </c>
      <c r="H2953" s="406" t="s">
        <v>1692</v>
      </c>
      <c r="I2953" s="406" t="s">
        <v>2335</v>
      </c>
    </row>
    <row r="2954" spans="1:9">
      <c r="A2954" s="406" t="s">
        <v>1546</v>
      </c>
      <c r="B2954" s="406" t="s">
        <v>1659</v>
      </c>
      <c r="C2954" s="406" t="s">
        <v>2088</v>
      </c>
      <c r="D2954" s="406" t="s">
        <v>2199</v>
      </c>
      <c r="F2954" s="406" t="s">
        <v>1546</v>
      </c>
      <c r="G2954" s="406" t="s">
        <v>1659</v>
      </c>
      <c r="H2954" s="406" t="s">
        <v>2088</v>
      </c>
      <c r="I2954" s="406" t="s">
        <v>2199</v>
      </c>
    </row>
  </sheetData>
  <mergeCells count="1">
    <mergeCell ref="A6:K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22415-2038-463F-AE5F-62FD7DB077AA}">
  <sheetPr codeName="Hárok30">
    <tabColor theme="5"/>
  </sheetPr>
  <dimension ref="A1:S11"/>
  <sheetViews>
    <sheetView zoomScale="130" zoomScaleNormal="130" workbookViewId="0">
      <selection activeCell="F11" sqref="F11"/>
    </sheetView>
  </sheetViews>
  <sheetFormatPr defaultRowHeight="14.5"/>
  <sheetData>
    <row r="1" spans="1:19" ht="81" customHeight="1" thickBot="1">
      <c r="A1" s="443"/>
      <c r="B1" s="438"/>
      <c r="C1" s="438"/>
      <c r="D1" s="438"/>
      <c r="E1" s="438"/>
      <c r="F1" s="438"/>
      <c r="G1" s="438"/>
      <c r="H1" s="438"/>
      <c r="I1" s="438"/>
      <c r="J1" s="438"/>
      <c r="K1" s="438"/>
      <c r="L1" s="438"/>
      <c r="M1" s="438"/>
      <c r="N1" s="438"/>
      <c r="O1" s="438"/>
      <c r="P1" s="438"/>
      <c r="Q1" s="438"/>
      <c r="R1" s="438"/>
      <c r="S1" s="438"/>
    </row>
    <row r="2" spans="1:19" ht="19" thickBot="1">
      <c r="A2" s="63"/>
      <c r="B2" s="444" t="s">
        <v>1469</v>
      </c>
      <c r="C2" s="445"/>
      <c r="D2" s="445"/>
      <c r="E2" s="445"/>
      <c r="F2" s="445"/>
      <c r="G2" s="445"/>
      <c r="H2" s="445"/>
      <c r="I2" s="445"/>
      <c r="J2" s="445"/>
      <c r="K2" s="445"/>
      <c r="L2" s="446"/>
      <c r="M2" s="63"/>
      <c r="N2" s="63"/>
      <c r="O2" s="63"/>
      <c r="P2" s="63"/>
      <c r="Q2" s="63"/>
      <c r="R2" s="63"/>
      <c r="S2" s="63"/>
    </row>
    <row r="3" spans="1:19" ht="15.5">
      <c r="A3" s="63"/>
      <c r="B3" s="63"/>
      <c r="C3" s="63"/>
      <c r="D3" s="63"/>
      <c r="E3" s="63"/>
      <c r="F3" s="63"/>
      <c r="G3" s="63"/>
      <c r="H3" s="63"/>
      <c r="I3" s="63"/>
      <c r="J3" s="63"/>
      <c r="K3" s="63"/>
      <c r="L3" s="63"/>
      <c r="M3" s="63"/>
      <c r="N3" s="63"/>
      <c r="O3" s="63"/>
      <c r="P3" s="63"/>
      <c r="Q3" s="63"/>
      <c r="R3" s="63"/>
      <c r="S3" s="63"/>
    </row>
    <row r="4" spans="1:19" ht="15.5">
      <c r="A4" s="63"/>
      <c r="B4" s="63"/>
      <c r="C4" s="63"/>
      <c r="D4" s="63"/>
      <c r="E4" s="63"/>
      <c r="F4" s="63"/>
      <c r="G4" s="63"/>
      <c r="H4" s="63"/>
      <c r="I4" s="63"/>
      <c r="J4" s="63"/>
      <c r="K4" s="63"/>
      <c r="L4" s="63"/>
      <c r="M4" s="63"/>
      <c r="N4" s="63"/>
      <c r="O4" s="63"/>
      <c r="P4" s="63"/>
      <c r="Q4" s="63"/>
      <c r="R4" s="63"/>
      <c r="S4" s="63"/>
    </row>
    <row r="5" spans="1:19" ht="15.5">
      <c r="A5" s="63"/>
      <c r="B5" s="63"/>
      <c r="C5" s="63"/>
      <c r="D5" s="63"/>
      <c r="E5" s="63"/>
      <c r="F5" s="63"/>
      <c r="G5" s="63"/>
      <c r="H5" s="63"/>
      <c r="I5" s="63"/>
      <c r="J5" s="63"/>
      <c r="K5" s="63"/>
      <c r="L5" s="63"/>
      <c r="M5" s="63"/>
      <c r="N5" s="63"/>
      <c r="O5" s="63"/>
      <c r="P5" s="63"/>
      <c r="Q5" s="63"/>
      <c r="R5" s="63"/>
      <c r="S5" s="63"/>
    </row>
    <row r="6" spans="1:19" ht="15.5">
      <c r="A6" s="63"/>
      <c r="B6" s="63"/>
      <c r="C6" s="63"/>
      <c r="D6" s="63"/>
      <c r="E6" s="63"/>
      <c r="F6" s="63"/>
      <c r="G6" s="63"/>
      <c r="H6" s="63"/>
      <c r="I6" s="63"/>
      <c r="J6" s="63"/>
      <c r="K6" s="63"/>
      <c r="L6" s="63"/>
      <c r="M6" s="63"/>
      <c r="N6" s="63"/>
      <c r="O6" s="63"/>
      <c r="P6" s="63"/>
      <c r="Q6" s="63"/>
      <c r="R6" s="63"/>
      <c r="S6" s="63"/>
    </row>
    <row r="7" spans="1:19" ht="15.5">
      <c r="A7" s="63"/>
      <c r="B7" s="63"/>
      <c r="C7" s="63"/>
      <c r="D7" s="63"/>
      <c r="E7" s="63"/>
      <c r="F7" s="63"/>
      <c r="G7" s="63"/>
      <c r="H7" s="63"/>
      <c r="I7" s="63"/>
      <c r="J7" s="63"/>
      <c r="K7" s="63"/>
      <c r="L7" s="63"/>
      <c r="M7" s="63"/>
      <c r="N7" s="63"/>
      <c r="O7" s="63"/>
      <c r="P7" s="63"/>
      <c r="Q7" s="63"/>
      <c r="R7" s="63"/>
      <c r="S7" s="63"/>
    </row>
    <row r="8" spans="1:19" ht="15.5">
      <c r="A8" s="63"/>
      <c r="B8" s="63"/>
      <c r="C8" s="63"/>
      <c r="D8" s="63"/>
      <c r="E8" s="63"/>
      <c r="F8" s="63"/>
      <c r="G8" s="63"/>
      <c r="H8" s="63"/>
      <c r="I8" s="63"/>
      <c r="J8" s="63"/>
      <c r="K8" s="63"/>
      <c r="L8" s="63"/>
      <c r="M8" s="63"/>
      <c r="N8" s="63"/>
      <c r="O8" s="63"/>
      <c r="P8" s="63"/>
      <c r="Q8" s="63"/>
      <c r="R8" s="63"/>
      <c r="S8" s="63"/>
    </row>
    <row r="9" spans="1:19" ht="15.5">
      <c r="A9" s="63"/>
      <c r="B9" s="63"/>
      <c r="C9" s="63"/>
      <c r="D9" s="63"/>
      <c r="E9" s="63"/>
      <c r="F9" s="63"/>
      <c r="G9" s="63"/>
      <c r="H9" s="63"/>
      <c r="I9" s="63"/>
      <c r="J9" s="63"/>
      <c r="K9" s="63"/>
      <c r="L9" s="63"/>
      <c r="M9" s="63"/>
      <c r="N9" s="63"/>
      <c r="O9" s="63"/>
      <c r="P9" s="63"/>
      <c r="Q9" s="63"/>
      <c r="R9" s="63"/>
      <c r="S9" s="63"/>
    </row>
    <row r="10" spans="1:19" ht="15.5">
      <c r="A10" s="63"/>
      <c r="B10" s="63"/>
      <c r="C10" s="63"/>
      <c r="D10" s="63"/>
      <c r="E10" s="63"/>
      <c r="F10" s="63"/>
      <c r="G10" s="63"/>
      <c r="H10" s="63"/>
      <c r="I10" s="63"/>
      <c r="J10" s="63"/>
      <c r="K10" s="63"/>
      <c r="L10" s="63"/>
      <c r="M10" s="63"/>
      <c r="N10" s="63"/>
      <c r="O10" s="63"/>
      <c r="P10" s="63"/>
      <c r="Q10" s="63"/>
      <c r="R10" s="63"/>
      <c r="S10" s="63"/>
    </row>
    <row r="11" spans="1:19" ht="15.5">
      <c r="A11" s="63"/>
      <c r="B11" s="63"/>
      <c r="C11" s="63"/>
      <c r="D11" s="63"/>
      <c r="E11" s="63"/>
      <c r="F11" s="63"/>
      <c r="G11" s="63"/>
      <c r="H11" s="63"/>
      <c r="I11" s="63"/>
      <c r="J11" s="63"/>
      <c r="K11" s="63"/>
      <c r="L11" s="63"/>
      <c r="M11" s="63"/>
      <c r="N11" s="63"/>
      <c r="O11" s="63"/>
      <c r="P11" s="63"/>
      <c r="Q11" s="63"/>
      <c r="R11" s="63"/>
      <c r="S11" s="63"/>
    </row>
  </sheetData>
  <mergeCells count="2">
    <mergeCell ref="A1:S1"/>
    <mergeCell ref="B2:L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F2032-9A0B-4D84-8D06-232A4CDEB360}">
  <sheetPr codeName="Hárok61">
    <tabColor theme="5"/>
  </sheetPr>
  <dimension ref="A1:K2950"/>
  <sheetViews>
    <sheetView zoomScaleNormal="100" workbookViewId="0">
      <selection activeCell="I3" sqref="I2:I3"/>
    </sheetView>
  </sheetViews>
  <sheetFormatPr defaultRowHeight="14.5"/>
  <cols>
    <col min="1" max="1" width="17.7265625" customWidth="1"/>
    <col min="2" max="2" width="20.81640625" bestFit="1" customWidth="1"/>
    <col min="3" max="3" width="17.1796875" customWidth="1"/>
    <col min="4" max="4" width="27.453125" customWidth="1"/>
    <col min="5" max="5" width="6.36328125" style="405" customWidth="1"/>
    <col min="6" max="6" width="16.81640625" style="405" bestFit="1" customWidth="1"/>
    <col min="7" max="7" width="20.81640625" style="405" bestFit="1" customWidth="1"/>
    <col min="8" max="8" width="18" style="405" customWidth="1"/>
    <col min="9" max="9" width="19.26953125" style="405" customWidth="1"/>
    <col min="10" max="16384" width="8.7265625" style="405"/>
  </cols>
  <sheetData>
    <row r="1" spans="1:11" ht="12.5">
      <c r="A1" s="405"/>
      <c r="B1" s="405"/>
      <c r="C1" s="405"/>
      <c r="D1" s="405"/>
    </row>
    <row r="2" spans="1:11" ht="12.5">
      <c r="A2" s="405"/>
      <c r="B2" s="405"/>
      <c r="C2" s="405"/>
      <c r="D2" s="405"/>
    </row>
    <row r="3" spans="1:11" ht="12.5">
      <c r="A3" s="405"/>
      <c r="B3" s="405"/>
      <c r="C3" s="405"/>
      <c r="D3" s="405"/>
    </row>
    <row r="4" spans="1:11" ht="12.5">
      <c r="A4" s="405"/>
      <c r="B4" s="405"/>
      <c r="C4" s="405"/>
      <c r="D4" s="405"/>
    </row>
    <row r="5" spans="1:11" ht="13" thickBot="1">
      <c r="A5" s="405"/>
      <c r="B5" s="405"/>
      <c r="C5" s="405"/>
      <c r="D5" s="405"/>
    </row>
    <row r="6" spans="1:11" ht="19" thickBot="1">
      <c r="A6" s="444" t="s">
        <v>1469</v>
      </c>
      <c r="B6" s="445"/>
      <c r="C6" s="445"/>
      <c r="D6" s="445"/>
      <c r="E6" s="445"/>
      <c r="F6" s="445"/>
      <c r="G6" s="445"/>
      <c r="H6" s="445"/>
      <c r="I6" s="445"/>
      <c r="J6" s="445"/>
      <c r="K6" s="446"/>
    </row>
    <row r="7" spans="1:11" customFormat="1"/>
    <row r="8" spans="1:11" customFormat="1">
      <c r="A8" s="404" t="s">
        <v>1646</v>
      </c>
      <c r="B8" s="404" t="s">
        <v>1647</v>
      </c>
      <c r="C8" s="404" t="s">
        <v>1648</v>
      </c>
      <c r="D8" s="404" t="s">
        <v>1649</v>
      </c>
    </row>
    <row r="9" spans="1:11" customFormat="1">
      <c r="A9" s="406" t="s">
        <v>448</v>
      </c>
      <c r="B9" s="406" t="s">
        <v>1650</v>
      </c>
      <c r="C9" s="406" t="s">
        <v>1651</v>
      </c>
      <c r="D9" s="406" t="s">
        <v>1652</v>
      </c>
    </row>
    <row r="10" spans="1:11" customFormat="1">
      <c r="A10" s="406" t="s">
        <v>1546</v>
      </c>
      <c r="B10" s="406" t="s">
        <v>1653</v>
      </c>
      <c r="C10" s="406" t="s">
        <v>1654</v>
      </c>
      <c r="D10" s="406" t="s">
        <v>1655</v>
      </c>
    </row>
    <row r="11" spans="1:11" ht="12.5">
      <c r="A11" s="406" t="s">
        <v>1546</v>
      </c>
      <c r="B11" s="406" t="s">
        <v>1656</v>
      </c>
      <c r="C11" s="406" t="s">
        <v>1657</v>
      </c>
      <c r="D11" s="406" t="s">
        <v>1658</v>
      </c>
    </row>
    <row r="12" spans="1:11" ht="12.5">
      <c r="A12" s="406" t="s">
        <v>1546</v>
      </c>
      <c r="B12" s="406" t="s">
        <v>1659</v>
      </c>
      <c r="C12" s="406" t="s">
        <v>1660</v>
      </c>
      <c r="D12" s="406" t="s">
        <v>1661</v>
      </c>
    </row>
    <row r="13" spans="1:11" ht="12.5">
      <c r="A13" s="406" t="s">
        <v>448</v>
      </c>
      <c r="B13" s="406" t="s">
        <v>1662</v>
      </c>
      <c r="C13" s="406" t="s">
        <v>1651</v>
      </c>
      <c r="D13" s="406" t="s">
        <v>1663</v>
      </c>
    </row>
    <row r="14" spans="1:11" ht="12.5">
      <c r="A14" s="406" t="s">
        <v>448</v>
      </c>
      <c r="B14" s="406" t="s">
        <v>1664</v>
      </c>
      <c r="C14" s="406" t="s">
        <v>1665</v>
      </c>
      <c r="D14" s="406" t="s">
        <v>1666</v>
      </c>
    </row>
    <row r="15" spans="1:11" ht="12.5">
      <c r="A15" s="406" t="s">
        <v>448</v>
      </c>
      <c r="B15" s="406" t="s">
        <v>1667</v>
      </c>
      <c r="C15" s="406" t="s">
        <v>1668</v>
      </c>
      <c r="D15" s="406" t="s">
        <v>1669</v>
      </c>
    </row>
    <row r="16" spans="1:11" ht="12.5">
      <c r="A16" s="406" t="s">
        <v>448</v>
      </c>
      <c r="B16" s="406" t="s">
        <v>1670</v>
      </c>
      <c r="C16" s="406" t="s">
        <v>1671</v>
      </c>
      <c r="D16" s="406" t="s">
        <v>1672</v>
      </c>
    </row>
    <row r="17" spans="1:4" ht="12.5">
      <c r="A17" s="406" t="s">
        <v>448</v>
      </c>
      <c r="B17" s="406" t="s">
        <v>1673</v>
      </c>
      <c r="C17" s="406" t="s">
        <v>1674</v>
      </c>
      <c r="D17" s="406" t="s">
        <v>1675</v>
      </c>
    </row>
    <row r="18" spans="1:4" ht="12.5">
      <c r="A18" s="406" t="s">
        <v>448</v>
      </c>
      <c r="B18" s="406" t="s">
        <v>1676</v>
      </c>
      <c r="C18" s="406" t="s">
        <v>1677</v>
      </c>
      <c r="D18" s="406" t="s">
        <v>1678</v>
      </c>
    </row>
    <row r="19" spans="1:4" ht="12.5">
      <c r="A19" s="406" t="s">
        <v>448</v>
      </c>
      <c r="B19" s="406" t="s">
        <v>1679</v>
      </c>
      <c r="C19" s="406" t="s">
        <v>1660</v>
      </c>
      <c r="D19" s="406" t="s">
        <v>1680</v>
      </c>
    </row>
    <row r="20" spans="1:4" ht="12.5">
      <c r="A20" s="406" t="s">
        <v>448</v>
      </c>
      <c r="B20" s="406" t="s">
        <v>1681</v>
      </c>
      <c r="C20" s="406" t="s">
        <v>1682</v>
      </c>
      <c r="D20" s="406" t="s">
        <v>1683</v>
      </c>
    </row>
    <row r="21" spans="1:4" ht="12.5">
      <c r="A21" s="406" t="s">
        <v>448</v>
      </c>
      <c r="B21" s="406" t="s">
        <v>1684</v>
      </c>
      <c r="C21" s="406" t="s">
        <v>1674</v>
      </c>
      <c r="D21" s="406" t="s">
        <v>1685</v>
      </c>
    </row>
    <row r="22" spans="1:4" ht="12.5">
      <c r="A22" s="406" t="s">
        <v>1546</v>
      </c>
      <c r="B22" s="406" t="s">
        <v>1686</v>
      </c>
      <c r="C22" s="406" t="s">
        <v>1687</v>
      </c>
      <c r="D22" s="406" t="s">
        <v>1688</v>
      </c>
    </row>
    <row r="23" spans="1:4" ht="12.5">
      <c r="A23" s="406" t="s">
        <v>1546</v>
      </c>
      <c r="B23" s="406" t="s">
        <v>1686</v>
      </c>
      <c r="C23" s="406" t="s">
        <v>1689</v>
      </c>
      <c r="D23" s="406" t="s">
        <v>1690</v>
      </c>
    </row>
    <row r="24" spans="1:4" ht="12.5">
      <c r="A24" s="406" t="s">
        <v>448</v>
      </c>
      <c r="B24" s="406" t="s">
        <v>1691</v>
      </c>
      <c r="C24" s="406" t="s">
        <v>1692</v>
      </c>
      <c r="D24" s="406" t="s">
        <v>1693</v>
      </c>
    </row>
    <row r="25" spans="1:4" ht="12.5">
      <c r="A25" s="406" t="s">
        <v>472</v>
      </c>
      <c r="B25" s="406" t="s">
        <v>1694</v>
      </c>
      <c r="C25" s="406" t="s">
        <v>1695</v>
      </c>
      <c r="D25" s="406" t="s">
        <v>1696</v>
      </c>
    </row>
    <row r="26" spans="1:4" ht="12.5">
      <c r="A26" s="406" t="s">
        <v>448</v>
      </c>
      <c r="B26" s="406" t="s">
        <v>1697</v>
      </c>
      <c r="C26" s="406" t="s">
        <v>1665</v>
      </c>
      <c r="D26" s="406" t="s">
        <v>1698</v>
      </c>
    </row>
    <row r="27" spans="1:4" ht="12.5">
      <c r="A27" s="406" t="s">
        <v>448</v>
      </c>
      <c r="B27" s="406" t="s">
        <v>1699</v>
      </c>
      <c r="C27" s="406" t="s">
        <v>1695</v>
      </c>
      <c r="D27" s="406" t="s">
        <v>1700</v>
      </c>
    </row>
    <row r="28" spans="1:4" ht="12.5">
      <c r="A28" s="406" t="s">
        <v>448</v>
      </c>
      <c r="B28" s="406" t="s">
        <v>1701</v>
      </c>
      <c r="C28" s="406" t="s">
        <v>1702</v>
      </c>
      <c r="D28" s="406" t="s">
        <v>1703</v>
      </c>
    </row>
    <row r="29" spans="1:4" ht="12.5">
      <c r="A29" s="406" t="s">
        <v>448</v>
      </c>
      <c r="B29" s="406" t="s">
        <v>1704</v>
      </c>
      <c r="C29" s="406" t="s">
        <v>1705</v>
      </c>
      <c r="D29" s="406" t="s">
        <v>1706</v>
      </c>
    </row>
    <row r="30" spans="1:4" ht="12.5">
      <c r="A30" s="406" t="s">
        <v>448</v>
      </c>
      <c r="B30" s="406" t="s">
        <v>1707</v>
      </c>
      <c r="C30" s="406" t="s">
        <v>1665</v>
      </c>
      <c r="D30" s="406" t="s">
        <v>1708</v>
      </c>
    </row>
    <row r="31" spans="1:4" ht="12.5">
      <c r="A31" s="406" t="s">
        <v>448</v>
      </c>
      <c r="B31" s="406" t="s">
        <v>1709</v>
      </c>
      <c r="C31" s="406" t="s">
        <v>1710</v>
      </c>
      <c r="D31" s="406" t="s">
        <v>1711</v>
      </c>
    </row>
    <row r="32" spans="1:4" ht="12.5">
      <c r="A32" s="406" t="s">
        <v>448</v>
      </c>
      <c r="B32" s="406" t="s">
        <v>1712</v>
      </c>
      <c r="C32" s="406" t="s">
        <v>1713</v>
      </c>
      <c r="D32" s="406" t="s">
        <v>1714</v>
      </c>
    </row>
    <row r="33" spans="1:4" ht="12.5">
      <c r="A33" s="406" t="s">
        <v>448</v>
      </c>
      <c r="B33" s="406" t="s">
        <v>1715</v>
      </c>
      <c r="C33" s="406" t="s">
        <v>1677</v>
      </c>
      <c r="D33" s="406" t="s">
        <v>1716</v>
      </c>
    </row>
    <row r="34" spans="1:4" ht="12.5">
      <c r="A34" s="406" t="s">
        <v>448</v>
      </c>
      <c r="B34" s="406" t="s">
        <v>1717</v>
      </c>
      <c r="C34" s="406" t="s">
        <v>1718</v>
      </c>
      <c r="D34" s="406" t="s">
        <v>1719</v>
      </c>
    </row>
    <row r="35" spans="1:4" ht="12.5">
      <c r="A35" s="406" t="s">
        <v>448</v>
      </c>
      <c r="B35" s="406" t="s">
        <v>1717</v>
      </c>
      <c r="C35" s="406" t="s">
        <v>1687</v>
      </c>
      <c r="D35" s="406" t="s">
        <v>1720</v>
      </c>
    </row>
    <row r="36" spans="1:4" ht="12.5">
      <c r="A36" s="406" t="s">
        <v>448</v>
      </c>
      <c r="B36" s="406" t="s">
        <v>1721</v>
      </c>
      <c r="C36" s="406" t="s">
        <v>1689</v>
      </c>
      <c r="D36" s="406" t="s">
        <v>1722</v>
      </c>
    </row>
    <row r="37" spans="1:4" ht="12.5">
      <c r="A37" s="406" t="s">
        <v>448</v>
      </c>
      <c r="B37" s="406" t="s">
        <v>1723</v>
      </c>
      <c r="C37" s="406" t="s">
        <v>1724</v>
      </c>
      <c r="D37" s="406" t="s">
        <v>1725</v>
      </c>
    </row>
    <row r="38" spans="1:4" ht="12.5">
      <c r="A38" s="406" t="s">
        <v>448</v>
      </c>
      <c r="B38" s="406" t="s">
        <v>1726</v>
      </c>
      <c r="C38" s="406" t="s">
        <v>1727</v>
      </c>
      <c r="D38" s="406" t="s">
        <v>1728</v>
      </c>
    </row>
    <row r="39" spans="1:4" ht="12.5">
      <c r="A39" s="406" t="s">
        <v>448</v>
      </c>
      <c r="B39" s="406" t="s">
        <v>1726</v>
      </c>
      <c r="C39" s="406" t="s">
        <v>1729</v>
      </c>
      <c r="D39" s="406" t="s">
        <v>1730</v>
      </c>
    </row>
    <row r="40" spans="1:4" ht="12.5">
      <c r="A40" s="406" t="s">
        <v>448</v>
      </c>
      <c r="B40" s="406" t="s">
        <v>1731</v>
      </c>
      <c r="C40" s="406" t="s">
        <v>1671</v>
      </c>
      <c r="D40" s="406" t="s">
        <v>1732</v>
      </c>
    </row>
    <row r="41" spans="1:4" ht="12.5">
      <c r="A41" s="406" t="s">
        <v>448</v>
      </c>
      <c r="B41" s="406" t="s">
        <v>1733</v>
      </c>
      <c r="C41" s="406" t="s">
        <v>1734</v>
      </c>
      <c r="D41" s="406" t="s">
        <v>1735</v>
      </c>
    </row>
    <row r="42" spans="1:4" ht="12.5">
      <c r="A42" s="406" t="s">
        <v>460</v>
      </c>
      <c r="B42" s="406" t="s">
        <v>1736</v>
      </c>
      <c r="C42" s="406" t="s">
        <v>1737</v>
      </c>
      <c r="D42" s="406" t="s">
        <v>1738</v>
      </c>
    </row>
    <row r="43" spans="1:4" ht="12.5">
      <c r="A43" s="406" t="s">
        <v>448</v>
      </c>
      <c r="B43" s="406" t="s">
        <v>1739</v>
      </c>
      <c r="C43" s="406" t="s">
        <v>1713</v>
      </c>
      <c r="D43" s="406" t="s">
        <v>1740</v>
      </c>
    </row>
    <row r="44" spans="1:4" ht="12.5">
      <c r="A44" s="406" t="s">
        <v>460</v>
      </c>
      <c r="B44" s="406" t="s">
        <v>1741</v>
      </c>
      <c r="C44" s="406" t="s">
        <v>1734</v>
      </c>
      <c r="D44" s="406" t="s">
        <v>1742</v>
      </c>
    </row>
    <row r="45" spans="1:4" ht="12.5">
      <c r="A45" s="406" t="s">
        <v>448</v>
      </c>
      <c r="B45" s="406" t="s">
        <v>1743</v>
      </c>
      <c r="C45" s="406" t="s">
        <v>1734</v>
      </c>
      <c r="D45" s="406" t="s">
        <v>1744</v>
      </c>
    </row>
    <row r="46" spans="1:4" ht="12.5">
      <c r="A46" s="406" t="s">
        <v>448</v>
      </c>
      <c r="B46" s="406" t="s">
        <v>1743</v>
      </c>
      <c r="C46" s="406" t="s">
        <v>1745</v>
      </c>
      <c r="D46" s="406" t="s">
        <v>1746</v>
      </c>
    </row>
    <row r="47" spans="1:4" ht="12.5">
      <c r="A47" s="406" t="s">
        <v>460</v>
      </c>
      <c r="B47" s="406" t="s">
        <v>1747</v>
      </c>
      <c r="C47" s="406" t="s">
        <v>1748</v>
      </c>
      <c r="D47" s="406" t="s">
        <v>1738</v>
      </c>
    </row>
    <row r="48" spans="1:4" ht="12.5">
      <c r="A48" s="406" t="s">
        <v>460</v>
      </c>
      <c r="B48" s="406" t="s">
        <v>1749</v>
      </c>
      <c r="C48" s="406" t="s">
        <v>1750</v>
      </c>
      <c r="D48" s="406" t="s">
        <v>1751</v>
      </c>
    </row>
    <row r="49" spans="1:4" ht="12.5">
      <c r="A49" s="406" t="s">
        <v>460</v>
      </c>
      <c r="B49" s="406" t="s">
        <v>1752</v>
      </c>
      <c r="C49" s="406" t="s">
        <v>1660</v>
      </c>
      <c r="D49" s="406" t="s">
        <v>1753</v>
      </c>
    </row>
    <row r="50" spans="1:4" ht="12.5">
      <c r="A50" s="406" t="s">
        <v>460</v>
      </c>
      <c r="B50" s="406" t="s">
        <v>1754</v>
      </c>
      <c r="C50" s="406" t="s">
        <v>1734</v>
      </c>
      <c r="D50" s="406" t="s">
        <v>1755</v>
      </c>
    </row>
    <row r="51" spans="1:4" ht="12.5">
      <c r="A51" s="406" t="s">
        <v>460</v>
      </c>
      <c r="B51" s="406" t="s">
        <v>1756</v>
      </c>
      <c r="C51" s="406" t="s">
        <v>1665</v>
      </c>
      <c r="D51" s="406" t="s">
        <v>1757</v>
      </c>
    </row>
    <row r="52" spans="1:4" ht="12.5">
      <c r="A52" s="406" t="s">
        <v>460</v>
      </c>
      <c r="B52" s="406" t="s">
        <v>1758</v>
      </c>
      <c r="C52" s="406" t="s">
        <v>1748</v>
      </c>
      <c r="D52" s="406" t="s">
        <v>1759</v>
      </c>
    </row>
    <row r="53" spans="1:4" ht="12.5">
      <c r="A53" s="406" t="s">
        <v>460</v>
      </c>
      <c r="B53" s="406" t="s">
        <v>1760</v>
      </c>
      <c r="C53" s="406" t="s">
        <v>1665</v>
      </c>
      <c r="D53" s="406" t="s">
        <v>1761</v>
      </c>
    </row>
    <row r="54" spans="1:4" ht="12.5">
      <c r="A54" s="406" t="s">
        <v>460</v>
      </c>
      <c r="B54" s="406" t="s">
        <v>1762</v>
      </c>
      <c r="C54" s="406" t="s">
        <v>1763</v>
      </c>
      <c r="D54" s="406" t="s">
        <v>1764</v>
      </c>
    </row>
    <row r="55" spans="1:4" ht="12.5">
      <c r="A55" s="406" t="s">
        <v>460</v>
      </c>
      <c r="B55" s="406" t="s">
        <v>1762</v>
      </c>
      <c r="C55" s="406" t="s">
        <v>1657</v>
      </c>
      <c r="D55" s="406" t="s">
        <v>1765</v>
      </c>
    </row>
    <row r="56" spans="1:4" ht="12.5">
      <c r="A56" s="406" t="s">
        <v>460</v>
      </c>
      <c r="B56" s="406" t="s">
        <v>1766</v>
      </c>
      <c r="C56" s="406" t="s">
        <v>1767</v>
      </c>
      <c r="D56" s="406" t="s">
        <v>1768</v>
      </c>
    </row>
    <row r="57" spans="1:4" ht="12.5">
      <c r="A57" s="406" t="s">
        <v>460</v>
      </c>
      <c r="B57" s="406" t="s">
        <v>1769</v>
      </c>
      <c r="C57" s="406" t="s">
        <v>1695</v>
      </c>
      <c r="D57" s="406" t="s">
        <v>1770</v>
      </c>
    </row>
    <row r="58" spans="1:4" ht="12.5">
      <c r="A58" s="406" t="s">
        <v>460</v>
      </c>
      <c r="B58" s="406" t="s">
        <v>1771</v>
      </c>
      <c r="C58" s="406" t="s">
        <v>1772</v>
      </c>
      <c r="D58" s="406" t="s">
        <v>1773</v>
      </c>
    </row>
    <row r="59" spans="1:4" ht="12.5">
      <c r="A59" s="406" t="s">
        <v>460</v>
      </c>
      <c r="B59" s="406" t="s">
        <v>1774</v>
      </c>
      <c r="C59" s="406" t="s">
        <v>1702</v>
      </c>
      <c r="D59" s="406" t="s">
        <v>1775</v>
      </c>
    </row>
    <row r="60" spans="1:4" ht="12.5">
      <c r="A60" s="406" t="s">
        <v>460</v>
      </c>
      <c r="B60" s="406" t="s">
        <v>1776</v>
      </c>
      <c r="C60" s="406" t="s">
        <v>1651</v>
      </c>
      <c r="D60" s="406" t="s">
        <v>1777</v>
      </c>
    </row>
    <row r="61" spans="1:4" ht="12.5">
      <c r="A61" s="406" t="s">
        <v>460</v>
      </c>
      <c r="B61" s="406" t="s">
        <v>1778</v>
      </c>
      <c r="C61" s="406" t="s">
        <v>1668</v>
      </c>
      <c r="D61" s="406" t="s">
        <v>1779</v>
      </c>
    </row>
    <row r="62" spans="1:4" ht="12.5">
      <c r="A62" s="406" t="s">
        <v>1780</v>
      </c>
      <c r="B62" s="406" t="s">
        <v>1781</v>
      </c>
      <c r="C62" s="406" t="s">
        <v>1729</v>
      </c>
      <c r="D62" s="406" t="s">
        <v>1782</v>
      </c>
    </row>
    <row r="63" spans="1:4" ht="12.5">
      <c r="A63" s="406" t="s">
        <v>1780</v>
      </c>
      <c r="B63" s="406" t="s">
        <v>1781</v>
      </c>
      <c r="C63" s="406" t="s">
        <v>1705</v>
      </c>
      <c r="D63" s="406" t="s">
        <v>1783</v>
      </c>
    </row>
    <row r="64" spans="1:4" ht="12.5">
      <c r="A64" s="406" t="s">
        <v>1784</v>
      </c>
      <c r="B64" s="406" t="s">
        <v>1785</v>
      </c>
      <c r="C64" s="406" t="s">
        <v>1710</v>
      </c>
      <c r="D64" s="406" t="s">
        <v>1786</v>
      </c>
    </row>
    <row r="65" spans="1:4" ht="12.5">
      <c r="A65" s="406" t="s">
        <v>1787</v>
      </c>
      <c r="B65" s="406" t="s">
        <v>1788</v>
      </c>
      <c r="C65" s="406" t="s">
        <v>1734</v>
      </c>
      <c r="D65" s="406" t="s">
        <v>1789</v>
      </c>
    </row>
    <row r="66" spans="1:4" ht="12.5">
      <c r="A66" s="406" t="s">
        <v>1787</v>
      </c>
      <c r="B66" s="406" t="s">
        <v>1790</v>
      </c>
      <c r="C66" s="406" t="s">
        <v>1665</v>
      </c>
      <c r="D66" s="406" t="s">
        <v>1791</v>
      </c>
    </row>
    <row r="67" spans="1:4" ht="12.5">
      <c r="A67" s="406" t="s">
        <v>1792</v>
      </c>
      <c r="B67" s="406" t="s">
        <v>1793</v>
      </c>
      <c r="C67" s="406" t="s">
        <v>1674</v>
      </c>
      <c r="D67" s="406" t="s">
        <v>1794</v>
      </c>
    </row>
    <row r="68" spans="1:4" ht="12.5">
      <c r="A68" s="406" t="s">
        <v>1792</v>
      </c>
      <c r="B68" s="406" t="s">
        <v>1795</v>
      </c>
      <c r="C68" s="406" t="s">
        <v>1796</v>
      </c>
      <c r="D68" s="406" t="s">
        <v>1797</v>
      </c>
    </row>
    <row r="69" spans="1:4" ht="12.5">
      <c r="A69" s="406" t="s">
        <v>1792</v>
      </c>
      <c r="B69" s="406" t="s">
        <v>1798</v>
      </c>
      <c r="C69" s="406" t="s">
        <v>1799</v>
      </c>
      <c r="D69" s="406" t="s">
        <v>1800</v>
      </c>
    </row>
    <row r="70" spans="1:4" ht="12.5">
      <c r="A70" s="406" t="s">
        <v>1792</v>
      </c>
      <c r="B70" s="406" t="s">
        <v>1659</v>
      </c>
      <c r="C70" s="406" t="s">
        <v>1796</v>
      </c>
      <c r="D70" s="406" t="s">
        <v>1801</v>
      </c>
    </row>
    <row r="71" spans="1:4" ht="12.5">
      <c r="A71" s="406" t="s">
        <v>467</v>
      </c>
      <c r="B71" s="406" t="s">
        <v>1802</v>
      </c>
      <c r="C71" s="406" t="s">
        <v>1727</v>
      </c>
      <c r="D71" s="406" t="s">
        <v>1803</v>
      </c>
    </row>
    <row r="72" spans="1:4" ht="12.5">
      <c r="A72" s="406" t="s">
        <v>467</v>
      </c>
      <c r="B72" s="406" t="s">
        <v>1804</v>
      </c>
      <c r="C72" s="406" t="s">
        <v>1805</v>
      </c>
      <c r="D72" s="406" t="s">
        <v>1806</v>
      </c>
    </row>
    <row r="73" spans="1:4" ht="12.5">
      <c r="A73" s="406" t="s">
        <v>467</v>
      </c>
      <c r="B73" s="406" t="s">
        <v>1807</v>
      </c>
      <c r="C73" s="406" t="s">
        <v>1695</v>
      </c>
      <c r="D73" s="406" t="s">
        <v>1808</v>
      </c>
    </row>
    <row r="74" spans="1:4" ht="12.5">
      <c r="A74" s="406" t="s">
        <v>467</v>
      </c>
      <c r="B74" s="406" t="s">
        <v>1809</v>
      </c>
      <c r="C74" s="406" t="s">
        <v>1748</v>
      </c>
      <c r="D74" s="406" t="s">
        <v>1810</v>
      </c>
    </row>
    <row r="75" spans="1:4" ht="12.5">
      <c r="A75" s="406" t="s">
        <v>467</v>
      </c>
      <c r="B75" s="406" t="s">
        <v>1811</v>
      </c>
      <c r="C75" s="406" t="s">
        <v>1713</v>
      </c>
      <c r="D75" s="406" t="s">
        <v>1812</v>
      </c>
    </row>
    <row r="76" spans="1:4" ht="12.5">
      <c r="A76" s="406" t="s">
        <v>467</v>
      </c>
      <c r="B76" s="406" t="s">
        <v>1813</v>
      </c>
      <c r="C76" s="406" t="s">
        <v>1729</v>
      </c>
      <c r="D76" s="406" t="s">
        <v>1814</v>
      </c>
    </row>
    <row r="77" spans="1:4" ht="12.5">
      <c r="A77" s="406" t="s">
        <v>467</v>
      </c>
      <c r="B77" s="406" t="s">
        <v>1815</v>
      </c>
      <c r="C77" s="406" t="s">
        <v>1816</v>
      </c>
      <c r="D77" s="406" t="s">
        <v>1817</v>
      </c>
    </row>
    <row r="78" spans="1:4" ht="12.5">
      <c r="A78" s="406" t="s">
        <v>467</v>
      </c>
      <c r="B78" s="406" t="s">
        <v>1818</v>
      </c>
      <c r="C78" s="406" t="s">
        <v>1819</v>
      </c>
      <c r="D78" s="406" t="s">
        <v>1820</v>
      </c>
    </row>
    <row r="79" spans="1:4" ht="12.5">
      <c r="A79" s="406" t="s">
        <v>467</v>
      </c>
      <c r="B79" s="406" t="s">
        <v>1821</v>
      </c>
      <c r="C79" s="406" t="s">
        <v>1665</v>
      </c>
      <c r="D79" s="406" t="s">
        <v>1822</v>
      </c>
    </row>
    <row r="80" spans="1:4" ht="12.5">
      <c r="A80" s="406" t="s">
        <v>467</v>
      </c>
      <c r="B80" s="406" t="s">
        <v>1659</v>
      </c>
      <c r="C80" s="406" t="s">
        <v>1654</v>
      </c>
      <c r="D80" s="406" t="s">
        <v>1823</v>
      </c>
    </row>
    <row r="81" spans="1:4" ht="12.5">
      <c r="A81" s="406" t="s">
        <v>1824</v>
      </c>
      <c r="B81" s="406" t="s">
        <v>1825</v>
      </c>
      <c r="C81" s="406" t="s">
        <v>1737</v>
      </c>
      <c r="D81" s="406" t="s">
        <v>1826</v>
      </c>
    </row>
    <row r="82" spans="1:4" ht="12.5">
      <c r="A82" s="406" t="s">
        <v>1824</v>
      </c>
      <c r="B82" s="406" t="s">
        <v>1827</v>
      </c>
      <c r="C82" s="406" t="s">
        <v>1828</v>
      </c>
      <c r="D82" s="406" t="s">
        <v>1829</v>
      </c>
    </row>
    <row r="83" spans="1:4" ht="12.5">
      <c r="A83" s="406" t="s">
        <v>465</v>
      </c>
      <c r="B83" s="406" t="s">
        <v>1830</v>
      </c>
      <c r="C83" s="406" t="s">
        <v>1674</v>
      </c>
      <c r="D83" s="406" t="s">
        <v>1831</v>
      </c>
    </row>
    <row r="84" spans="1:4" ht="12.5">
      <c r="A84" s="406" t="s">
        <v>1824</v>
      </c>
      <c r="B84" s="406" t="s">
        <v>1832</v>
      </c>
      <c r="C84" s="406" t="s">
        <v>1657</v>
      </c>
      <c r="D84" s="406" t="s">
        <v>1833</v>
      </c>
    </row>
    <row r="85" spans="1:4" ht="12.5">
      <c r="A85" s="406" t="s">
        <v>1824</v>
      </c>
      <c r="B85" s="406" t="s">
        <v>1834</v>
      </c>
      <c r="C85" s="406" t="s">
        <v>1750</v>
      </c>
      <c r="D85" s="406" t="s">
        <v>1835</v>
      </c>
    </row>
    <row r="86" spans="1:4" ht="12.5">
      <c r="A86" s="406" t="s">
        <v>1824</v>
      </c>
      <c r="B86" s="406" t="s">
        <v>1836</v>
      </c>
      <c r="C86" s="406" t="s">
        <v>1828</v>
      </c>
      <c r="D86" s="406" t="s">
        <v>1837</v>
      </c>
    </row>
    <row r="87" spans="1:4" ht="12.5">
      <c r="A87" s="406" t="s">
        <v>456</v>
      </c>
      <c r="B87" s="406" t="s">
        <v>1838</v>
      </c>
      <c r="C87" s="406" t="s">
        <v>1839</v>
      </c>
      <c r="D87" s="406" t="s">
        <v>1840</v>
      </c>
    </row>
    <row r="88" spans="1:4" ht="12.5">
      <c r="A88" s="406" t="s">
        <v>456</v>
      </c>
      <c r="B88" s="406" t="s">
        <v>1841</v>
      </c>
      <c r="C88" s="406" t="s">
        <v>1651</v>
      </c>
      <c r="D88" s="406" t="s">
        <v>1718</v>
      </c>
    </row>
    <row r="89" spans="1:4" ht="12.5">
      <c r="A89" s="406" t="s">
        <v>456</v>
      </c>
      <c r="B89" s="406" t="s">
        <v>1841</v>
      </c>
      <c r="C89" s="406" t="s">
        <v>1710</v>
      </c>
      <c r="D89" s="406" t="s">
        <v>1842</v>
      </c>
    </row>
    <row r="90" spans="1:4" ht="12.5">
      <c r="A90" s="406" t="s">
        <v>1843</v>
      </c>
      <c r="B90" s="406" t="s">
        <v>1844</v>
      </c>
      <c r="C90" s="406" t="s">
        <v>1665</v>
      </c>
      <c r="D90" s="406" t="s">
        <v>1845</v>
      </c>
    </row>
    <row r="91" spans="1:4" ht="12.5">
      <c r="A91" s="406" t="s">
        <v>1843</v>
      </c>
      <c r="B91" s="406" t="s">
        <v>1846</v>
      </c>
      <c r="C91" s="406" t="s">
        <v>1805</v>
      </c>
      <c r="D91" s="406" t="s">
        <v>1847</v>
      </c>
    </row>
    <row r="92" spans="1:4" ht="12.5">
      <c r="A92" s="406" t="s">
        <v>783</v>
      </c>
      <c r="B92" s="406" t="s">
        <v>1848</v>
      </c>
      <c r="C92" s="406" t="s">
        <v>1677</v>
      </c>
      <c r="D92" s="406" t="s">
        <v>1849</v>
      </c>
    </row>
    <row r="93" spans="1:4" ht="12.5">
      <c r="A93" s="406" t="s">
        <v>463</v>
      </c>
      <c r="B93" s="406" t="s">
        <v>1850</v>
      </c>
      <c r="C93" s="406" t="s">
        <v>1851</v>
      </c>
      <c r="D93" s="406" t="s">
        <v>1852</v>
      </c>
    </row>
    <row r="94" spans="1:4" ht="12.5">
      <c r="A94" s="406" t="s">
        <v>463</v>
      </c>
      <c r="B94" s="406" t="s">
        <v>1853</v>
      </c>
      <c r="C94" s="406" t="s">
        <v>1724</v>
      </c>
      <c r="D94" s="406" t="s">
        <v>1854</v>
      </c>
    </row>
    <row r="95" spans="1:4" ht="12.5">
      <c r="A95" s="406" t="s">
        <v>463</v>
      </c>
      <c r="B95" s="406" t="s">
        <v>1853</v>
      </c>
      <c r="C95" s="406" t="s">
        <v>1727</v>
      </c>
      <c r="D95" s="406" t="s">
        <v>1854</v>
      </c>
    </row>
    <row r="96" spans="1:4" ht="12.5">
      <c r="A96" s="406" t="s">
        <v>1855</v>
      </c>
      <c r="B96" s="406" t="s">
        <v>1856</v>
      </c>
      <c r="C96" s="406" t="s">
        <v>1695</v>
      </c>
      <c r="D96" s="406" t="s">
        <v>1857</v>
      </c>
    </row>
    <row r="97" spans="1:4" ht="12.5">
      <c r="A97" s="406" t="s">
        <v>1858</v>
      </c>
      <c r="B97" s="406" t="s">
        <v>1859</v>
      </c>
      <c r="C97" s="406" t="s">
        <v>1671</v>
      </c>
      <c r="D97" s="406" t="s">
        <v>1860</v>
      </c>
    </row>
    <row r="98" spans="1:4" ht="12.5">
      <c r="A98" s="406" t="s">
        <v>1858</v>
      </c>
      <c r="B98" s="406" t="s">
        <v>1856</v>
      </c>
      <c r="C98" s="406" t="s">
        <v>1763</v>
      </c>
      <c r="D98" s="406" t="s">
        <v>1861</v>
      </c>
    </row>
    <row r="99" spans="1:4" ht="12.5">
      <c r="A99" s="406" t="s">
        <v>1858</v>
      </c>
      <c r="B99" s="406" t="s">
        <v>1859</v>
      </c>
      <c r="C99" s="406" t="s">
        <v>1692</v>
      </c>
      <c r="D99" s="406" t="s">
        <v>1862</v>
      </c>
    </row>
    <row r="100" spans="1:4" ht="12.5">
      <c r="A100" s="406" t="s">
        <v>1863</v>
      </c>
      <c r="B100" s="406" t="s">
        <v>1864</v>
      </c>
      <c r="C100" s="406" t="s">
        <v>1865</v>
      </c>
      <c r="D100" s="406" t="s">
        <v>1866</v>
      </c>
    </row>
    <row r="101" spans="1:4" ht="12.5">
      <c r="A101" s="406" t="s">
        <v>1863</v>
      </c>
      <c r="B101" s="406" t="s">
        <v>1656</v>
      </c>
      <c r="C101" s="406" t="s">
        <v>1867</v>
      </c>
      <c r="D101" s="406" t="s">
        <v>1868</v>
      </c>
    </row>
    <row r="102" spans="1:4" ht="12.5">
      <c r="A102" s="406" t="s">
        <v>1863</v>
      </c>
      <c r="B102" s="406" t="s">
        <v>1869</v>
      </c>
      <c r="C102" s="406" t="s">
        <v>1870</v>
      </c>
      <c r="D102" s="406" t="s">
        <v>1871</v>
      </c>
    </row>
    <row r="103" spans="1:4" ht="12.5">
      <c r="A103" s="406" t="s">
        <v>1863</v>
      </c>
      <c r="B103" s="406" t="s">
        <v>1872</v>
      </c>
      <c r="C103" s="406" t="s">
        <v>1727</v>
      </c>
      <c r="D103" s="406" t="s">
        <v>1873</v>
      </c>
    </row>
    <row r="104" spans="1:4" ht="12.5">
      <c r="A104" s="406" t="s">
        <v>1863</v>
      </c>
      <c r="B104" s="406" t="s">
        <v>1874</v>
      </c>
      <c r="C104" s="406" t="s">
        <v>1702</v>
      </c>
      <c r="D104" s="406" t="s">
        <v>1875</v>
      </c>
    </row>
    <row r="105" spans="1:4" ht="12.5">
      <c r="A105" s="406" t="s">
        <v>448</v>
      </c>
      <c r="B105" s="406" t="s">
        <v>1876</v>
      </c>
      <c r="C105" s="406" t="s">
        <v>1729</v>
      </c>
      <c r="D105" s="406" t="s">
        <v>1877</v>
      </c>
    </row>
    <row r="106" spans="1:4" ht="12.5">
      <c r="A106" s="406" t="s">
        <v>448</v>
      </c>
      <c r="B106" s="406" t="s">
        <v>1878</v>
      </c>
      <c r="C106" s="406" t="s">
        <v>1879</v>
      </c>
      <c r="D106" s="406" t="s">
        <v>1880</v>
      </c>
    </row>
    <row r="107" spans="1:4" ht="12.5">
      <c r="A107" s="406" t="s">
        <v>448</v>
      </c>
      <c r="B107" s="406" t="s">
        <v>1650</v>
      </c>
      <c r="C107" s="406" t="s">
        <v>1729</v>
      </c>
      <c r="D107" s="406" t="s">
        <v>1881</v>
      </c>
    </row>
    <row r="108" spans="1:4" ht="12.5">
      <c r="A108" s="406" t="s">
        <v>448</v>
      </c>
      <c r="B108" s="406" t="s">
        <v>1882</v>
      </c>
      <c r="C108" s="406" t="s">
        <v>1668</v>
      </c>
      <c r="D108" s="406" t="s">
        <v>1883</v>
      </c>
    </row>
    <row r="109" spans="1:4" ht="12.5">
      <c r="A109" s="406" t="s">
        <v>448</v>
      </c>
      <c r="B109" s="406" t="s">
        <v>1670</v>
      </c>
      <c r="C109" s="406" t="s">
        <v>1884</v>
      </c>
      <c r="D109" s="406" t="s">
        <v>1885</v>
      </c>
    </row>
    <row r="110" spans="1:4" ht="12.5">
      <c r="A110" s="406" t="s">
        <v>448</v>
      </c>
      <c r="B110" s="406" t="s">
        <v>1886</v>
      </c>
      <c r="C110" s="406" t="s">
        <v>1887</v>
      </c>
      <c r="D110" s="406" t="s">
        <v>1888</v>
      </c>
    </row>
    <row r="111" spans="1:4" ht="12.5">
      <c r="A111" s="406" t="s">
        <v>448</v>
      </c>
      <c r="B111" s="406" t="s">
        <v>1889</v>
      </c>
      <c r="C111" s="406" t="s">
        <v>1745</v>
      </c>
      <c r="D111" s="406" t="s">
        <v>1890</v>
      </c>
    </row>
    <row r="112" spans="1:4" ht="12.5">
      <c r="A112" s="406" t="s">
        <v>448</v>
      </c>
      <c r="B112" s="406" t="s">
        <v>1891</v>
      </c>
      <c r="C112" s="406" t="s">
        <v>1727</v>
      </c>
      <c r="D112" s="406" t="s">
        <v>1892</v>
      </c>
    </row>
    <row r="113" spans="1:4" ht="12.5">
      <c r="A113" s="406" t="s">
        <v>1893</v>
      </c>
      <c r="B113" s="406" t="s">
        <v>1894</v>
      </c>
      <c r="C113" s="406" t="s">
        <v>1657</v>
      </c>
      <c r="D113" s="406" t="s">
        <v>1895</v>
      </c>
    </row>
    <row r="114" spans="1:4" ht="12.5">
      <c r="A114" s="406" t="s">
        <v>1893</v>
      </c>
      <c r="B114" s="406" t="s">
        <v>1894</v>
      </c>
      <c r="C114" s="406" t="s">
        <v>1896</v>
      </c>
      <c r="D114" s="406" t="s">
        <v>1897</v>
      </c>
    </row>
    <row r="115" spans="1:4" ht="12.5">
      <c r="A115" s="406" t="s">
        <v>448</v>
      </c>
      <c r="B115" s="406" t="s">
        <v>1709</v>
      </c>
      <c r="C115" s="406" t="s">
        <v>1819</v>
      </c>
      <c r="D115" s="406" t="s">
        <v>1898</v>
      </c>
    </row>
    <row r="116" spans="1:4" ht="12.5">
      <c r="A116" s="406" t="s">
        <v>448</v>
      </c>
      <c r="B116" s="406" t="s">
        <v>1709</v>
      </c>
      <c r="C116" s="406" t="s">
        <v>1695</v>
      </c>
      <c r="D116" s="406" t="s">
        <v>1898</v>
      </c>
    </row>
    <row r="117" spans="1:4" ht="12.5">
      <c r="A117" s="406" t="s">
        <v>448</v>
      </c>
      <c r="B117" s="406" t="s">
        <v>1726</v>
      </c>
      <c r="C117" s="406" t="s">
        <v>1654</v>
      </c>
      <c r="D117" s="406" t="s">
        <v>1899</v>
      </c>
    </row>
    <row r="118" spans="1:4" ht="12.5">
      <c r="A118" s="406" t="s">
        <v>448</v>
      </c>
      <c r="B118" s="406" t="s">
        <v>1900</v>
      </c>
      <c r="C118" s="406" t="s">
        <v>1724</v>
      </c>
      <c r="D118" s="406" t="s">
        <v>1901</v>
      </c>
    </row>
    <row r="119" spans="1:4" ht="12.5">
      <c r="A119" s="406" t="s">
        <v>448</v>
      </c>
      <c r="B119" s="406" t="s">
        <v>1681</v>
      </c>
      <c r="C119" s="406" t="s">
        <v>1902</v>
      </c>
      <c r="D119" s="406" t="s">
        <v>1903</v>
      </c>
    </row>
    <row r="120" spans="1:4" ht="12.5">
      <c r="A120" s="406" t="s">
        <v>1893</v>
      </c>
      <c r="B120" s="406" t="s">
        <v>1904</v>
      </c>
      <c r="C120" s="406" t="s">
        <v>1905</v>
      </c>
      <c r="D120" s="406" t="s">
        <v>1906</v>
      </c>
    </row>
    <row r="121" spans="1:4" ht="12.5">
      <c r="A121" s="406" t="s">
        <v>448</v>
      </c>
      <c r="B121" s="406" t="s">
        <v>1907</v>
      </c>
      <c r="C121" s="406" t="s">
        <v>1748</v>
      </c>
      <c r="D121" s="406" t="s">
        <v>1908</v>
      </c>
    </row>
    <row r="122" spans="1:4" ht="12.5">
      <c r="A122" s="406" t="s">
        <v>1893</v>
      </c>
      <c r="B122" s="406" t="s">
        <v>1909</v>
      </c>
      <c r="C122" s="406" t="s">
        <v>1657</v>
      </c>
      <c r="D122" s="406" t="s">
        <v>1910</v>
      </c>
    </row>
    <row r="123" spans="1:4" ht="12.5">
      <c r="A123" s="406" t="s">
        <v>1893</v>
      </c>
      <c r="B123" s="406" t="s">
        <v>1909</v>
      </c>
      <c r="C123" s="406" t="s">
        <v>1713</v>
      </c>
      <c r="D123" s="406" t="s">
        <v>1910</v>
      </c>
    </row>
    <row r="124" spans="1:4" ht="12.5">
      <c r="A124" s="406" t="s">
        <v>448</v>
      </c>
      <c r="B124" s="406" t="s">
        <v>1911</v>
      </c>
      <c r="C124" s="406" t="s">
        <v>1695</v>
      </c>
      <c r="D124" s="406" t="s">
        <v>1912</v>
      </c>
    </row>
    <row r="125" spans="1:4" ht="12.5">
      <c r="A125" s="406" t="s">
        <v>448</v>
      </c>
      <c r="B125" s="406" t="s">
        <v>1913</v>
      </c>
      <c r="C125" s="406" t="s">
        <v>1748</v>
      </c>
      <c r="D125" s="406" t="s">
        <v>1914</v>
      </c>
    </row>
    <row r="126" spans="1:4" ht="12.5">
      <c r="A126" s="406" t="s">
        <v>452</v>
      </c>
      <c r="B126" s="406" t="s">
        <v>1915</v>
      </c>
      <c r="C126" s="406" t="s">
        <v>1750</v>
      </c>
      <c r="D126" s="406" t="s">
        <v>1916</v>
      </c>
    </row>
    <row r="127" spans="1:4" ht="12.5">
      <c r="A127" s="406" t="s">
        <v>452</v>
      </c>
      <c r="B127" s="406" t="s">
        <v>1917</v>
      </c>
      <c r="C127" s="406" t="s">
        <v>1654</v>
      </c>
      <c r="D127" s="406" t="s">
        <v>1918</v>
      </c>
    </row>
    <row r="128" spans="1:4" ht="12.5">
      <c r="A128" s="406" t="s">
        <v>452</v>
      </c>
      <c r="B128" s="406" t="s">
        <v>1917</v>
      </c>
      <c r="C128" s="406" t="s">
        <v>1695</v>
      </c>
      <c r="D128" s="406" t="s">
        <v>1919</v>
      </c>
    </row>
    <row r="129" spans="1:4" ht="12.5">
      <c r="A129" s="406" t="s">
        <v>452</v>
      </c>
      <c r="B129" s="406" t="s">
        <v>1846</v>
      </c>
      <c r="C129" s="406" t="s">
        <v>1920</v>
      </c>
      <c r="D129" s="406" t="s">
        <v>1921</v>
      </c>
    </row>
    <row r="130" spans="1:4" ht="12.5">
      <c r="A130" s="406" t="s">
        <v>452</v>
      </c>
      <c r="B130" s="406" t="s">
        <v>1694</v>
      </c>
      <c r="C130" s="406" t="s">
        <v>1713</v>
      </c>
      <c r="D130" s="406" t="s">
        <v>1922</v>
      </c>
    </row>
    <row r="131" spans="1:4" ht="12.5">
      <c r="A131" s="406" t="s">
        <v>452</v>
      </c>
      <c r="B131" s="406" t="s">
        <v>1923</v>
      </c>
      <c r="C131" s="406" t="s">
        <v>1924</v>
      </c>
      <c r="D131" s="406" t="s">
        <v>1925</v>
      </c>
    </row>
    <row r="132" spans="1:4" ht="12.5">
      <c r="A132" s="406" t="s">
        <v>472</v>
      </c>
      <c r="B132" s="406" t="s">
        <v>1926</v>
      </c>
      <c r="C132" s="406" t="s">
        <v>1702</v>
      </c>
      <c r="D132" s="406" t="s">
        <v>1927</v>
      </c>
    </row>
    <row r="133" spans="1:4" ht="12.5">
      <c r="A133" s="406" t="s">
        <v>1780</v>
      </c>
      <c r="B133" s="406" t="s">
        <v>1928</v>
      </c>
      <c r="C133" s="406" t="s">
        <v>1819</v>
      </c>
      <c r="D133" s="406" t="s">
        <v>1929</v>
      </c>
    </row>
    <row r="134" spans="1:4" ht="12.5">
      <c r="A134" s="406" t="s">
        <v>1780</v>
      </c>
      <c r="B134" s="406" t="s">
        <v>1781</v>
      </c>
      <c r="C134" s="406" t="s">
        <v>1689</v>
      </c>
      <c r="D134" s="406" t="s">
        <v>1783</v>
      </c>
    </row>
    <row r="135" spans="1:4" ht="12.5">
      <c r="A135" s="406" t="s">
        <v>472</v>
      </c>
      <c r="B135" s="406" t="s">
        <v>1930</v>
      </c>
      <c r="C135" s="406" t="s">
        <v>1671</v>
      </c>
      <c r="D135" s="406" t="s">
        <v>1931</v>
      </c>
    </row>
    <row r="136" spans="1:4" ht="12.5">
      <c r="A136" s="406" t="s">
        <v>472</v>
      </c>
      <c r="B136" s="406" t="s">
        <v>1932</v>
      </c>
      <c r="C136" s="406" t="s">
        <v>1710</v>
      </c>
      <c r="D136" s="406" t="s">
        <v>1933</v>
      </c>
    </row>
    <row r="137" spans="1:4" ht="12.5">
      <c r="A137" s="406" t="s">
        <v>1546</v>
      </c>
      <c r="B137" s="406" t="s">
        <v>1934</v>
      </c>
      <c r="C137" s="406" t="s">
        <v>1651</v>
      </c>
      <c r="D137" s="406" t="s">
        <v>1935</v>
      </c>
    </row>
    <row r="138" spans="1:4" ht="12.5">
      <c r="A138" s="406" t="s">
        <v>1546</v>
      </c>
      <c r="B138" s="406" t="s">
        <v>1934</v>
      </c>
      <c r="C138" s="406" t="s">
        <v>1763</v>
      </c>
      <c r="D138" s="406" t="s">
        <v>1936</v>
      </c>
    </row>
    <row r="139" spans="1:4" ht="12.5">
      <c r="A139" s="406" t="s">
        <v>1546</v>
      </c>
      <c r="B139" s="406" t="s">
        <v>1937</v>
      </c>
      <c r="C139" s="406" t="s">
        <v>1668</v>
      </c>
      <c r="D139" s="406" t="s">
        <v>1938</v>
      </c>
    </row>
    <row r="140" spans="1:4" ht="12.5">
      <c r="A140" s="406" t="s">
        <v>1546</v>
      </c>
      <c r="B140" s="406" t="s">
        <v>1937</v>
      </c>
      <c r="C140" s="406" t="s">
        <v>1651</v>
      </c>
      <c r="D140" s="406" t="s">
        <v>1938</v>
      </c>
    </row>
    <row r="141" spans="1:4" ht="12.5">
      <c r="A141" s="406" t="s">
        <v>1546</v>
      </c>
      <c r="B141" s="406" t="s">
        <v>1937</v>
      </c>
      <c r="C141" s="406" t="s">
        <v>1713</v>
      </c>
      <c r="D141" s="406" t="s">
        <v>1938</v>
      </c>
    </row>
    <row r="142" spans="1:4" ht="12.5">
      <c r="A142" s="406" t="s">
        <v>1546</v>
      </c>
      <c r="B142" s="406" t="s">
        <v>1656</v>
      </c>
      <c r="C142" s="406" t="s">
        <v>1796</v>
      </c>
      <c r="D142" s="406" t="s">
        <v>1939</v>
      </c>
    </row>
    <row r="143" spans="1:4" ht="12.5">
      <c r="A143" s="406" t="s">
        <v>1546</v>
      </c>
      <c r="B143" s="406" t="s">
        <v>1659</v>
      </c>
      <c r="C143" s="406" t="s">
        <v>1654</v>
      </c>
      <c r="D143" s="406" t="s">
        <v>1940</v>
      </c>
    </row>
    <row r="144" spans="1:4" ht="12.5">
      <c r="A144" s="406" t="s">
        <v>1546</v>
      </c>
      <c r="B144" s="406" t="s">
        <v>1659</v>
      </c>
      <c r="C144" s="406" t="s">
        <v>1870</v>
      </c>
      <c r="D144" s="406" t="s">
        <v>1661</v>
      </c>
    </row>
    <row r="145" spans="1:4" ht="12.5">
      <c r="A145" s="406" t="s">
        <v>1546</v>
      </c>
      <c r="B145" s="406" t="s">
        <v>1659</v>
      </c>
      <c r="C145" s="406" t="s">
        <v>1887</v>
      </c>
      <c r="D145" s="406" t="s">
        <v>1941</v>
      </c>
    </row>
    <row r="146" spans="1:4" ht="12.5">
      <c r="A146" s="406" t="s">
        <v>1546</v>
      </c>
      <c r="B146" s="406" t="s">
        <v>1659</v>
      </c>
      <c r="C146" s="406" t="s">
        <v>1692</v>
      </c>
      <c r="D146" s="406" t="s">
        <v>1941</v>
      </c>
    </row>
    <row r="147" spans="1:4" ht="12.5">
      <c r="A147" s="406" t="s">
        <v>1546</v>
      </c>
      <c r="B147" s="406" t="s">
        <v>1942</v>
      </c>
      <c r="C147" s="406" t="s">
        <v>1763</v>
      </c>
      <c r="D147" s="406" t="s">
        <v>1943</v>
      </c>
    </row>
    <row r="148" spans="1:4" ht="12.5">
      <c r="A148" s="406" t="s">
        <v>1546</v>
      </c>
      <c r="B148" s="406" t="s">
        <v>1944</v>
      </c>
      <c r="C148" s="406" t="s">
        <v>1674</v>
      </c>
      <c r="D148" s="406" t="s">
        <v>1945</v>
      </c>
    </row>
    <row r="149" spans="1:4" ht="12.5">
      <c r="A149" s="406" t="s">
        <v>1787</v>
      </c>
      <c r="B149" s="406" t="s">
        <v>1946</v>
      </c>
      <c r="C149" s="406" t="s">
        <v>1671</v>
      </c>
      <c r="D149" s="406" t="s">
        <v>1947</v>
      </c>
    </row>
    <row r="150" spans="1:4" ht="12.5">
      <c r="A150" s="406" t="s">
        <v>1792</v>
      </c>
      <c r="B150" s="406" t="s">
        <v>1948</v>
      </c>
      <c r="C150" s="406" t="s">
        <v>1668</v>
      </c>
      <c r="D150" s="406" t="s">
        <v>1949</v>
      </c>
    </row>
    <row r="151" spans="1:4" ht="12.5">
      <c r="A151" s="406" t="s">
        <v>1792</v>
      </c>
      <c r="B151" s="406" t="s">
        <v>1950</v>
      </c>
      <c r="C151" s="406" t="s">
        <v>1668</v>
      </c>
      <c r="D151" s="406" t="s">
        <v>1951</v>
      </c>
    </row>
    <row r="152" spans="1:4" ht="12.5">
      <c r="A152" s="406" t="s">
        <v>1824</v>
      </c>
      <c r="B152" s="406" t="s">
        <v>1952</v>
      </c>
      <c r="C152" s="406" t="s">
        <v>1727</v>
      </c>
      <c r="D152" s="406" t="s">
        <v>1953</v>
      </c>
    </row>
    <row r="153" spans="1:4" ht="12.5">
      <c r="A153" s="406" t="s">
        <v>1824</v>
      </c>
      <c r="B153" s="406" t="s">
        <v>1756</v>
      </c>
      <c r="C153" s="406" t="s">
        <v>1954</v>
      </c>
      <c r="D153" s="406" t="s">
        <v>1955</v>
      </c>
    </row>
    <row r="154" spans="1:4" ht="12.5">
      <c r="A154" s="406" t="s">
        <v>460</v>
      </c>
      <c r="B154" s="406" t="s">
        <v>1956</v>
      </c>
      <c r="C154" s="406" t="s">
        <v>1748</v>
      </c>
      <c r="D154" s="406" t="s">
        <v>1957</v>
      </c>
    </row>
    <row r="155" spans="1:4" ht="12.5">
      <c r="A155" s="406" t="s">
        <v>1843</v>
      </c>
      <c r="B155" s="406" t="s">
        <v>1958</v>
      </c>
      <c r="C155" s="406" t="s">
        <v>1959</v>
      </c>
      <c r="D155" s="406" t="s">
        <v>1960</v>
      </c>
    </row>
    <row r="156" spans="1:4" ht="12.5">
      <c r="A156" s="406" t="s">
        <v>460</v>
      </c>
      <c r="B156" s="406" t="s">
        <v>1961</v>
      </c>
      <c r="C156" s="406" t="s">
        <v>1710</v>
      </c>
      <c r="D156" s="406" t="s">
        <v>1962</v>
      </c>
    </row>
    <row r="157" spans="1:4" ht="12.5">
      <c r="A157" s="406" t="s">
        <v>460</v>
      </c>
      <c r="B157" s="406" t="s">
        <v>1963</v>
      </c>
      <c r="C157" s="406" t="s">
        <v>1734</v>
      </c>
      <c r="D157" s="406" t="s">
        <v>1964</v>
      </c>
    </row>
    <row r="158" spans="1:4" ht="12.5">
      <c r="A158" s="406" t="s">
        <v>460</v>
      </c>
      <c r="B158" s="406" t="s">
        <v>1965</v>
      </c>
      <c r="C158" s="406" t="s">
        <v>1702</v>
      </c>
      <c r="D158" s="406" t="s">
        <v>1966</v>
      </c>
    </row>
    <row r="159" spans="1:4" ht="12.5">
      <c r="A159" s="406" t="s">
        <v>460</v>
      </c>
      <c r="B159" s="406" t="s">
        <v>1967</v>
      </c>
      <c r="C159" s="406" t="s">
        <v>1702</v>
      </c>
      <c r="D159" s="406" t="s">
        <v>1968</v>
      </c>
    </row>
    <row r="160" spans="1:4" ht="12.5">
      <c r="A160" s="406" t="s">
        <v>460</v>
      </c>
      <c r="B160" s="406" t="s">
        <v>1969</v>
      </c>
      <c r="C160" s="406" t="s">
        <v>1671</v>
      </c>
      <c r="D160" s="406" t="s">
        <v>1970</v>
      </c>
    </row>
    <row r="161" spans="1:4" ht="12.5">
      <c r="A161" s="406" t="s">
        <v>460</v>
      </c>
      <c r="B161" s="406" t="s">
        <v>1969</v>
      </c>
      <c r="C161" s="406" t="s">
        <v>1734</v>
      </c>
      <c r="D161" s="406" t="s">
        <v>1971</v>
      </c>
    </row>
    <row r="162" spans="1:4" ht="12.5">
      <c r="A162" s="406" t="s">
        <v>460</v>
      </c>
      <c r="B162" s="406" t="s">
        <v>1972</v>
      </c>
      <c r="C162" s="406" t="s">
        <v>1713</v>
      </c>
      <c r="D162" s="406" t="s">
        <v>1973</v>
      </c>
    </row>
    <row r="163" spans="1:4" ht="12.5">
      <c r="A163" s="406" t="s">
        <v>1843</v>
      </c>
      <c r="B163" s="406" t="s">
        <v>1844</v>
      </c>
      <c r="C163" s="406" t="s">
        <v>1819</v>
      </c>
      <c r="D163" s="406" t="s">
        <v>1974</v>
      </c>
    </row>
    <row r="164" spans="1:4" ht="12.5">
      <c r="A164" s="406" t="s">
        <v>460</v>
      </c>
      <c r="B164" s="406" t="s">
        <v>1975</v>
      </c>
      <c r="C164" s="406" t="s">
        <v>1665</v>
      </c>
      <c r="D164" s="406" t="s">
        <v>1976</v>
      </c>
    </row>
    <row r="165" spans="1:4" ht="12.5">
      <c r="A165" s="406" t="s">
        <v>1843</v>
      </c>
      <c r="B165" s="406" t="s">
        <v>1846</v>
      </c>
      <c r="C165" s="406" t="s">
        <v>1724</v>
      </c>
      <c r="D165" s="406" t="s">
        <v>1847</v>
      </c>
    </row>
    <row r="166" spans="1:4" ht="12.5">
      <c r="A166" s="406" t="s">
        <v>460</v>
      </c>
      <c r="B166" s="406" t="s">
        <v>1977</v>
      </c>
      <c r="C166" s="406" t="s">
        <v>1772</v>
      </c>
      <c r="D166" s="406" t="s">
        <v>1978</v>
      </c>
    </row>
    <row r="167" spans="1:4" ht="12.5">
      <c r="A167" s="406" t="s">
        <v>460</v>
      </c>
      <c r="B167" s="406" t="s">
        <v>1979</v>
      </c>
      <c r="C167" s="406" t="s">
        <v>1727</v>
      </c>
      <c r="D167" s="406" t="s">
        <v>1980</v>
      </c>
    </row>
    <row r="168" spans="1:4" ht="12.5">
      <c r="A168" s="406" t="s">
        <v>460</v>
      </c>
      <c r="B168" s="406" t="s">
        <v>1778</v>
      </c>
      <c r="C168" s="406" t="s">
        <v>1702</v>
      </c>
      <c r="D168" s="406" t="s">
        <v>1981</v>
      </c>
    </row>
    <row r="169" spans="1:4" ht="12.5">
      <c r="A169" s="406" t="s">
        <v>460</v>
      </c>
      <c r="B169" s="406" t="s">
        <v>1982</v>
      </c>
      <c r="C169" s="406" t="s">
        <v>1727</v>
      </c>
      <c r="D169" s="406" t="s">
        <v>1983</v>
      </c>
    </row>
    <row r="170" spans="1:4" ht="12.5">
      <c r="A170" s="406" t="s">
        <v>460</v>
      </c>
      <c r="B170" s="406" t="s">
        <v>1982</v>
      </c>
      <c r="C170" s="406" t="s">
        <v>1702</v>
      </c>
      <c r="D170" s="406" t="s">
        <v>1984</v>
      </c>
    </row>
    <row r="171" spans="1:4" ht="12.5">
      <c r="A171" s="406" t="s">
        <v>460</v>
      </c>
      <c r="B171" s="406" t="s">
        <v>1769</v>
      </c>
      <c r="C171" s="406" t="s">
        <v>1674</v>
      </c>
      <c r="D171" s="406" t="s">
        <v>1985</v>
      </c>
    </row>
    <row r="172" spans="1:4" ht="12.5">
      <c r="A172" s="406" t="s">
        <v>460</v>
      </c>
      <c r="B172" s="406" t="s">
        <v>1986</v>
      </c>
      <c r="C172" s="406" t="s">
        <v>1651</v>
      </c>
      <c r="D172" s="406" t="s">
        <v>1987</v>
      </c>
    </row>
    <row r="173" spans="1:4" ht="12.5">
      <c r="A173" s="406" t="s">
        <v>460</v>
      </c>
      <c r="B173" s="406" t="s">
        <v>1988</v>
      </c>
      <c r="C173" s="406" t="s">
        <v>1654</v>
      </c>
      <c r="D173" s="406" t="s">
        <v>1989</v>
      </c>
    </row>
    <row r="174" spans="1:4" ht="12.5">
      <c r="A174" s="406" t="s">
        <v>460</v>
      </c>
      <c r="B174" s="406" t="s">
        <v>1771</v>
      </c>
      <c r="C174" s="406" t="s">
        <v>1745</v>
      </c>
      <c r="D174" s="406" t="s">
        <v>1773</v>
      </c>
    </row>
    <row r="175" spans="1:4" ht="12.5">
      <c r="A175" s="406" t="s">
        <v>460</v>
      </c>
      <c r="B175" s="406" t="s">
        <v>1990</v>
      </c>
      <c r="C175" s="406" t="s">
        <v>1991</v>
      </c>
      <c r="D175" s="406" t="s">
        <v>1992</v>
      </c>
    </row>
    <row r="176" spans="1:4" ht="12.5">
      <c r="A176" s="406" t="s">
        <v>1993</v>
      </c>
      <c r="B176" s="406" t="s">
        <v>1994</v>
      </c>
      <c r="C176" s="406" t="s">
        <v>1796</v>
      </c>
      <c r="D176" s="406" t="s">
        <v>1995</v>
      </c>
    </row>
    <row r="177" spans="1:4" ht="12.5">
      <c r="A177" s="406" t="s">
        <v>467</v>
      </c>
      <c r="B177" s="406" t="s">
        <v>1996</v>
      </c>
      <c r="C177" s="406" t="s">
        <v>1750</v>
      </c>
      <c r="D177" s="406" t="s">
        <v>1997</v>
      </c>
    </row>
    <row r="178" spans="1:4" ht="12.5">
      <c r="A178" s="406" t="s">
        <v>467</v>
      </c>
      <c r="B178" s="406" t="s">
        <v>1998</v>
      </c>
      <c r="C178" s="406" t="s">
        <v>1819</v>
      </c>
      <c r="D178" s="406" t="s">
        <v>1999</v>
      </c>
    </row>
    <row r="179" spans="1:4" ht="12.5">
      <c r="A179" s="406" t="s">
        <v>467</v>
      </c>
      <c r="B179" s="406" t="s">
        <v>1811</v>
      </c>
      <c r="C179" s="406" t="s">
        <v>1668</v>
      </c>
      <c r="D179" s="406" t="s">
        <v>2000</v>
      </c>
    </row>
    <row r="180" spans="1:4" ht="12.5">
      <c r="A180" s="406" t="s">
        <v>467</v>
      </c>
      <c r="B180" s="406" t="s">
        <v>1813</v>
      </c>
      <c r="C180" s="406" t="s">
        <v>1896</v>
      </c>
      <c r="D180" s="406" t="s">
        <v>2001</v>
      </c>
    </row>
    <row r="181" spans="1:4" ht="12.5">
      <c r="A181" s="406" t="s">
        <v>467</v>
      </c>
      <c r="B181" s="406" t="s">
        <v>1813</v>
      </c>
      <c r="C181" s="406" t="s">
        <v>1687</v>
      </c>
      <c r="D181" s="406" t="s">
        <v>2001</v>
      </c>
    </row>
    <row r="182" spans="1:4" ht="12.5">
      <c r="A182" s="406" t="s">
        <v>467</v>
      </c>
      <c r="B182" s="406" t="s">
        <v>1818</v>
      </c>
      <c r="C182" s="406" t="s">
        <v>1763</v>
      </c>
      <c r="D182" s="406" t="s">
        <v>1820</v>
      </c>
    </row>
    <row r="183" spans="1:4" ht="12.5">
      <c r="A183" s="406" t="s">
        <v>467</v>
      </c>
      <c r="B183" s="406" t="s">
        <v>499</v>
      </c>
      <c r="C183" s="406" t="s">
        <v>1654</v>
      </c>
      <c r="D183" s="406" t="s">
        <v>2002</v>
      </c>
    </row>
    <row r="184" spans="1:4" ht="12.5">
      <c r="A184" s="406" t="s">
        <v>467</v>
      </c>
      <c r="B184" s="406" t="s">
        <v>1804</v>
      </c>
      <c r="C184" s="406" t="s">
        <v>1796</v>
      </c>
      <c r="D184" s="406" t="s">
        <v>2003</v>
      </c>
    </row>
    <row r="185" spans="1:4" ht="12.5">
      <c r="A185" s="406" t="s">
        <v>467</v>
      </c>
      <c r="B185" s="406" t="s">
        <v>1807</v>
      </c>
      <c r="C185" s="406" t="s">
        <v>1665</v>
      </c>
      <c r="D185" s="406" t="s">
        <v>1808</v>
      </c>
    </row>
    <row r="186" spans="1:4" ht="12.5">
      <c r="A186" s="406" t="s">
        <v>467</v>
      </c>
      <c r="B186" s="406" t="s">
        <v>1659</v>
      </c>
      <c r="C186" s="406" t="s">
        <v>1724</v>
      </c>
      <c r="D186" s="406" t="s">
        <v>1823</v>
      </c>
    </row>
    <row r="187" spans="1:4" ht="12.5">
      <c r="A187" s="406" t="s">
        <v>467</v>
      </c>
      <c r="B187" s="406" t="s">
        <v>2004</v>
      </c>
      <c r="C187" s="406" t="s">
        <v>1734</v>
      </c>
      <c r="D187" s="406" t="s">
        <v>2005</v>
      </c>
    </row>
    <row r="188" spans="1:4" ht="12.5">
      <c r="A188" s="406" t="s">
        <v>465</v>
      </c>
      <c r="B188" s="406" t="s">
        <v>2006</v>
      </c>
      <c r="C188" s="406" t="s">
        <v>1724</v>
      </c>
      <c r="D188" s="406" t="s">
        <v>2007</v>
      </c>
    </row>
    <row r="189" spans="1:4" ht="12.5">
      <c r="A189" s="406" t="s">
        <v>456</v>
      </c>
      <c r="B189" s="406" t="s">
        <v>1923</v>
      </c>
      <c r="C189" s="406" t="s">
        <v>1796</v>
      </c>
      <c r="D189" s="406" t="s">
        <v>2008</v>
      </c>
    </row>
    <row r="190" spans="1:4" ht="12.5">
      <c r="A190" s="406" t="s">
        <v>456</v>
      </c>
      <c r="B190" s="406" t="s">
        <v>2009</v>
      </c>
      <c r="C190" s="406" t="s">
        <v>1727</v>
      </c>
      <c r="D190" s="406" t="s">
        <v>1689</v>
      </c>
    </row>
    <row r="191" spans="1:4" ht="12.5">
      <c r="A191" s="406" t="s">
        <v>783</v>
      </c>
      <c r="B191" s="406" t="s">
        <v>1942</v>
      </c>
      <c r="C191" s="406" t="s">
        <v>2010</v>
      </c>
      <c r="D191" s="406" t="s">
        <v>2011</v>
      </c>
    </row>
    <row r="192" spans="1:4" ht="12.5">
      <c r="A192" s="406" t="s">
        <v>463</v>
      </c>
      <c r="B192" s="406" t="s">
        <v>1853</v>
      </c>
      <c r="C192" s="406" t="s">
        <v>1954</v>
      </c>
      <c r="D192" s="406" t="s">
        <v>2012</v>
      </c>
    </row>
    <row r="193" spans="1:4" ht="12.5">
      <c r="A193" s="406" t="s">
        <v>463</v>
      </c>
      <c r="B193" s="406" t="s">
        <v>2013</v>
      </c>
      <c r="C193" s="406" t="s">
        <v>1668</v>
      </c>
      <c r="D193" s="406" t="s">
        <v>2014</v>
      </c>
    </row>
    <row r="194" spans="1:4" ht="12.5">
      <c r="A194" s="406" t="s">
        <v>463</v>
      </c>
      <c r="B194" s="406" t="s">
        <v>2015</v>
      </c>
      <c r="C194" s="406" t="s">
        <v>1657</v>
      </c>
      <c r="D194" s="406" t="s">
        <v>2016</v>
      </c>
    </row>
    <row r="195" spans="1:4" ht="12.5">
      <c r="A195" s="406" t="s">
        <v>463</v>
      </c>
      <c r="B195" s="406" t="s">
        <v>2017</v>
      </c>
      <c r="C195" s="406" t="s">
        <v>1710</v>
      </c>
      <c r="D195" s="406" t="s">
        <v>2018</v>
      </c>
    </row>
    <row r="196" spans="1:4" ht="12.5">
      <c r="A196" s="406" t="s">
        <v>463</v>
      </c>
      <c r="B196" s="406" t="s">
        <v>2017</v>
      </c>
      <c r="C196" s="406" t="s">
        <v>1727</v>
      </c>
      <c r="D196" s="406" t="s">
        <v>2018</v>
      </c>
    </row>
    <row r="197" spans="1:4" ht="12.5">
      <c r="A197" s="406" t="s">
        <v>463</v>
      </c>
      <c r="B197" s="406" t="s">
        <v>1853</v>
      </c>
      <c r="C197" s="406" t="s">
        <v>2019</v>
      </c>
      <c r="D197" s="406" t="s">
        <v>2012</v>
      </c>
    </row>
    <row r="198" spans="1:4" ht="12.5">
      <c r="A198" s="406" t="s">
        <v>463</v>
      </c>
      <c r="B198" s="406" t="s">
        <v>2020</v>
      </c>
      <c r="C198" s="406" t="s">
        <v>2021</v>
      </c>
      <c r="D198" s="406" t="s">
        <v>2022</v>
      </c>
    </row>
    <row r="199" spans="1:4" ht="12.5">
      <c r="A199" s="406" t="s">
        <v>448</v>
      </c>
      <c r="B199" s="406" t="s">
        <v>2023</v>
      </c>
      <c r="C199" s="406" t="s">
        <v>1724</v>
      </c>
      <c r="D199" s="406" t="s">
        <v>2024</v>
      </c>
    </row>
    <row r="200" spans="1:4" ht="12.5">
      <c r="A200" s="406" t="s">
        <v>448</v>
      </c>
      <c r="B200" s="406" t="s">
        <v>2023</v>
      </c>
      <c r="C200" s="406" t="s">
        <v>1745</v>
      </c>
      <c r="D200" s="406" t="s">
        <v>2024</v>
      </c>
    </row>
    <row r="201" spans="1:4" ht="12.5">
      <c r="A201" s="406" t="s">
        <v>448</v>
      </c>
      <c r="B201" s="406" t="s">
        <v>2025</v>
      </c>
      <c r="C201" s="406" t="s">
        <v>1702</v>
      </c>
      <c r="D201" s="406" t="s">
        <v>2026</v>
      </c>
    </row>
    <row r="202" spans="1:4" ht="12.5">
      <c r="A202" s="406" t="s">
        <v>463</v>
      </c>
      <c r="B202" s="406" t="s">
        <v>1850</v>
      </c>
      <c r="C202" s="406" t="s">
        <v>1924</v>
      </c>
      <c r="D202" s="406" t="s">
        <v>2027</v>
      </c>
    </row>
    <row r="203" spans="1:4" ht="12.5">
      <c r="A203" s="406" t="s">
        <v>463</v>
      </c>
      <c r="B203" s="406" t="s">
        <v>1977</v>
      </c>
      <c r="C203" s="406" t="s">
        <v>1750</v>
      </c>
      <c r="D203" s="406" t="s">
        <v>2028</v>
      </c>
    </row>
    <row r="204" spans="1:4" ht="12.5">
      <c r="A204" s="406" t="s">
        <v>448</v>
      </c>
      <c r="B204" s="406" t="s">
        <v>2029</v>
      </c>
      <c r="C204" s="406" t="s">
        <v>1713</v>
      </c>
      <c r="D204" s="406" t="s">
        <v>2030</v>
      </c>
    </row>
    <row r="205" spans="1:4" ht="12.5">
      <c r="A205" s="406" t="s">
        <v>448</v>
      </c>
      <c r="B205" s="406" t="s">
        <v>2031</v>
      </c>
      <c r="C205" s="406" t="s">
        <v>1729</v>
      </c>
      <c r="D205" s="406" t="s">
        <v>2032</v>
      </c>
    </row>
    <row r="206" spans="1:4" ht="12.5">
      <c r="A206" s="406" t="s">
        <v>448</v>
      </c>
      <c r="B206" s="406" t="s">
        <v>2033</v>
      </c>
      <c r="C206" s="406" t="s">
        <v>1665</v>
      </c>
      <c r="D206" s="406" t="s">
        <v>2034</v>
      </c>
    </row>
    <row r="207" spans="1:4" ht="12.5">
      <c r="A207" s="406" t="s">
        <v>448</v>
      </c>
      <c r="B207" s="406" t="s">
        <v>2035</v>
      </c>
      <c r="C207" s="406" t="s">
        <v>1657</v>
      </c>
      <c r="D207" s="406" t="s">
        <v>2036</v>
      </c>
    </row>
    <row r="208" spans="1:4" ht="12.5">
      <c r="A208" s="406" t="s">
        <v>448</v>
      </c>
      <c r="B208" s="406" t="s">
        <v>1699</v>
      </c>
      <c r="C208" s="406" t="s">
        <v>1665</v>
      </c>
      <c r="D208" s="406" t="s">
        <v>1700</v>
      </c>
    </row>
    <row r="209" spans="1:4" ht="12.5">
      <c r="A209" s="406" t="s">
        <v>448</v>
      </c>
      <c r="B209" s="406" t="s">
        <v>1709</v>
      </c>
      <c r="C209" s="406" t="s">
        <v>1702</v>
      </c>
      <c r="D209" s="406" t="s">
        <v>2037</v>
      </c>
    </row>
    <row r="210" spans="1:4" ht="12.5">
      <c r="A210" s="406" t="s">
        <v>448</v>
      </c>
      <c r="B210" s="406" t="s">
        <v>1715</v>
      </c>
      <c r="C210" s="406" t="s">
        <v>2019</v>
      </c>
      <c r="D210" s="406" t="s">
        <v>1716</v>
      </c>
    </row>
    <row r="211" spans="1:4" ht="12.5">
      <c r="A211" s="406" t="s">
        <v>448</v>
      </c>
      <c r="B211" s="406" t="s">
        <v>2038</v>
      </c>
      <c r="C211" s="406" t="s">
        <v>2039</v>
      </c>
      <c r="D211" s="406" t="s">
        <v>2040</v>
      </c>
    </row>
    <row r="212" spans="1:4" ht="12.5">
      <c r="A212" s="406" t="s">
        <v>448</v>
      </c>
      <c r="B212" s="406" t="s">
        <v>1882</v>
      </c>
      <c r="C212" s="406" t="s">
        <v>1750</v>
      </c>
      <c r="D212" s="406" t="s">
        <v>1883</v>
      </c>
    </row>
    <row r="213" spans="1:4" ht="12.5">
      <c r="A213" s="406" t="s">
        <v>448</v>
      </c>
      <c r="B213" s="406" t="s">
        <v>1670</v>
      </c>
      <c r="C213" s="406" t="s">
        <v>340</v>
      </c>
      <c r="D213" s="406" t="s">
        <v>2041</v>
      </c>
    </row>
    <row r="214" spans="1:4" ht="12.5">
      <c r="A214" s="406" t="s">
        <v>448</v>
      </c>
      <c r="B214" s="406" t="s">
        <v>1676</v>
      </c>
      <c r="C214" s="406" t="s">
        <v>1767</v>
      </c>
      <c r="D214" s="406" t="s">
        <v>1678</v>
      </c>
    </row>
    <row r="215" spans="1:4" ht="12.5">
      <c r="A215" s="406" t="s">
        <v>448</v>
      </c>
      <c r="B215" s="406" t="s">
        <v>2042</v>
      </c>
      <c r="C215" s="406" t="s">
        <v>1713</v>
      </c>
      <c r="D215" s="406" t="s">
        <v>2043</v>
      </c>
    </row>
    <row r="216" spans="1:4" ht="12.5">
      <c r="A216" s="406" t="s">
        <v>448</v>
      </c>
      <c r="B216" s="406" t="s">
        <v>2044</v>
      </c>
      <c r="C216" s="406" t="s">
        <v>1724</v>
      </c>
      <c r="D216" s="406" t="s">
        <v>2045</v>
      </c>
    </row>
    <row r="217" spans="1:4" ht="12.5">
      <c r="A217" s="406" t="s">
        <v>1855</v>
      </c>
      <c r="B217" s="406" t="s">
        <v>2046</v>
      </c>
      <c r="C217" s="406" t="s">
        <v>1713</v>
      </c>
      <c r="D217" s="406" t="s">
        <v>2047</v>
      </c>
    </row>
    <row r="218" spans="1:4" ht="12.5">
      <c r="A218" s="406" t="s">
        <v>448</v>
      </c>
      <c r="B218" s="406" t="s">
        <v>2048</v>
      </c>
      <c r="C218" s="406" t="s">
        <v>1796</v>
      </c>
      <c r="D218" s="406" t="s">
        <v>2049</v>
      </c>
    </row>
    <row r="219" spans="1:4" ht="12.5">
      <c r="A219" s="406" t="s">
        <v>448</v>
      </c>
      <c r="B219" s="406" t="s">
        <v>2050</v>
      </c>
      <c r="C219" s="406" t="s">
        <v>1713</v>
      </c>
      <c r="D219" s="406" t="s">
        <v>2051</v>
      </c>
    </row>
    <row r="220" spans="1:4" ht="12.5">
      <c r="A220" s="406" t="s">
        <v>1780</v>
      </c>
      <c r="B220" s="406" t="s">
        <v>2052</v>
      </c>
      <c r="C220" s="406" t="s">
        <v>1671</v>
      </c>
      <c r="D220" s="406" t="s">
        <v>2053</v>
      </c>
    </row>
    <row r="221" spans="1:4" ht="12.5">
      <c r="A221" s="406" t="s">
        <v>1863</v>
      </c>
      <c r="B221" s="406" t="s">
        <v>1874</v>
      </c>
      <c r="C221" s="406" t="s">
        <v>1805</v>
      </c>
      <c r="D221" s="406" t="s">
        <v>2054</v>
      </c>
    </row>
    <row r="222" spans="1:4" ht="12.5">
      <c r="A222" s="406" t="s">
        <v>1863</v>
      </c>
      <c r="B222" s="406" t="s">
        <v>1864</v>
      </c>
      <c r="C222" s="406" t="s">
        <v>1745</v>
      </c>
      <c r="D222" s="406" t="s">
        <v>2055</v>
      </c>
    </row>
    <row r="223" spans="1:4" ht="12.5">
      <c r="A223" s="406" t="s">
        <v>1863</v>
      </c>
      <c r="B223" s="406" t="s">
        <v>1864</v>
      </c>
      <c r="C223" s="406" t="s">
        <v>2056</v>
      </c>
      <c r="D223" s="406" t="s">
        <v>1768</v>
      </c>
    </row>
    <row r="224" spans="1:4" ht="12.5">
      <c r="A224" s="406" t="s">
        <v>1863</v>
      </c>
      <c r="B224" s="406" t="s">
        <v>2057</v>
      </c>
      <c r="C224" s="406" t="s">
        <v>1729</v>
      </c>
      <c r="D224" s="406" t="s">
        <v>2058</v>
      </c>
    </row>
    <row r="225" spans="1:4" ht="12.5">
      <c r="A225" s="406" t="s">
        <v>1863</v>
      </c>
      <c r="B225" s="406" t="s">
        <v>2057</v>
      </c>
      <c r="C225" s="406" t="s">
        <v>1692</v>
      </c>
      <c r="D225" s="406" t="s">
        <v>1714</v>
      </c>
    </row>
    <row r="226" spans="1:4" ht="12.5">
      <c r="A226" s="406" t="s">
        <v>1863</v>
      </c>
      <c r="B226" s="406" t="s">
        <v>2059</v>
      </c>
      <c r="C226" s="406" t="s">
        <v>2060</v>
      </c>
      <c r="D226" s="406" t="s">
        <v>2061</v>
      </c>
    </row>
    <row r="227" spans="1:4" ht="12.5">
      <c r="A227" s="406" t="s">
        <v>1792</v>
      </c>
      <c r="B227" s="406" t="s">
        <v>2062</v>
      </c>
      <c r="C227" s="406" t="s">
        <v>1819</v>
      </c>
      <c r="D227" s="406" t="s">
        <v>2063</v>
      </c>
    </row>
    <row r="228" spans="1:4" ht="12.5">
      <c r="A228" s="406" t="s">
        <v>1893</v>
      </c>
      <c r="B228" s="406" t="s">
        <v>1904</v>
      </c>
      <c r="C228" s="406" t="s">
        <v>2064</v>
      </c>
      <c r="D228" s="406" t="s">
        <v>2065</v>
      </c>
    </row>
    <row r="229" spans="1:4" ht="12.5">
      <c r="A229" s="406" t="s">
        <v>1893</v>
      </c>
      <c r="B229" s="406" t="s">
        <v>1904</v>
      </c>
      <c r="C229" s="406" t="s">
        <v>2066</v>
      </c>
      <c r="D229" s="406" t="s">
        <v>2065</v>
      </c>
    </row>
    <row r="230" spans="1:4" ht="12.5">
      <c r="A230" s="406" t="s">
        <v>1893</v>
      </c>
      <c r="B230" s="406" t="s">
        <v>1894</v>
      </c>
      <c r="C230" s="406" t="s">
        <v>1750</v>
      </c>
      <c r="D230" s="406" t="s">
        <v>1895</v>
      </c>
    </row>
    <row r="231" spans="1:4" ht="12.5">
      <c r="A231" s="406" t="s">
        <v>1893</v>
      </c>
      <c r="B231" s="406" t="s">
        <v>2067</v>
      </c>
      <c r="C231" s="406" t="s">
        <v>1665</v>
      </c>
      <c r="D231" s="406" t="s">
        <v>2068</v>
      </c>
    </row>
    <row r="232" spans="1:4" ht="12.5">
      <c r="A232" s="406" t="s">
        <v>1824</v>
      </c>
      <c r="B232" s="406" t="s">
        <v>2069</v>
      </c>
      <c r="C232" s="406" t="s">
        <v>1668</v>
      </c>
      <c r="D232" s="406" t="s">
        <v>2070</v>
      </c>
    </row>
    <row r="233" spans="1:4" ht="12.5">
      <c r="A233" s="406" t="s">
        <v>452</v>
      </c>
      <c r="B233" s="406" t="s">
        <v>2071</v>
      </c>
      <c r="C233" s="406" t="s">
        <v>2072</v>
      </c>
      <c r="D233" s="406" t="s">
        <v>2073</v>
      </c>
    </row>
    <row r="234" spans="1:4" ht="12.5">
      <c r="A234" s="406" t="s">
        <v>452</v>
      </c>
      <c r="B234" s="406" t="s">
        <v>2074</v>
      </c>
      <c r="C234" s="406" t="s">
        <v>1727</v>
      </c>
      <c r="D234" s="406" t="s">
        <v>2075</v>
      </c>
    </row>
    <row r="235" spans="1:4" ht="12.5">
      <c r="A235" s="406" t="s">
        <v>1843</v>
      </c>
      <c r="B235" s="406" t="s">
        <v>2076</v>
      </c>
      <c r="C235" s="406" t="s">
        <v>1665</v>
      </c>
      <c r="D235" s="406" t="s">
        <v>2077</v>
      </c>
    </row>
    <row r="236" spans="1:4" ht="12.5">
      <c r="A236" s="406" t="s">
        <v>1843</v>
      </c>
      <c r="B236" s="406" t="s">
        <v>1846</v>
      </c>
      <c r="C236" s="406" t="s">
        <v>1657</v>
      </c>
      <c r="D236" s="406" t="s">
        <v>1847</v>
      </c>
    </row>
    <row r="237" spans="1:4" ht="12.5">
      <c r="A237" s="406" t="s">
        <v>1843</v>
      </c>
      <c r="B237" s="406" t="s">
        <v>1846</v>
      </c>
      <c r="C237" s="406" t="s">
        <v>2078</v>
      </c>
      <c r="D237" s="406" t="s">
        <v>2079</v>
      </c>
    </row>
    <row r="238" spans="1:4" ht="12.5">
      <c r="A238" s="406" t="s">
        <v>1546</v>
      </c>
      <c r="B238" s="406" t="s">
        <v>1934</v>
      </c>
      <c r="C238" s="406" t="s">
        <v>1748</v>
      </c>
      <c r="D238" s="406" t="s">
        <v>2080</v>
      </c>
    </row>
    <row r="239" spans="1:4" ht="12.5">
      <c r="A239" s="406" t="s">
        <v>1546</v>
      </c>
      <c r="B239" s="406" t="s">
        <v>1934</v>
      </c>
      <c r="C239" s="406" t="s">
        <v>1674</v>
      </c>
      <c r="D239" s="406" t="s">
        <v>2081</v>
      </c>
    </row>
    <row r="240" spans="1:4" ht="12.5">
      <c r="A240" s="406" t="s">
        <v>1546</v>
      </c>
      <c r="B240" s="406" t="s">
        <v>1656</v>
      </c>
      <c r="C240" s="406" t="s">
        <v>1710</v>
      </c>
      <c r="D240" s="406" t="s">
        <v>1658</v>
      </c>
    </row>
    <row r="241" spans="1:4" ht="12.5">
      <c r="A241" s="406" t="s">
        <v>1546</v>
      </c>
      <c r="B241" s="406" t="s">
        <v>1944</v>
      </c>
      <c r="C241" s="406" t="s">
        <v>1710</v>
      </c>
      <c r="D241" s="406" t="s">
        <v>2082</v>
      </c>
    </row>
    <row r="242" spans="1:4" ht="12.5">
      <c r="A242" s="406" t="s">
        <v>1546</v>
      </c>
      <c r="B242" s="406" t="s">
        <v>1653</v>
      </c>
      <c r="C242" s="406" t="s">
        <v>1674</v>
      </c>
      <c r="D242" s="406" t="s">
        <v>2083</v>
      </c>
    </row>
    <row r="243" spans="1:4" ht="12.5">
      <c r="A243" s="406" t="s">
        <v>1546</v>
      </c>
      <c r="B243" s="406" t="s">
        <v>2084</v>
      </c>
      <c r="C243" s="406" t="s">
        <v>1657</v>
      </c>
      <c r="D243" s="406" t="s">
        <v>2085</v>
      </c>
    </row>
    <row r="244" spans="1:4" ht="12.5">
      <c r="A244" s="406" t="s">
        <v>1546</v>
      </c>
      <c r="B244" s="406" t="s">
        <v>1659</v>
      </c>
      <c r="C244" s="406" t="s">
        <v>1651</v>
      </c>
      <c r="D244" s="406" t="s">
        <v>2086</v>
      </c>
    </row>
    <row r="245" spans="1:4" ht="12.5">
      <c r="A245" s="406" t="s">
        <v>1546</v>
      </c>
      <c r="B245" s="406" t="s">
        <v>1659</v>
      </c>
      <c r="C245" s="406" t="s">
        <v>1671</v>
      </c>
      <c r="D245" s="406" t="s">
        <v>1940</v>
      </c>
    </row>
    <row r="246" spans="1:4" ht="12.5">
      <c r="A246" s="406" t="s">
        <v>1546</v>
      </c>
      <c r="B246" s="406" t="s">
        <v>1659</v>
      </c>
      <c r="C246" s="406" t="s">
        <v>1767</v>
      </c>
      <c r="D246" s="406" t="s">
        <v>2087</v>
      </c>
    </row>
    <row r="247" spans="1:4" ht="12.5">
      <c r="A247" s="406" t="s">
        <v>1546</v>
      </c>
      <c r="B247" s="406" t="s">
        <v>1659</v>
      </c>
      <c r="C247" s="406" t="s">
        <v>1737</v>
      </c>
      <c r="D247" s="406" t="s">
        <v>1895</v>
      </c>
    </row>
    <row r="248" spans="1:4" ht="12.5">
      <c r="A248" s="406" t="s">
        <v>1546</v>
      </c>
      <c r="B248" s="406" t="s">
        <v>1659</v>
      </c>
      <c r="C248" s="406" t="s">
        <v>2072</v>
      </c>
      <c r="D248" s="406" t="s">
        <v>1941</v>
      </c>
    </row>
    <row r="249" spans="1:4" ht="12.5">
      <c r="A249" s="406" t="s">
        <v>1546</v>
      </c>
      <c r="B249" s="406" t="s">
        <v>1686</v>
      </c>
      <c r="C249" s="406" t="s">
        <v>2088</v>
      </c>
      <c r="D249" s="406" t="s">
        <v>1690</v>
      </c>
    </row>
    <row r="250" spans="1:4" ht="12.5">
      <c r="A250" s="406" t="s">
        <v>1546</v>
      </c>
      <c r="B250" s="406" t="s">
        <v>1944</v>
      </c>
      <c r="C250" s="406" t="s">
        <v>1748</v>
      </c>
      <c r="D250" s="406" t="s">
        <v>2089</v>
      </c>
    </row>
    <row r="251" spans="1:4" ht="12.5">
      <c r="A251" s="406" t="s">
        <v>1546</v>
      </c>
      <c r="B251" s="406" t="s">
        <v>2090</v>
      </c>
      <c r="C251" s="406" t="s">
        <v>1819</v>
      </c>
      <c r="D251" s="406" t="s">
        <v>2091</v>
      </c>
    </row>
    <row r="252" spans="1:4" ht="12.5">
      <c r="A252" s="406" t="s">
        <v>1858</v>
      </c>
      <c r="B252" s="406" t="s">
        <v>2092</v>
      </c>
      <c r="C252" s="406" t="s">
        <v>1727</v>
      </c>
      <c r="D252" s="406" t="s">
        <v>2093</v>
      </c>
    </row>
    <row r="253" spans="1:4" ht="12.5">
      <c r="A253" s="406" t="s">
        <v>1858</v>
      </c>
      <c r="B253" s="406" t="s">
        <v>2094</v>
      </c>
      <c r="C253" s="406" t="s">
        <v>1692</v>
      </c>
      <c r="D253" s="406" t="s">
        <v>2095</v>
      </c>
    </row>
    <row r="254" spans="1:4" ht="12.5">
      <c r="A254" s="406" t="s">
        <v>1858</v>
      </c>
      <c r="B254" s="406" t="s">
        <v>1859</v>
      </c>
      <c r="C254" s="406" t="s">
        <v>1870</v>
      </c>
      <c r="D254" s="406" t="s">
        <v>2096</v>
      </c>
    </row>
    <row r="255" spans="1:4" ht="12.5">
      <c r="A255" s="406" t="s">
        <v>460</v>
      </c>
      <c r="B255" s="406" t="s">
        <v>1809</v>
      </c>
      <c r="C255" s="406" t="s">
        <v>1674</v>
      </c>
      <c r="D255" s="406" t="s">
        <v>2097</v>
      </c>
    </row>
    <row r="256" spans="1:4" ht="12.5">
      <c r="A256" s="406" t="s">
        <v>460</v>
      </c>
      <c r="B256" s="406" t="s">
        <v>1741</v>
      </c>
      <c r="C256" s="406" t="s">
        <v>1651</v>
      </c>
      <c r="D256" s="406" t="s">
        <v>2098</v>
      </c>
    </row>
    <row r="257" spans="1:4" ht="12.5">
      <c r="A257" s="406" t="s">
        <v>460</v>
      </c>
      <c r="B257" s="406" t="s">
        <v>2099</v>
      </c>
      <c r="C257" s="406" t="s">
        <v>1727</v>
      </c>
      <c r="D257" s="406" t="s">
        <v>2100</v>
      </c>
    </row>
    <row r="258" spans="1:4" ht="12.5">
      <c r="A258" s="406" t="s">
        <v>460</v>
      </c>
      <c r="B258" s="406" t="s">
        <v>2101</v>
      </c>
      <c r="C258" s="406" t="s">
        <v>1734</v>
      </c>
      <c r="D258" s="406" t="s">
        <v>2102</v>
      </c>
    </row>
    <row r="259" spans="1:4" ht="12.5">
      <c r="A259" s="406" t="s">
        <v>460</v>
      </c>
      <c r="B259" s="406" t="s">
        <v>1771</v>
      </c>
      <c r="C259" s="406" t="s">
        <v>1692</v>
      </c>
      <c r="D259" s="406" t="s">
        <v>2103</v>
      </c>
    </row>
    <row r="260" spans="1:4" ht="12.5">
      <c r="A260" s="406" t="s">
        <v>460</v>
      </c>
      <c r="B260" s="406" t="s">
        <v>2104</v>
      </c>
      <c r="C260" s="406" t="s">
        <v>1819</v>
      </c>
      <c r="D260" s="406" t="s">
        <v>1727</v>
      </c>
    </row>
    <row r="261" spans="1:4" ht="12.5">
      <c r="A261" s="406" t="s">
        <v>460</v>
      </c>
      <c r="B261" s="406" t="s">
        <v>2105</v>
      </c>
      <c r="C261" s="406" t="s">
        <v>1668</v>
      </c>
      <c r="D261" s="406" t="s">
        <v>2106</v>
      </c>
    </row>
    <row r="262" spans="1:4" ht="12.5">
      <c r="A262" s="406" t="s">
        <v>460</v>
      </c>
      <c r="B262" s="406" t="s">
        <v>1975</v>
      </c>
      <c r="C262" s="406" t="s">
        <v>1671</v>
      </c>
      <c r="D262" s="406" t="s">
        <v>2107</v>
      </c>
    </row>
    <row r="263" spans="1:4" ht="12.5">
      <c r="A263" s="406" t="s">
        <v>460</v>
      </c>
      <c r="B263" s="406" t="s">
        <v>1749</v>
      </c>
      <c r="C263" s="406" t="s">
        <v>1727</v>
      </c>
      <c r="D263" s="406" t="s">
        <v>2108</v>
      </c>
    </row>
    <row r="264" spans="1:4" ht="12.5">
      <c r="A264" s="406" t="s">
        <v>460</v>
      </c>
      <c r="B264" s="406" t="s">
        <v>1979</v>
      </c>
      <c r="C264" s="406" t="s">
        <v>1657</v>
      </c>
      <c r="D264" s="406" t="s">
        <v>2109</v>
      </c>
    </row>
    <row r="265" spans="1:4" ht="12.5">
      <c r="A265" s="406" t="s">
        <v>460</v>
      </c>
      <c r="B265" s="406" t="s">
        <v>2110</v>
      </c>
      <c r="C265" s="406" t="s">
        <v>1702</v>
      </c>
      <c r="D265" s="406" t="s">
        <v>2111</v>
      </c>
    </row>
    <row r="266" spans="1:4" ht="12.5">
      <c r="A266" s="406" t="s">
        <v>460</v>
      </c>
      <c r="B266" s="406" t="s">
        <v>1758</v>
      </c>
      <c r="C266" s="406" t="s">
        <v>1668</v>
      </c>
      <c r="D266" s="406" t="s">
        <v>1759</v>
      </c>
    </row>
    <row r="267" spans="1:4" ht="12.5">
      <c r="A267" s="406" t="s">
        <v>460</v>
      </c>
      <c r="B267" s="406" t="s">
        <v>1756</v>
      </c>
      <c r="C267" s="406" t="s">
        <v>1687</v>
      </c>
      <c r="D267" s="406" t="s">
        <v>2112</v>
      </c>
    </row>
    <row r="268" spans="1:4" ht="12.5">
      <c r="A268" s="406" t="s">
        <v>460</v>
      </c>
      <c r="B268" s="406" t="s">
        <v>2113</v>
      </c>
      <c r="C268" s="406" t="s">
        <v>1805</v>
      </c>
      <c r="D268" s="406" t="s">
        <v>2114</v>
      </c>
    </row>
    <row r="269" spans="1:4" ht="12.5">
      <c r="A269" s="406" t="s">
        <v>460</v>
      </c>
      <c r="B269" s="406" t="s">
        <v>2115</v>
      </c>
      <c r="C269" s="406" t="s">
        <v>1796</v>
      </c>
      <c r="D269" s="406" t="s">
        <v>2116</v>
      </c>
    </row>
    <row r="270" spans="1:4" ht="12.5">
      <c r="A270" s="406" t="s">
        <v>460</v>
      </c>
      <c r="B270" s="406" t="s">
        <v>2117</v>
      </c>
      <c r="C270" s="406" t="s">
        <v>1713</v>
      </c>
      <c r="D270" s="406" t="s">
        <v>2118</v>
      </c>
    </row>
    <row r="271" spans="1:4" ht="12.5">
      <c r="A271" s="406" t="s">
        <v>460</v>
      </c>
      <c r="B271" s="406" t="s">
        <v>2119</v>
      </c>
      <c r="C271" s="406" t="s">
        <v>2120</v>
      </c>
      <c r="D271" s="406" t="s">
        <v>2121</v>
      </c>
    </row>
    <row r="272" spans="1:4" ht="12.5">
      <c r="A272" s="406" t="s">
        <v>460</v>
      </c>
      <c r="B272" s="406" t="s">
        <v>1760</v>
      </c>
      <c r="C272" s="406" t="s">
        <v>1695</v>
      </c>
      <c r="D272" s="406" t="s">
        <v>1761</v>
      </c>
    </row>
    <row r="273" spans="1:4" ht="12.5">
      <c r="A273" s="406" t="s">
        <v>460</v>
      </c>
      <c r="B273" s="406" t="s">
        <v>1766</v>
      </c>
      <c r="C273" s="406" t="s">
        <v>1819</v>
      </c>
      <c r="D273" s="406" t="s">
        <v>2122</v>
      </c>
    </row>
    <row r="274" spans="1:4" ht="12.5">
      <c r="A274" s="406" t="s">
        <v>460</v>
      </c>
      <c r="B274" s="406" t="s">
        <v>2123</v>
      </c>
      <c r="C274" s="406" t="s">
        <v>1748</v>
      </c>
      <c r="D274" s="406" t="s">
        <v>2124</v>
      </c>
    </row>
    <row r="275" spans="1:4" ht="12.5">
      <c r="A275" s="406" t="s">
        <v>460</v>
      </c>
      <c r="B275" s="406" t="s">
        <v>1778</v>
      </c>
      <c r="C275" s="406" t="s">
        <v>1674</v>
      </c>
      <c r="D275" s="406" t="s">
        <v>1779</v>
      </c>
    </row>
    <row r="276" spans="1:4" ht="12.5">
      <c r="A276" s="406" t="s">
        <v>460</v>
      </c>
      <c r="B276" s="406" t="s">
        <v>1778</v>
      </c>
      <c r="C276" s="406" t="s">
        <v>1727</v>
      </c>
      <c r="D276" s="406" t="s">
        <v>2125</v>
      </c>
    </row>
    <row r="277" spans="1:4" ht="12.5">
      <c r="A277" s="406" t="s">
        <v>448</v>
      </c>
      <c r="B277" s="406" t="s">
        <v>2126</v>
      </c>
      <c r="C277" s="406" t="s">
        <v>1734</v>
      </c>
      <c r="D277" s="406" t="s">
        <v>2127</v>
      </c>
    </row>
    <row r="278" spans="1:4" ht="12.5">
      <c r="A278" s="406" t="s">
        <v>448</v>
      </c>
      <c r="B278" s="406" t="s">
        <v>2126</v>
      </c>
      <c r="C278" s="406" t="s">
        <v>1668</v>
      </c>
      <c r="D278" s="406" t="s">
        <v>2127</v>
      </c>
    </row>
    <row r="279" spans="1:4" ht="12.5">
      <c r="A279" s="406" t="s">
        <v>448</v>
      </c>
      <c r="B279" s="406" t="s">
        <v>2029</v>
      </c>
      <c r="C279" s="406" t="s">
        <v>1674</v>
      </c>
      <c r="D279" s="406" t="s">
        <v>2030</v>
      </c>
    </row>
    <row r="280" spans="1:4" ht="12.5">
      <c r="A280" s="406" t="s">
        <v>448</v>
      </c>
      <c r="B280" s="406" t="s">
        <v>1650</v>
      </c>
      <c r="C280" s="406" t="s">
        <v>1702</v>
      </c>
      <c r="D280" s="406" t="s">
        <v>1652</v>
      </c>
    </row>
    <row r="281" spans="1:4" ht="12.5">
      <c r="A281" s="406" t="s">
        <v>448</v>
      </c>
      <c r="B281" s="406" t="s">
        <v>1650</v>
      </c>
      <c r="C281" s="406" t="s">
        <v>1654</v>
      </c>
      <c r="D281" s="406" t="s">
        <v>1881</v>
      </c>
    </row>
    <row r="282" spans="1:4" ht="12.5">
      <c r="A282" s="406" t="s">
        <v>448</v>
      </c>
      <c r="B282" s="406" t="s">
        <v>2128</v>
      </c>
      <c r="C282" s="406" t="s">
        <v>1748</v>
      </c>
      <c r="D282" s="406" t="s">
        <v>2129</v>
      </c>
    </row>
    <row r="283" spans="1:4" ht="12.5">
      <c r="A283" s="406" t="s">
        <v>448</v>
      </c>
      <c r="B283" s="406" t="s">
        <v>1670</v>
      </c>
      <c r="C283" s="406" t="s">
        <v>2130</v>
      </c>
      <c r="D283" s="406" t="s">
        <v>2041</v>
      </c>
    </row>
    <row r="284" spans="1:4" ht="12.5">
      <c r="A284" s="406" t="s">
        <v>448</v>
      </c>
      <c r="B284" s="406" t="s">
        <v>1670</v>
      </c>
      <c r="C284" s="406" t="s">
        <v>2131</v>
      </c>
      <c r="D284" s="406" t="s">
        <v>2132</v>
      </c>
    </row>
    <row r="285" spans="1:4" ht="12.5">
      <c r="A285" s="406" t="s">
        <v>448</v>
      </c>
      <c r="B285" s="406" t="s">
        <v>1673</v>
      </c>
      <c r="C285" s="406" t="s">
        <v>1665</v>
      </c>
      <c r="D285" s="406" t="s">
        <v>2133</v>
      </c>
    </row>
    <row r="286" spans="1:4" ht="12.5">
      <c r="A286" s="406" t="s">
        <v>448</v>
      </c>
      <c r="B286" s="406" t="s">
        <v>1701</v>
      </c>
      <c r="C286" s="406" t="s">
        <v>1665</v>
      </c>
      <c r="D286" s="406" t="s">
        <v>2134</v>
      </c>
    </row>
    <row r="287" spans="1:4" ht="12.5">
      <c r="A287" s="406" t="s">
        <v>448</v>
      </c>
      <c r="B287" s="406" t="s">
        <v>2135</v>
      </c>
      <c r="C287" s="406" t="s">
        <v>1657</v>
      </c>
      <c r="D287" s="406" t="s">
        <v>2136</v>
      </c>
    </row>
    <row r="288" spans="1:4" ht="12.5">
      <c r="A288" s="406" t="s">
        <v>448</v>
      </c>
      <c r="B288" s="406" t="s">
        <v>2137</v>
      </c>
      <c r="C288" s="406" t="s">
        <v>1750</v>
      </c>
      <c r="D288" s="406" t="s">
        <v>2138</v>
      </c>
    </row>
    <row r="289" spans="1:4" ht="12.5">
      <c r="A289" s="406" t="s">
        <v>448</v>
      </c>
      <c r="B289" s="406" t="s">
        <v>2137</v>
      </c>
      <c r="C289" s="406" t="s">
        <v>1713</v>
      </c>
      <c r="D289" s="406" t="s">
        <v>2139</v>
      </c>
    </row>
    <row r="290" spans="1:4" ht="12.5">
      <c r="A290" s="406" t="s">
        <v>448</v>
      </c>
      <c r="B290" s="406" t="s">
        <v>1709</v>
      </c>
      <c r="C290" s="406" t="s">
        <v>1724</v>
      </c>
      <c r="D290" s="406" t="s">
        <v>2140</v>
      </c>
    </row>
    <row r="291" spans="1:4" ht="12.5">
      <c r="A291" s="406" t="s">
        <v>448</v>
      </c>
      <c r="B291" s="406" t="s">
        <v>1717</v>
      </c>
      <c r="C291" s="406" t="s">
        <v>2141</v>
      </c>
      <c r="D291" s="406" t="s">
        <v>1719</v>
      </c>
    </row>
    <row r="292" spans="1:4" ht="12.5">
      <c r="A292" s="406" t="s">
        <v>448</v>
      </c>
      <c r="B292" s="406" t="s">
        <v>2038</v>
      </c>
      <c r="C292" s="406" t="s">
        <v>2142</v>
      </c>
      <c r="D292" s="406" t="s">
        <v>2040</v>
      </c>
    </row>
    <row r="293" spans="1:4" ht="12.5">
      <c r="A293" s="406" t="s">
        <v>448</v>
      </c>
      <c r="B293" s="406" t="s">
        <v>1681</v>
      </c>
      <c r="C293" s="406" t="s">
        <v>1674</v>
      </c>
      <c r="D293" s="406" t="s">
        <v>2143</v>
      </c>
    </row>
    <row r="294" spans="1:4" ht="12.5">
      <c r="A294" s="406" t="s">
        <v>448</v>
      </c>
      <c r="B294" s="406" t="s">
        <v>2144</v>
      </c>
      <c r="C294" s="406" t="s">
        <v>1668</v>
      </c>
      <c r="D294" s="406" t="s">
        <v>2145</v>
      </c>
    </row>
    <row r="295" spans="1:4" ht="12.5">
      <c r="A295" s="406" t="s">
        <v>448</v>
      </c>
      <c r="B295" s="406" t="s">
        <v>1889</v>
      </c>
      <c r="C295" s="406" t="s">
        <v>1710</v>
      </c>
      <c r="D295" s="406" t="s">
        <v>1757</v>
      </c>
    </row>
    <row r="296" spans="1:4" ht="12.5">
      <c r="A296" s="406" t="s">
        <v>448</v>
      </c>
      <c r="B296" s="406" t="s">
        <v>1911</v>
      </c>
      <c r="C296" s="406" t="s">
        <v>1819</v>
      </c>
      <c r="D296" s="406" t="s">
        <v>1912</v>
      </c>
    </row>
    <row r="297" spans="1:4" ht="12.5">
      <c r="A297" s="406" t="s">
        <v>448</v>
      </c>
      <c r="B297" s="406" t="s">
        <v>1977</v>
      </c>
      <c r="C297" s="406" t="s">
        <v>1665</v>
      </c>
      <c r="D297" s="406" t="s">
        <v>2146</v>
      </c>
    </row>
    <row r="298" spans="1:4" ht="12.5">
      <c r="A298" s="406" t="s">
        <v>467</v>
      </c>
      <c r="B298" s="406" t="s">
        <v>1802</v>
      </c>
      <c r="C298" s="406" t="s">
        <v>1668</v>
      </c>
      <c r="D298" s="406" t="s">
        <v>2147</v>
      </c>
    </row>
    <row r="299" spans="1:4" ht="12.5">
      <c r="A299" s="406" t="s">
        <v>467</v>
      </c>
      <c r="B299" s="406" t="s">
        <v>2148</v>
      </c>
      <c r="C299" s="406" t="s">
        <v>1713</v>
      </c>
      <c r="D299" s="406" t="s">
        <v>2149</v>
      </c>
    </row>
    <row r="300" spans="1:4" ht="12.5">
      <c r="A300" s="406" t="s">
        <v>467</v>
      </c>
      <c r="B300" s="406" t="s">
        <v>1809</v>
      </c>
      <c r="C300" s="406" t="s">
        <v>1651</v>
      </c>
      <c r="D300" s="406" t="s">
        <v>1810</v>
      </c>
    </row>
    <row r="301" spans="1:4" ht="12.5">
      <c r="A301" s="406" t="s">
        <v>448</v>
      </c>
      <c r="B301" s="406" t="s">
        <v>1907</v>
      </c>
      <c r="C301" s="406" t="s">
        <v>1651</v>
      </c>
      <c r="D301" s="406" t="s">
        <v>1908</v>
      </c>
    </row>
    <row r="302" spans="1:4" ht="12.5">
      <c r="A302" s="406" t="s">
        <v>467</v>
      </c>
      <c r="B302" s="406" t="s">
        <v>2150</v>
      </c>
      <c r="C302" s="406" t="s">
        <v>1668</v>
      </c>
      <c r="D302" s="406" t="s">
        <v>2151</v>
      </c>
    </row>
    <row r="303" spans="1:4" ht="12.5">
      <c r="A303" s="406" t="s">
        <v>467</v>
      </c>
      <c r="B303" s="406" t="s">
        <v>2152</v>
      </c>
      <c r="C303" s="406" t="s">
        <v>1702</v>
      </c>
      <c r="D303" s="406" t="s">
        <v>2153</v>
      </c>
    </row>
    <row r="304" spans="1:4" ht="12.5">
      <c r="A304" s="406" t="s">
        <v>467</v>
      </c>
      <c r="B304" s="406" t="s">
        <v>1982</v>
      </c>
      <c r="C304" s="406" t="s">
        <v>1763</v>
      </c>
      <c r="D304" s="406" t="s">
        <v>2154</v>
      </c>
    </row>
    <row r="305" spans="1:4" ht="12.5">
      <c r="A305" s="406" t="s">
        <v>1780</v>
      </c>
      <c r="B305" s="406" t="s">
        <v>1928</v>
      </c>
      <c r="C305" s="406" t="s">
        <v>1748</v>
      </c>
      <c r="D305" s="406" t="s">
        <v>2155</v>
      </c>
    </row>
    <row r="306" spans="1:4" ht="12.5">
      <c r="A306" s="406" t="s">
        <v>1780</v>
      </c>
      <c r="B306" s="406" t="s">
        <v>1781</v>
      </c>
      <c r="C306" s="406" t="s">
        <v>2088</v>
      </c>
      <c r="D306" s="406" t="s">
        <v>1783</v>
      </c>
    </row>
    <row r="307" spans="1:4" ht="12.5">
      <c r="A307" s="406" t="s">
        <v>456</v>
      </c>
      <c r="B307" s="406" t="s">
        <v>2156</v>
      </c>
      <c r="C307" s="406" t="s">
        <v>1750</v>
      </c>
      <c r="D307" s="406" t="s">
        <v>2157</v>
      </c>
    </row>
    <row r="308" spans="1:4" ht="12.5">
      <c r="A308" s="406" t="s">
        <v>456</v>
      </c>
      <c r="B308" s="406" t="s">
        <v>2158</v>
      </c>
      <c r="C308" s="406" t="s">
        <v>2159</v>
      </c>
      <c r="D308" s="406" t="s">
        <v>2160</v>
      </c>
    </row>
    <row r="309" spans="1:4" ht="12.5">
      <c r="A309" s="406" t="s">
        <v>783</v>
      </c>
      <c r="B309" s="406" t="s">
        <v>1766</v>
      </c>
      <c r="C309" s="406" t="s">
        <v>1750</v>
      </c>
      <c r="D309" s="406" t="s">
        <v>2161</v>
      </c>
    </row>
    <row r="310" spans="1:4" ht="12.5">
      <c r="A310" s="406" t="s">
        <v>783</v>
      </c>
      <c r="B310" s="406" t="s">
        <v>2162</v>
      </c>
      <c r="C310" s="406" t="s">
        <v>1674</v>
      </c>
      <c r="D310" s="406" t="s">
        <v>2163</v>
      </c>
    </row>
    <row r="311" spans="1:4" ht="12.5">
      <c r="A311" s="406" t="s">
        <v>463</v>
      </c>
      <c r="B311" s="406" t="s">
        <v>2020</v>
      </c>
      <c r="C311" s="406" t="s">
        <v>2164</v>
      </c>
      <c r="D311" s="406" t="s">
        <v>2165</v>
      </c>
    </row>
    <row r="312" spans="1:4" ht="12.5">
      <c r="A312" s="406" t="s">
        <v>463</v>
      </c>
      <c r="B312" s="406" t="s">
        <v>1853</v>
      </c>
      <c r="C312" s="406" t="s">
        <v>1677</v>
      </c>
      <c r="D312" s="406" t="s">
        <v>2166</v>
      </c>
    </row>
    <row r="313" spans="1:4" ht="12.5">
      <c r="A313" s="406" t="s">
        <v>463</v>
      </c>
      <c r="B313" s="406" t="s">
        <v>2167</v>
      </c>
      <c r="C313" s="406" t="s">
        <v>1657</v>
      </c>
      <c r="D313" s="406" t="s">
        <v>2168</v>
      </c>
    </row>
    <row r="314" spans="1:4" ht="12.5">
      <c r="A314" s="406" t="s">
        <v>463</v>
      </c>
      <c r="B314" s="406" t="s">
        <v>2167</v>
      </c>
      <c r="C314" s="406" t="s">
        <v>1750</v>
      </c>
      <c r="D314" s="406" t="s">
        <v>2168</v>
      </c>
    </row>
    <row r="315" spans="1:4" ht="12.5">
      <c r="A315" s="406" t="s">
        <v>463</v>
      </c>
      <c r="B315" s="406" t="s">
        <v>2169</v>
      </c>
      <c r="C315" s="406" t="s">
        <v>1727</v>
      </c>
      <c r="D315" s="406" t="s">
        <v>2170</v>
      </c>
    </row>
    <row r="316" spans="1:4" ht="12.5">
      <c r="A316" s="406" t="s">
        <v>1792</v>
      </c>
      <c r="B316" s="406" t="s">
        <v>1659</v>
      </c>
      <c r="C316" s="406" t="s">
        <v>2120</v>
      </c>
      <c r="D316" s="406" t="s">
        <v>1801</v>
      </c>
    </row>
    <row r="317" spans="1:4" ht="12.5">
      <c r="A317" s="406" t="s">
        <v>1855</v>
      </c>
      <c r="B317" s="406" t="s">
        <v>2171</v>
      </c>
      <c r="C317" s="406" t="s">
        <v>1745</v>
      </c>
      <c r="D317" s="406" t="s">
        <v>2172</v>
      </c>
    </row>
    <row r="318" spans="1:4" ht="12.5">
      <c r="A318" s="406" t="s">
        <v>1824</v>
      </c>
      <c r="B318" s="406" t="s">
        <v>1836</v>
      </c>
      <c r="C318" s="406" t="s">
        <v>2173</v>
      </c>
      <c r="D318" s="406" t="s">
        <v>2174</v>
      </c>
    </row>
    <row r="319" spans="1:4" ht="12.5">
      <c r="A319" s="406" t="s">
        <v>1824</v>
      </c>
      <c r="B319" s="406" t="s">
        <v>2175</v>
      </c>
      <c r="C319" s="406" t="s">
        <v>1727</v>
      </c>
      <c r="D319" s="406" t="s">
        <v>2176</v>
      </c>
    </row>
    <row r="320" spans="1:4" ht="12.5">
      <c r="A320" s="406" t="s">
        <v>1824</v>
      </c>
      <c r="B320" s="406" t="s">
        <v>1756</v>
      </c>
      <c r="C320" s="406" t="s">
        <v>2177</v>
      </c>
      <c r="D320" s="406" t="s">
        <v>1955</v>
      </c>
    </row>
    <row r="321" spans="1:4" ht="12.5">
      <c r="A321" s="406" t="s">
        <v>1863</v>
      </c>
      <c r="B321" s="406" t="s">
        <v>1864</v>
      </c>
      <c r="C321" s="406" t="s">
        <v>2178</v>
      </c>
      <c r="D321" s="406" t="s">
        <v>2122</v>
      </c>
    </row>
    <row r="322" spans="1:4" ht="12.5">
      <c r="A322" s="406" t="s">
        <v>1863</v>
      </c>
      <c r="B322" s="406" t="s">
        <v>2179</v>
      </c>
      <c r="C322" s="406" t="s">
        <v>1687</v>
      </c>
      <c r="D322" s="406" t="s">
        <v>2180</v>
      </c>
    </row>
    <row r="323" spans="1:4" ht="12.5">
      <c r="A323" s="406" t="s">
        <v>1863</v>
      </c>
      <c r="B323" s="406" t="s">
        <v>2179</v>
      </c>
      <c r="C323" s="406" t="s">
        <v>1887</v>
      </c>
      <c r="D323" s="406" t="s">
        <v>2181</v>
      </c>
    </row>
    <row r="324" spans="1:4" ht="12.5">
      <c r="A324" s="406" t="s">
        <v>1863</v>
      </c>
      <c r="B324" s="406" t="s">
        <v>1874</v>
      </c>
      <c r="C324" s="406" t="s">
        <v>1710</v>
      </c>
      <c r="D324" s="406" t="s">
        <v>2054</v>
      </c>
    </row>
    <row r="325" spans="1:4" ht="12.5">
      <c r="A325" s="406" t="s">
        <v>1863</v>
      </c>
      <c r="B325" s="406" t="s">
        <v>2182</v>
      </c>
      <c r="C325" s="406" t="s">
        <v>1734</v>
      </c>
      <c r="D325" s="406" t="s">
        <v>2183</v>
      </c>
    </row>
    <row r="326" spans="1:4" ht="12.5">
      <c r="A326" s="406" t="s">
        <v>1863</v>
      </c>
      <c r="B326" s="406" t="s">
        <v>1869</v>
      </c>
      <c r="C326" s="406" t="s">
        <v>2072</v>
      </c>
      <c r="D326" s="406" t="s">
        <v>2184</v>
      </c>
    </row>
    <row r="327" spans="1:4" ht="12.5">
      <c r="A327" s="406" t="s">
        <v>2185</v>
      </c>
      <c r="B327" s="406" t="s">
        <v>2186</v>
      </c>
      <c r="C327" s="406" t="s">
        <v>2187</v>
      </c>
      <c r="D327" s="406" t="s">
        <v>2188</v>
      </c>
    </row>
    <row r="328" spans="1:4" ht="12.5">
      <c r="A328" s="406" t="s">
        <v>1893</v>
      </c>
      <c r="B328" s="406" t="s">
        <v>1894</v>
      </c>
      <c r="C328" s="406" t="s">
        <v>1729</v>
      </c>
      <c r="D328" s="406" t="s">
        <v>2189</v>
      </c>
    </row>
    <row r="329" spans="1:4" ht="12.5">
      <c r="A329" s="406" t="s">
        <v>1858</v>
      </c>
      <c r="B329" s="406" t="s">
        <v>1859</v>
      </c>
      <c r="C329" s="406" t="s">
        <v>1819</v>
      </c>
      <c r="D329" s="406" t="s">
        <v>1860</v>
      </c>
    </row>
    <row r="330" spans="1:4" ht="12.5">
      <c r="A330" s="406" t="s">
        <v>452</v>
      </c>
      <c r="B330" s="406" t="s">
        <v>2190</v>
      </c>
      <c r="C330" s="406" t="s">
        <v>1750</v>
      </c>
      <c r="D330" s="406" t="s">
        <v>2191</v>
      </c>
    </row>
    <row r="331" spans="1:4" ht="12.5">
      <c r="A331" s="406" t="s">
        <v>452</v>
      </c>
      <c r="B331" s="406" t="s">
        <v>2192</v>
      </c>
      <c r="C331" s="406" t="s">
        <v>1668</v>
      </c>
      <c r="D331" s="406" t="s">
        <v>2193</v>
      </c>
    </row>
    <row r="332" spans="1:4" ht="12.5">
      <c r="A332" s="406" t="s">
        <v>1858</v>
      </c>
      <c r="B332" s="406" t="s">
        <v>1859</v>
      </c>
      <c r="C332" s="406" t="s">
        <v>1687</v>
      </c>
      <c r="D332" s="406" t="s">
        <v>2194</v>
      </c>
    </row>
    <row r="333" spans="1:4" ht="12.5">
      <c r="A333" s="406" t="s">
        <v>452</v>
      </c>
      <c r="B333" s="406" t="s">
        <v>1694</v>
      </c>
      <c r="C333" s="406" t="s">
        <v>1695</v>
      </c>
      <c r="D333" s="406" t="s">
        <v>1922</v>
      </c>
    </row>
    <row r="334" spans="1:4" ht="12.5">
      <c r="A334" s="406" t="s">
        <v>452</v>
      </c>
      <c r="B334" s="406" t="s">
        <v>1659</v>
      </c>
      <c r="C334" s="406" t="s">
        <v>1905</v>
      </c>
      <c r="D334" s="406" t="s">
        <v>2195</v>
      </c>
    </row>
    <row r="335" spans="1:4" ht="12.5">
      <c r="A335" s="406" t="s">
        <v>452</v>
      </c>
      <c r="B335" s="406" t="s">
        <v>2196</v>
      </c>
      <c r="C335" s="406" t="s">
        <v>1727</v>
      </c>
      <c r="D335" s="406" t="s">
        <v>2197</v>
      </c>
    </row>
    <row r="336" spans="1:4" ht="12.5">
      <c r="A336" s="406" t="s">
        <v>1546</v>
      </c>
      <c r="B336" s="406" t="s">
        <v>1653</v>
      </c>
      <c r="C336" s="406" t="s">
        <v>1734</v>
      </c>
      <c r="D336" s="406" t="s">
        <v>2198</v>
      </c>
    </row>
    <row r="337" spans="1:4" ht="12.5">
      <c r="A337" s="406" t="s">
        <v>1546</v>
      </c>
      <c r="B337" s="406" t="s">
        <v>2084</v>
      </c>
      <c r="C337" s="406" t="s">
        <v>1724</v>
      </c>
      <c r="D337" s="406" t="s">
        <v>2085</v>
      </c>
    </row>
    <row r="338" spans="1:4" ht="12.5">
      <c r="A338" s="406" t="s">
        <v>1546</v>
      </c>
      <c r="B338" s="406" t="s">
        <v>1934</v>
      </c>
      <c r="C338" s="406" t="s">
        <v>1668</v>
      </c>
      <c r="D338" s="406" t="s">
        <v>2080</v>
      </c>
    </row>
    <row r="339" spans="1:4" ht="12.5">
      <c r="A339" s="406" t="s">
        <v>1546</v>
      </c>
      <c r="B339" s="406" t="s">
        <v>1937</v>
      </c>
      <c r="C339" s="406" t="s">
        <v>1750</v>
      </c>
      <c r="D339" s="406" t="s">
        <v>1938</v>
      </c>
    </row>
    <row r="340" spans="1:4" ht="12.5">
      <c r="A340" s="406" t="s">
        <v>1546</v>
      </c>
      <c r="B340" s="406" t="s">
        <v>1937</v>
      </c>
      <c r="C340" s="406" t="s">
        <v>1674</v>
      </c>
      <c r="D340" s="406" t="s">
        <v>1938</v>
      </c>
    </row>
    <row r="341" spans="1:4" ht="12.5">
      <c r="A341" s="406" t="s">
        <v>1546</v>
      </c>
      <c r="B341" s="406" t="s">
        <v>1659</v>
      </c>
      <c r="C341" s="406" t="s">
        <v>2173</v>
      </c>
      <c r="D341" s="406" t="s">
        <v>2199</v>
      </c>
    </row>
    <row r="342" spans="1:4" ht="12.5">
      <c r="A342" s="406" t="s">
        <v>1546</v>
      </c>
      <c r="B342" s="406" t="s">
        <v>1942</v>
      </c>
      <c r="C342" s="406" t="s">
        <v>1896</v>
      </c>
      <c r="D342" s="406" t="s">
        <v>2200</v>
      </c>
    </row>
    <row r="343" spans="1:4" ht="12.5">
      <c r="A343" s="406" t="s">
        <v>448</v>
      </c>
      <c r="B343" s="406" t="s">
        <v>2031</v>
      </c>
      <c r="C343" s="406" t="s">
        <v>1763</v>
      </c>
      <c r="D343" s="406" t="s">
        <v>2032</v>
      </c>
    </row>
    <row r="344" spans="1:4" ht="12.5">
      <c r="A344" s="406" t="s">
        <v>448</v>
      </c>
      <c r="B344" s="406" t="s">
        <v>2035</v>
      </c>
      <c r="C344" s="406" t="s">
        <v>1772</v>
      </c>
      <c r="D344" s="406" t="s">
        <v>2201</v>
      </c>
    </row>
    <row r="345" spans="1:4" ht="12.5">
      <c r="A345" s="406" t="s">
        <v>448</v>
      </c>
      <c r="B345" s="406" t="s">
        <v>1701</v>
      </c>
      <c r="C345" s="406" t="s">
        <v>1713</v>
      </c>
      <c r="D345" s="406" t="s">
        <v>2134</v>
      </c>
    </row>
    <row r="346" spans="1:4" ht="12.5">
      <c r="A346" s="406" t="s">
        <v>448</v>
      </c>
      <c r="B346" s="406" t="s">
        <v>1704</v>
      </c>
      <c r="C346" s="406" t="s">
        <v>1767</v>
      </c>
      <c r="D346" s="406" t="s">
        <v>2202</v>
      </c>
    </row>
    <row r="347" spans="1:4" ht="12.5">
      <c r="A347" s="406" t="s">
        <v>448</v>
      </c>
      <c r="B347" s="406" t="s">
        <v>2203</v>
      </c>
      <c r="C347" s="406" t="s">
        <v>1668</v>
      </c>
      <c r="D347" s="406" t="s">
        <v>2204</v>
      </c>
    </row>
    <row r="348" spans="1:4" ht="12.5">
      <c r="A348" s="406" t="s">
        <v>448</v>
      </c>
      <c r="B348" s="406" t="s">
        <v>2203</v>
      </c>
      <c r="C348" s="406" t="s">
        <v>2205</v>
      </c>
      <c r="D348" s="406" t="s">
        <v>2204</v>
      </c>
    </row>
    <row r="349" spans="1:4" ht="12.5">
      <c r="A349" s="406" t="s">
        <v>448</v>
      </c>
      <c r="B349" s="406" t="s">
        <v>1707</v>
      </c>
      <c r="C349" s="406" t="s">
        <v>1702</v>
      </c>
      <c r="D349" s="406" t="s">
        <v>1708</v>
      </c>
    </row>
    <row r="350" spans="1:4" ht="12.5">
      <c r="A350" s="406" t="s">
        <v>448</v>
      </c>
      <c r="B350" s="406" t="s">
        <v>2206</v>
      </c>
      <c r="C350" s="406" t="s">
        <v>1665</v>
      </c>
      <c r="D350" s="406" t="s">
        <v>2207</v>
      </c>
    </row>
    <row r="351" spans="1:4" ht="12.5">
      <c r="A351" s="406" t="s">
        <v>448</v>
      </c>
      <c r="B351" s="406" t="s">
        <v>2208</v>
      </c>
      <c r="C351" s="406" t="s">
        <v>1767</v>
      </c>
      <c r="D351" s="406" t="s">
        <v>2209</v>
      </c>
    </row>
    <row r="352" spans="1:4" ht="12.5">
      <c r="A352" s="406" t="s">
        <v>448</v>
      </c>
      <c r="B352" s="406" t="s">
        <v>2208</v>
      </c>
      <c r="C352" s="406" t="s">
        <v>1677</v>
      </c>
      <c r="D352" s="406" t="s">
        <v>2209</v>
      </c>
    </row>
    <row r="353" spans="1:4" ht="12.5">
      <c r="A353" s="406" t="s">
        <v>448</v>
      </c>
      <c r="B353" s="406" t="s">
        <v>1715</v>
      </c>
      <c r="C353" s="406" t="s">
        <v>1954</v>
      </c>
      <c r="D353" s="406" t="s">
        <v>1716</v>
      </c>
    </row>
    <row r="354" spans="1:4" ht="12.5">
      <c r="A354" s="406" t="s">
        <v>448</v>
      </c>
      <c r="B354" s="406" t="s">
        <v>1717</v>
      </c>
      <c r="C354" s="406" t="s">
        <v>1896</v>
      </c>
      <c r="D354" s="406" t="s">
        <v>1720</v>
      </c>
    </row>
    <row r="355" spans="1:4" ht="12.5">
      <c r="A355" s="406" t="s">
        <v>448</v>
      </c>
      <c r="B355" s="406" t="s">
        <v>2210</v>
      </c>
      <c r="C355" s="406" t="s">
        <v>1734</v>
      </c>
      <c r="D355" s="406" t="s">
        <v>2211</v>
      </c>
    </row>
    <row r="356" spans="1:4" ht="12.5">
      <c r="A356" s="406" t="s">
        <v>448</v>
      </c>
      <c r="B356" s="406" t="s">
        <v>1882</v>
      </c>
      <c r="C356" s="406" t="s">
        <v>2072</v>
      </c>
      <c r="D356" s="406" t="s">
        <v>2212</v>
      </c>
    </row>
    <row r="357" spans="1:4" ht="12.5">
      <c r="A357" s="406" t="s">
        <v>448</v>
      </c>
      <c r="B357" s="406" t="s">
        <v>1681</v>
      </c>
      <c r="C357" s="406" t="s">
        <v>2213</v>
      </c>
      <c r="D357" s="406" t="s">
        <v>1903</v>
      </c>
    </row>
    <row r="358" spans="1:4" ht="12.5">
      <c r="A358" s="406" t="s">
        <v>448</v>
      </c>
      <c r="B358" s="406" t="s">
        <v>2214</v>
      </c>
      <c r="C358" s="406" t="s">
        <v>1665</v>
      </c>
      <c r="D358" s="406" t="s">
        <v>2215</v>
      </c>
    </row>
    <row r="359" spans="1:4" ht="12.5">
      <c r="A359" s="406" t="s">
        <v>448</v>
      </c>
      <c r="B359" s="406" t="s">
        <v>1731</v>
      </c>
      <c r="C359" s="406" t="s">
        <v>1819</v>
      </c>
      <c r="D359" s="406" t="s">
        <v>1732</v>
      </c>
    </row>
    <row r="360" spans="1:4" ht="12.5">
      <c r="A360" s="406" t="s">
        <v>448</v>
      </c>
      <c r="B360" s="406" t="s">
        <v>2216</v>
      </c>
      <c r="C360" s="406" t="s">
        <v>1745</v>
      </c>
      <c r="D360" s="406" t="s">
        <v>2217</v>
      </c>
    </row>
    <row r="361" spans="1:4" ht="12.5">
      <c r="A361" s="406" t="s">
        <v>448</v>
      </c>
      <c r="B361" s="406" t="s">
        <v>1913</v>
      </c>
      <c r="C361" s="406" t="s">
        <v>1665</v>
      </c>
      <c r="D361" s="406" t="s">
        <v>2218</v>
      </c>
    </row>
    <row r="362" spans="1:4" ht="12.5">
      <c r="A362" s="406" t="s">
        <v>448</v>
      </c>
      <c r="B362" s="406" t="s">
        <v>2219</v>
      </c>
      <c r="C362" s="406" t="s">
        <v>1651</v>
      </c>
      <c r="D362" s="406" t="s">
        <v>2220</v>
      </c>
    </row>
    <row r="363" spans="1:4" ht="12.5">
      <c r="A363" s="406" t="s">
        <v>448</v>
      </c>
      <c r="B363" s="406" t="s">
        <v>2219</v>
      </c>
      <c r="C363" s="406" t="s">
        <v>1748</v>
      </c>
      <c r="D363" s="406" t="s">
        <v>2221</v>
      </c>
    </row>
    <row r="364" spans="1:4" ht="12.5">
      <c r="A364" s="406" t="s">
        <v>448</v>
      </c>
      <c r="B364" s="406" t="s">
        <v>2222</v>
      </c>
      <c r="C364" s="406" t="s">
        <v>1654</v>
      </c>
      <c r="D364" s="406" t="s">
        <v>2223</v>
      </c>
    </row>
    <row r="365" spans="1:4" ht="12.5">
      <c r="A365" s="406" t="s">
        <v>448</v>
      </c>
      <c r="B365" s="406" t="s">
        <v>1743</v>
      </c>
      <c r="C365" s="406" t="s">
        <v>1713</v>
      </c>
      <c r="D365" s="406" t="s">
        <v>1744</v>
      </c>
    </row>
    <row r="366" spans="1:4" ht="12.5">
      <c r="A366" s="406" t="s">
        <v>460</v>
      </c>
      <c r="B366" s="406" t="s">
        <v>2224</v>
      </c>
      <c r="C366" s="406" t="s">
        <v>1870</v>
      </c>
      <c r="D366" s="406" t="s">
        <v>2225</v>
      </c>
    </row>
    <row r="367" spans="1:4" ht="12.5">
      <c r="A367" s="406" t="s">
        <v>1780</v>
      </c>
      <c r="B367" s="406" t="s">
        <v>1781</v>
      </c>
      <c r="C367" s="406" t="s">
        <v>2226</v>
      </c>
      <c r="D367" s="406" t="s">
        <v>2227</v>
      </c>
    </row>
    <row r="368" spans="1:4" ht="12.5">
      <c r="A368" s="406" t="s">
        <v>460</v>
      </c>
      <c r="B368" s="406" t="s">
        <v>1736</v>
      </c>
      <c r="C368" s="406" t="s">
        <v>1671</v>
      </c>
      <c r="D368" s="406" t="s">
        <v>2228</v>
      </c>
    </row>
    <row r="369" spans="1:4" ht="12.5">
      <c r="A369" s="406" t="s">
        <v>460</v>
      </c>
      <c r="B369" s="406" t="s">
        <v>2229</v>
      </c>
      <c r="C369" s="406" t="s">
        <v>1674</v>
      </c>
      <c r="D369" s="406" t="s">
        <v>2230</v>
      </c>
    </row>
    <row r="370" spans="1:4" ht="12.5">
      <c r="A370" s="406" t="s">
        <v>460</v>
      </c>
      <c r="B370" s="406" t="s">
        <v>1771</v>
      </c>
      <c r="C370" s="406" t="s">
        <v>1887</v>
      </c>
      <c r="D370" s="406" t="s">
        <v>2103</v>
      </c>
    </row>
    <row r="371" spans="1:4" ht="12.5">
      <c r="A371" s="406" t="s">
        <v>460</v>
      </c>
      <c r="B371" s="406" t="s">
        <v>1990</v>
      </c>
      <c r="C371" s="406" t="s">
        <v>2231</v>
      </c>
      <c r="D371" s="406" t="s">
        <v>2232</v>
      </c>
    </row>
    <row r="372" spans="1:4" ht="12.5">
      <c r="A372" s="406" t="s">
        <v>460</v>
      </c>
      <c r="B372" s="406" t="s">
        <v>2233</v>
      </c>
      <c r="C372" s="406" t="s">
        <v>1695</v>
      </c>
      <c r="D372" s="406" t="s">
        <v>2234</v>
      </c>
    </row>
    <row r="373" spans="1:4" ht="12.5">
      <c r="A373" s="406" t="s">
        <v>460</v>
      </c>
      <c r="B373" s="406" t="s">
        <v>1747</v>
      </c>
      <c r="C373" s="406" t="s">
        <v>1695</v>
      </c>
      <c r="D373" s="406" t="s">
        <v>2235</v>
      </c>
    </row>
    <row r="374" spans="1:4" ht="12.5">
      <c r="A374" s="406" t="s">
        <v>460</v>
      </c>
      <c r="B374" s="406" t="s">
        <v>2236</v>
      </c>
      <c r="C374" s="406" t="s">
        <v>1702</v>
      </c>
      <c r="D374" s="406" t="s">
        <v>2107</v>
      </c>
    </row>
    <row r="375" spans="1:4" ht="12.5">
      <c r="A375" s="406" t="s">
        <v>460</v>
      </c>
      <c r="B375" s="406" t="s">
        <v>1749</v>
      </c>
      <c r="C375" s="406" t="s">
        <v>1724</v>
      </c>
      <c r="D375" s="406" t="s">
        <v>2108</v>
      </c>
    </row>
    <row r="376" spans="1:4" ht="12.5">
      <c r="A376" s="406" t="s">
        <v>460</v>
      </c>
      <c r="B376" s="406" t="s">
        <v>1977</v>
      </c>
      <c r="C376" s="406" t="s">
        <v>1677</v>
      </c>
      <c r="D376" s="406" t="s">
        <v>1845</v>
      </c>
    </row>
    <row r="377" spans="1:4" ht="12.5">
      <c r="A377" s="406" t="s">
        <v>460</v>
      </c>
      <c r="B377" s="406" t="s">
        <v>1762</v>
      </c>
      <c r="C377" s="406" t="s">
        <v>1805</v>
      </c>
      <c r="D377" s="406" t="s">
        <v>1764</v>
      </c>
    </row>
    <row r="378" spans="1:4" ht="12.5">
      <c r="A378" s="406" t="s">
        <v>460</v>
      </c>
      <c r="B378" s="406" t="s">
        <v>1762</v>
      </c>
      <c r="C378" s="406" t="s">
        <v>1750</v>
      </c>
      <c r="D378" s="406" t="s">
        <v>2237</v>
      </c>
    </row>
    <row r="379" spans="1:4" ht="12.5">
      <c r="A379" s="406" t="s">
        <v>460</v>
      </c>
      <c r="B379" s="406" t="s">
        <v>1762</v>
      </c>
      <c r="C379" s="406" t="s">
        <v>1727</v>
      </c>
      <c r="D379" s="406" t="s">
        <v>2238</v>
      </c>
    </row>
    <row r="380" spans="1:4" ht="12.5">
      <c r="A380" s="406" t="s">
        <v>460</v>
      </c>
      <c r="B380" s="406" t="s">
        <v>1766</v>
      </c>
      <c r="C380" s="406" t="s">
        <v>1702</v>
      </c>
      <c r="D380" s="406" t="s">
        <v>2239</v>
      </c>
    </row>
    <row r="381" spans="1:4" ht="12.5">
      <c r="A381" s="406" t="s">
        <v>460</v>
      </c>
      <c r="B381" s="406" t="s">
        <v>1982</v>
      </c>
      <c r="C381" s="406" t="s">
        <v>1724</v>
      </c>
      <c r="D381" s="406" t="s">
        <v>1983</v>
      </c>
    </row>
    <row r="382" spans="1:4" ht="12.5">
      <c r="A382" s="406" t="s">
        <v>460</v>
      </c>
      <c r="B382" s="406" t="s">
        <v>1982</v>
      </c>
      <c r="C382" s="406" t="s">
        <v>1805</v>
      </c>
      <c r="D382" s="406" t="s">
        <v>1983</v>
      </c>
    </row>
    <row r="383" spans="1:4" ht="12.5">
      <c r="A383" s="406" t="s">
        <v>460</v>
      </c>
      <c r="B383" s="406" t="s">
        <v>1771</v>
      </c>
      <c r="C383" s="406" t="s">
        <v>1870</v>
      </c>
      <c r="D383" s="406" t="s">
        <v>1773</v>
      </c>
    </row>
    <row r="384" spans="1:4" ht="12.5">
      <c r="A384" s="406" t="s">
        <v>1787</v>
      </c>
      <c r="B384" s="406" t="s">
        <v>1946</v>
      </c>
      <c r="C384" s="406" t="s">
        <v>1729</v>
      </c>
      <c r="D384" s="406" t="s">
        <v>2240</v>
      </c>
    </row>
    <row r="385" spans="1:4" ht="12.5">
      <c r="A385" s="406" t="s">
        <v>1792</v>
      </c>
      <c r="B385" s="406" t="s">
        <v>1798</v>
      </c>
      <c r="C385" s="406" t="s">
        <v>2241</v>
      </c>
      <c r="D385" s="406" t="s">
        <v>2242</v>
      </c>
    </row>
    <row r="386" spans="1:4" ht="12.5">
      <c r="A386" s="406" t="s">
        <v>1824</v>
      </c>
      <c r="B386" s="406" t="s">
        <v>1834</v>
      </c>
      <c r="C386" s="406" t="s">
        <v>1674</v>
      </c>
      <c r="D386" s="406" t="s">
        <v>1835</v>
      </c>
    </row>
    <row r="387" spans="1:4" ht="12.5">
      <c r="A387" s="406" t="s">
        <v>1824</v>
      </c>
      <c r="B387" s="406" t="s">
        <v>1832</v>
      </c>
      <c r="C387" s="406" t="s">
        <v>1654</v>
      </c>
      <c r="D387" s="406" t="s">
        <v>2243</v>
      </c>
    </row>
    <row r="388" spans="1:4" ht="12.5">
      <c r="A388" s="406" t="s">
        <v>1993</v>
      </c>
      <c r="B388" s="406" t="s">
        <v>2244</v>
      </c>
      <c r="C388" s="406" t="s">
        <v>1651</v>
      </c>
      <c r="D388" s="406" t="s">
        <v>2245</v>
      </c>
    </row>
    <row r="389" spans="1:4" ht="12.5">
      <c r="A389" s="406" t="s">
        <v>467</v>
      </c>
      <c r="B389" s="406" t="s">
        <v>1998</v>
      </c>
      <c r="C389" s="406" t="s">
        <v>1748</v>
      </c>
      <c r="D389" s="406" t="s">
        <v>1999</v>
      </c>
    </row>
    <row r="390" spans="1:4" ht="12.5">
      <c r="A390" s="406" t="s">
        <v>467</v>
      </c>
      <c r="B390" s="406" t="s">
        <v>499</v>
      </c>
      <c r="C390" s="406" t="s">
        <v>1763</v>
      </c>
      <c r="D390" s="406" t="s">
        <v>2002</v>
      </c>
    </row>
    <row r="391" spans="1:4" ht="12.5">
      <c r="A391" s="406" t="s">
        <v>467</v>
      </c>
      <c r="B391" s="406" t="s">
        <v>499</v>
      </c>
      <c r="C391" s="406" t="s">
        <v>1651</v>
      </c>
      <c r="D391" s="406" t="s">
        <v>2246</v>
      </c>
    </row>
    <row r="392" spans="1:4" ht="12.5">
      <c r="A392" s="406" t="s">
        <v>467</v>
      </c>
      <c r="B392" s="406" t="s">
        <v>2247</v>
      </c>
      <c r="C392" s="406" t="s">
        <v>1677</v>
      </c>
      <c r="D392" s="406" t="s">
        <v>2248</v>
      </c>
    </row>
    <row r="393" spans="1:4" ht="12.5">
      <c r="A393" s="406" t="s">
        <v>467</v>
      </c>
      <c r="B393" s="406" t="s">
        <v>1804</v>
      </c>
      <c r="C393" s="406" t="s">
        <v>1745</v>
      </c>
      <c r="D393" s="406" t="s">
        <v>2003</v>
      </c>
    </row>
    <row r="394" spans="1:4" ht="12.5">
      <c r="A394" s="406" t="s">
        <v>467</v>
      </c>
      <c r="B394" s="406" t="s">
        <v>1977</v>
      </c>
      <c r="C394" s="406" t="s">
        <v>1750</v>
      </c>
      <c r="D394" s="406" t="s">
        <v>2249</v>
      </c>
    </row>
    <row r="395" spans="1:4" ht="12.5">
      <c r="A395" s="406" t="s">
        <v>467</v>
      </c>
      <c r="B395" s="406" t="s">
        <v>1982</v>
      </c>
      <c r="C395" s="406" t="s">
        <v>1665</v>
      </c>
      <c r="D395" s="406" t="s">
        <v>2250</v>
      </c>
    </row>
    <row r="396" spans="1:4" ht="12.5">
      <c r="A396" s="406" t="s">
        <v>467</v>
      </c>
      <c r="B396" s="406" t="s">
        <v>1821</v>
      </c>
      <c r="C396" s="406" t="s">
        <v>1702</v>
      </c>
      <c r="D396" s="406" t="s">
        <v>1822</v>
      </c>
    </row>
    <row r="397" spans="1:4" ht="12.5">
      <c r="A397" s="406" t="s">
        <v>1843</v>
      </c>
      <c r="B397" s="406" t="s">
        <v>2251</v>
      </c>
      <c r="C397" s="406" t="s">
        <v>1805</v>
      </c>
      <c r="D397" s="406" t="s">
        <v>2252</v>
      </c>
    </row>
    <row r="398" spans="1:4" ht="12.5">
      <c r="A398" s="406" t="s">
        <v>1843</v>
      </c>
      <c r="B398" s="406" t="s">
        <v>1844</v>
      </c>
      <c r="C398" s="406" t="s">
        <v>1710</v>
      </c>
      <c r="D398" s="406" t="s">
        <v>2253</v>
      </c>
    </row>
    <row r="399" spans="1:4" ht="12.5">
      <c r="A399" s="406" t="s">
        <v>456</v>
      </c>
      <c r="B399" s="406" t="s">
        <v>2156</v>
      </c>
      <c r="C399" s="406" t="s">
        <v>1724</v>
      </c>
      <c r="D399" s="406" t="s">
        <v>2254</v>
      </c>
    </row>
    <row r="400" spans="1:4" ht="12.5">
      <c r="A400" s="406" t="s">
        <v>456</v>
      </c>
      <c r="B400" s="406" t="s">
        <v>1923</v>
      </c>
      <c r="C400" s="406" t="s">
        <v>1772</v>
      </c>
      <c r="D400" s="406" t="s">
        <v>2008</v>
      </c>
    </row>
    <row r="401" spans="1:4" ht="12.5">
      <c r="A401" s="406" t="s">
        <v>783</v>
      </c>
      <c r="B401" s="406" t="s">
        <v>2255</v>
      </c>
      <c r="C401" s="406" t="s">
        <v>1665</v>
      </c>
      <c r="D401" s="406" t="s">
        <v>2256</v>
      </c>
    </row>
    <row r="402" spans="1:4" ht="12.5">
      <c r="A402" s="406" t="s">
        <v>1855</v>
      </c>
      <c r="B402" s="406" t="s">
        <v>2257</v>
      </c>
      <c r="C402" s="406" t="s">
        <v>1734</v>
      </c>
      <c r="D402" s="406" t="s">
        <v>2258</v>
      </c>
    </row>
    <row r="403" spans="1:4" ht="12.5">
      <c r="A403" s="406" t="s">
        <v>1855</v>
      </c>
      <c r="B403" s="406" t="s">
        <v>1827</v>
      </c>
      <c r="C403" s="406" t="s">
        <v>1750</v>
      </c>
      <c r="D403" s="406" t="s">
        <v>2098</v>
      </c>
    </row>
    <row r="404" spans="1:4" ht="12.5">
      <c r="A404" s="406" t="s">
        <v>1858</v>
      </c>
      <c r="B404" s="406" t="s">
        <v>1859</v>
      </c>
      <c r="C404" s="406" t="s">
        <v>1713</v>
      </c>
      <c r="D404" s="406" t="s">
        <v>2259</v>
      </c>
    </row>
    <row r="405" spans="1:4" ht="12.5">
      <c r="A405" s="406" t="s">
        <v>1858</v>
      </c>
      <c r="B405" s="406" t="s">
        <v>1859</v>
      </c>
      <c r="C405" s="406" t="s">
        <v>2072</v>
      </c>
      <c r="D405" s="406" t="s">
        <v>2260</v>
      </c>
    </row>
    <row r="406" spans="1:4" ht="12.5">
      <c r="A406" s="406" t="s">
        <v>2261</v>
      </c>
      <c r="B406" s="406" t="s">
        <v>503</v>
      </c>
      <c r="C406" s="406" t="s">
        <v>1651</v>
      </c>
      <c r="D406" s="406" t="s">
        <v>2262</v>
      </c>
    </row>
    <row r="407" spans="1:4" ht="12.5">
      <c r="A407" s="406" t="s">
        <v>448</v>
      </c>
      <c r="B407" s="406" t="s">
        <v>2263</v>
      </c>
      <c r="C407" s="406" t="s">
        <v>1748</v>
      </c>
      <c r="D407" s="406" t="s">
        <v>2264</v>
      </c>
    </row>
    <row r="408" spans="1:4" ht="12.5">
      <c r="A408" s="406" t="s">
        <v>448</v>
      </c>
      <c r="B408" s="406" t="s">
        <v>1876</v>
      </c>
      <c r="C408" s="406" t="s">
        <v>1763</v>
      </c>
      <c r="D408" s="406" t="s">
        <v>1877</v>
      </c>
    </row>
    <row r="409" spans="1:4" ht="12.5">
      <c r="A409" s="406" t="s">
        <v>1863</v>
      </c>
      <c r="B409" s="406" t="s">
        <v>1923</v>
      </c>
      <c r="C409" s="406" t="s">
        <v>2265</v>
      </c>
      <c r="D409" s="406" t="s">
        <v>2266</v>
      </c>
    </row>
    <row r="410" spans="1:4" ht="12.5">
      <c r="A410" s="406" t="s">
        <v>1863</v>
      </c>
      <c r="B410" s="406" t="s">
        <v>1864</v>
      </c>
      <c r="C410" s="406" t="s">
        <v>2120</v>
      </c>
      <c r="D410" s="406" t="s">
        <v>2239</v>
      </c>
    </row>
    <row r="411" spans="1:4" ht="12.5">
      <c r="A411" s="406" t="s">
        <v>1863</v>
      </c>
      <c r="B411" s="406" t="s">
        <v>2057</v>
      </c>
      <c r="C411" s="406" t="s">
        <v>1767</v>
      </c>
      <c r="D411" s="406" t="s">
        <v>2058</v>
      </c>
    </row>
    <row r="412" spans="1:4" ht="12.5">
      <c r="A412" s="406" t="s">
        <v>1863</v>
      </c>
      <c r="B412" s="406" t="s">
        <v>2057</v>
      </c>
      <c r="C412" s="406" t="s">
        <v>1737</v>
      </c>
      <c r="D412" s="406" t="s">
        <v>2267</v>
      </c>
    </row>
    <row r="413" spans="1:4" ht="12.5">
      <c r="A413" s="406" t="s">
        <v>1863</v>
      </c>
      <c r="B413" s="406" t="s">
        <v>2057</v>
      </c>
      <c r="C413" s="406" t="s">
        <v>1796</v>
      </c>
      <c r="D413" s="406" t="s">
        <v>2267</v>
      </c>
    </row>
    <row r="414" spans="1:4" ht="12.5">
      <c r="A414" s="406" t="s">
        <v>448</v>
      </c>
      <c r="B414" s="406" t="s">
        <v>1650</v>
      </c>
      <c r="C414" s="406" t="s">
        <v>1695</v>
      </c>
      <c r="D414" s="406" t="s">
        <v>1652</v>
      </c>
    </row>
    <row r="415" spans="1:4" ht="12.5">
      <c r="A415" s="406" t="s">
        <v>448</v>
      </c>
      <c r="B415" s="406" t="s">
        <v>2042</v>
      </c>
      <c r="C415" s="406" t="s">
        <v>1674</v>
      </c>
      <c r="D415" s="406" t="s">
        <v>2043</v>
      </c>
    </row>
    <row r="416" spans="1:4" ht="12.5">
      <c r="A416" s="406" t="s">
        <v>448</v>
      </c>
      <c r="B416" s="406" t="s">
        <v>1684</v>
      </c>
      <c r="C416" s="406" t="s">
        <v>1763</v>
      </c>
      <c r="D416" s="406" t="s">
        <v>2268</v>
      </c>
    </row>
    <row r="417" spans="1:4" ht="12.5">
      <c r="A417" s="406" t="s">
        <v>448</v>
      </c>
      <c r="B417" s="406" t="s">
        <v>2269</v>
      </c>
      <c r="C417" s="406" t="s">
        <v>1748</v>
      </c>
      <c r="D417" s="406" t="s">
        <v>2270</v>
      </c>
    </row>
    <row r="418" spans="1:4" ht="12.5">
      <c r="A418" s="406" t="s">
        <v>448</v>
      </c>
      <c r="B418" s="406" t="s">
        <v>2271</v>
      </c>
      <c r="C418" s="406" t="s">
        <v>1713</v>
      </c>
      <c r="D418" s="406" t="s">
        <v>2272</v>
      </c>
    </row>
    <row r="419" spans="1:4" ht="12.5">
      <c r="A419" s="406" t="s">
        <v>448</v>
      </c>
      <c r="B419" s="406" t="s">
        <v>2273</v>
      </c>
      <c r="C419" s="406" t="s">
        <v>1737</v>
      </c>
      <c r="D419" s="406" t="s">
        <v>2274</v>
      </c>
    </row>
    <row r="420" spans="1:4" ht="12.5">
      <c r="A420" s="406" t="s">
        <v>448</v>
      </c>
      <c r="B420" s="406" t="s">
        <v>2275</v>
      </c>
      <c r="C420" s="406" t="s">
        <v>1748</v>
      </c>
      <c r="D420" s="406" t="s">
        <v>2276</v>
      </c>
    </row>
    <row r="421" spans="1:4" ht="12.5">
      <c r="A421" s="406" t="s">
        <v>448</v>
      </c>
      <c r="B421" s="406" t="s">
        <v>1709</v>
      </c>
      <c r="C421" s="406" t="s">
        <v>1750</v>
      </c>
      <c r="D421" s="406" t="s">
        <v>2277</v>
      </c>
    </row>
    <row r="422" spans="1:4" ht="12.5">
      <c r="A422" s="406" t="s">
        <v>448</v>
      </c>
      <c r="B422" s="406" t="s">
        <v>1715</v>
      </c>
      <c r="C422" s="406" t="s">
        <v>1654</v>
      </c>
      <c r="D422" s="406" t="s">
        <v>2278</v>
      </c>
    </row>
    <row r="423" spans="1:4" ht="12.5">
      <c r="A423" s="406" t="s">
        <v>448</v>
      </c>
      <c r="B423" s="406" t="s">
        <v>1717</v>
      </c>
      <c r="C423" s="406" t="s">
        <v>1887</v>
      </c>
      <c r="D423" s="406" t="s">
        <v>1720</v>
      </c>
    </row>
    <row r="424" spans="1:4" ht="12.5">
      <c r="A424" s="406" t="s">
        <v>448</v>
      </c>
      <c r="B424" s="406" t="s">
        <v>1726</v>
      </c>
      <c r="C424" s="406" t="s">
        <v>1805</v>
      </c>
      <c r="D424" s="406" t="s">
        <v>1728</v>
      </c>
    </row>
    <row r="425" spans="1:4" ht="12.5">
      <c r="A425" s="406" t="s">
        <v>448</v>
      </c>
      <c r="B425" s="406" t="s">
        <v>1907</v>
      </c>
      <c r="C425" s="406" t="s">
        <v>1654</v>
      </c>
      <c r="D425" s="406" t="s">
        <v>1908</v>
      </c>
    </row>
    <row r="426" spans="1:4" ht="12.5">
      <c r="A426" s="406" t="s">
        <v>448</v>
      </c>
      <c r="B426" s="406" t="s">
        <v>1911</v>
      </c>
      <c r="C426" s="406" t="s">
        <v>1702</v>
      </c>
      <c r="D426" s="406" t="s">
        <v>2279</v>
      </c>
    </row>
    <row r="427" spans="1:4" ht="12.5">
      <c r="A427" s="406" t="s">
        <v>448</v>
      </c>
      <c r="B427" s="406" t="s">
        <v>1911</v>
      </c>
      <c r="C427" s="406" t="s">
        <v>1654</v>
      </c>
      <c r="D427" s="406" t="s">
        <v>1912</v>
      </c>
    </row>
    <row r="428" spans="1:4" ht="12.5">
      <c r="A428" s="406" t="s">
        <v>448</v>
      </c>
      <c r="B428" s="406" t="s">
        <v>2280</v>
      </c>
      <c r="C428" s="406" t="s">
        <v>1713</v>
      </c>
      <c r="D428" s="406" t="s">
        <v>2281</v>
      </c>
    </row>
    <row r="429" spans="1:4" ht="12.5">
      <c r="A429" s="406" t="s">
        <v>448</v>
      </c>
      <c r="B429" s="406" t="s">
        <v>2282</v>
      </c>
      <c r="C429" s="406" t="s">
        <v>1671</v>
      </c>
      <c r="D429" s="406" t="s">
        <v>2283</v>
      </c>
    </row>
    <row r="430" spans="1:4" ht="12.5">
      <c r="A430" s="406" t="s">
        <v>448</v>
      </c>
      <c r="B430" s="406" t="s">
        <v>1733</v>
      </c>
      <c r="C430" s="406" t="s">
        <v>1713</v>
      </c>
      <c r="D430" s="406" t="s">
        <v>1735</v>
      </c>
    </row>
    <row r="431" spans="1:4" ht="12.5">
      <c r="A431" s="406" t="s">
        <v>2185</v>
      </c>
      <c r="B431" s="406" t="s">
        <v>2284</v>
      </c>
      <c r="C431" s="406" t="s">
        <v>1819</v>
      </c>
      <c r="D431" s="406" t="s">
        <v>2285</v>
      </c>
    </row>
    <row r="432" spans="1:4" ht="12.5">
      <c r="A432" s="406" t="s">
        <v>448</v>
      </c>
      <c r="B432" s="406" t="s">
        <v>1913</v>
      </c>
      <c r="C432" s="406" t="s">
        <v>1651</v>
      </c>
      <c r="D432" s="406" t="s">
        <v>1914</v>
      </c>
    </row>
    <row r="433" spans="1:4" ht="12.5">
      <c r="A433" s="406" t="s">
        <v>448</v>
      </c>
      <c r="B433" s="406" t="s">
        <v>2219</v>
      </c>
      <c r="C433" s="406" t="s">
        <v>1671</v>
      </c>
      <c r="D433" s="406" t="s">
        <v>2286</v>
      </c>
    </row>
    <row r="434" spans="1:4" ht="12.5">
      <c r="A434" s="406" t="s">
        <v>448</v>
      </c>
      <c r="B434" s="406" t="s">
        <v>1743</v>
      </c>
      <c r="C434" s="406" t="s">
        <v>1737</v>
      </c>
      <c r="D434" s="406" t="s">
        <v>1746</v>
      </c>
    </row>
    <row r="435" spans="1:4" ht="12.5">
      <c r="A435" s="406" t="s">
        <v>1893</v>
      </c>
      <c r="B435" s="406" t="s">
        <v>1909</v>
      </c>
      <c r="C435" s="406" t="s">
        <v>1668</v>
      </c>
      <c r="D435" s="406" t="s">
        <v>1910</v>
      </c>
    </row>
    <row r="436" spans="1:4" ht="12.5">
      <c r="A436" s="406" t="s">
        <v>1893</v>
      </c>
      <c r="B436" s="406" t="s">
        <v>1904</v>
      </c>
      <c r="C436" s="406" t="s">
        <v>2287</v>
      </c>
      <c r="D436" s="406" t="s">
        <v>2288</v>
      </c>
    </row>
    <row r="437" spans="1:4" ht="12.5">
      <c r="A437" s="406" t="s">
        <v>1893</v>
      </c>
      <c r="B437" s="406" t="s">
        <v>1894</v>
      </c>
      <c r="C437" s="406" t="s">
        <v>1954</v>
      </c>
      <c r="D437" s="406" t="s">
        <v>1897</v>
      </c>
    </row>
    <row r="438" spans="1:4" ht="12.5">
      <c r="A438" s="406" t="s">
        <v>1893</v>
      </c>
      <c r="B438" s="406" t="s">
        <v>2067</v>
      </c>
      <c r="C438" s="406" t="s">
        <v>1651</v>
      </c>
      <c r="D438" s="406" t="s">
        <v>2068</v>
      </c>
    </row>
    <row r="439" spans="1:4" ht="12.5">
      <c r="A439" s="406" t="s">
        <v>1780</v>
      </c>
      <c r="B439" s="406" t="s">
        <v>1928</v>
      </c>
      <c r="C439" s="406" t="s">
        <v>1651</v>
      </c>
      <c r="D439" s="406" t="s">
        <v>2155</v>
      </c>
    </row>
    <row r="440" spans="1:4" ht="12.5">
      <c r="A440" s="406" t="s">
        <v>1780</v>
      </c>
      <c r="B440" s="406" t="s">
        <v>1781</v>
      </c>
      <c r="C440" s="406" t="s">
        <v>1805</v>
      </c>
      <c r="D440" s="406" t="s">
        <v>1782</v>
      </c>
    </row>
    <row r="441" spans="1:4" ht="12.5">
      <c r="A441" s="406" t="s">
        <v>452</v>
      </c>
      <c r="B441" s="406" t="s">
        <v>2196</v>
      </c>
      <c r="C441" s="406" t="s">
        <v>1724</v>
      </c>
      <c r="D441" s="406" t="s">
        <v>2197</v>
      </c>
    </row>
    <row r="442" spans="1:4" ht="12.5">
      <c r="A442" s="406" t="s">
        <v>452</v>
      </c>
      <c r="B442" s="406" t="s">
        <v>2074</v>
      </c>
      <c r="C442" s="406" t="s">
        <v>1796</v>
      </c>
      <c r="D442" s="406" t="s">
        <v>1678</v>
      </c>
    </row>
    <row r="443" spans="1:4" ht="12.5">
      <c r="A443" s="406" t="s">
        <v>452</v>
      </c>
      <c r="B443" s="406" t="s">
        <v>2289</v>
      </c>
      <c r="C443" s="406" t="s">
        <v>1657</v>
      </c>
      <c r="D443" s="406" t="s">
        <v>2290</v>
      </c>
    </row>
    <row r="444" spans="1:4" ht="12.5">
      <c r="A444" s="406" t="s">
        <v>1792</v>
      </c>
      <c r="B444" s="406" t="s">
        <v>1659</v>
      </c>
      <c r="C444" s="406" t="s">
        <v>1668</v>
      </c>
      <c r="D444" s="406" t="s">
        <v>2291</v>
      </c>
    </row>
    <row r="445" spans="1:4" ht="12.5">
      <c r="A445" s="406" t="s">
        <v>1792</v>
      </c>
      <c r="B445" s="406" t="s">
        <v>1659</v>
      </c>
      <c r="C445" s="406" t="s">
        <v>1713</v>
      </c>
      <c r="D445" s="406" t="s">
        <v>2291</v>
      </c>
    </row>
    <row r="446" spans="1:4" ht="12.5">
      <c r="A446" s="406" t="s">
        <v>1546</v>
      </c>
      <c r="B446" s="406" t="s">
        <v>1934</v>
      </c>
      <c r="C446" s="406" t="s">
        <v>1727</v>
      </c>
      <c r="D446" s="406" t="s">
        <v>1936</v>
      </c>
    </row>
    <row r="447" spans="1:4" ht="12.5">
      <c r="A447" s="406" t="s">
        <v>1546</v>
      </c>
      <c r="B447" s="406" t="s">
        <v>1937</v>
      </c>
      <c r="C447" s="406" t="s">
        <v>1695</v>
      </c>
      <c r="D447" s="406" t="s">
        <v>2292</v>
      </c>
    </row>
    <row r="448" spans="1:4" ht="12.5">
      <c r="A448" s="406" t="s">
        <v>1546</v>
      </c>
      <c r="B448" s="406" t="s">
        <v>1656</v>
      </c>
      <c r="C448" s="406" t="s">
        <v>1954</v>
      </c>
      <c r="D448" s="406" t="s">
        <v>1939</v>
      </c>
    </row>
    <row r="449" spans="1:4" ht="12.5">
      <c r="A449" s="406" t="s">
        <v>1546</v>
      </c>
      <c r="B449" s="406" t="s">
        <v>1656</v>
      </c>
      <c r="C449" s="406" t="s">
        <v>1772</v>
      </c>
      <c r="D449" s="406" t="s">
        <v>1939</v>
      </c>
    </row>
    <row r="450" spans="1:4" ht="12.5">
      <c r="A450" s="406" t="s">
        <v>1546</v>
      </c>
      <c r="B450" s="406" t="s">
        <v>1653</v>
      </c>
      <c r="C450" s="406" t="s">
        <v>1713</v>
      </c>
      <c r="D450" s="406" t="s">
        <v>2198</v>
      </c>
    </row>
    <row r="451" spans="1:4" ht="12.5">
      <c r="A451" s="406" t="s">
        <v>1546</v>
      </c>
      <c r="B451" s="406" t="s">
        <v>1944</v>
      </c>
      <c r="C451" s="406" t="s">
        <v>1767</v>
      </c>
      <c r="D451" s="406" t="s">
        <v>2082</v>
      </c>
    </row>
    <row r="452" spans="1:4" ht="12.5">
      <c r="A452" s="406" t="s">
        <v>1546</v>
      </c>
      <c r="B452" s="406" t="s">
        <v>1659</v>
      </c>
      <c r="C452" s="406" t="s">
        <v>1805</v>
      </c>
      <c r="D452" s="406" t="s">
        <v>1940</v>
      </c>
    </row>
    <row r="453" spans="1:4" ht="12.5">
      <c r="A453" s="406" t="s">
        <v>1546</v>
      </c>
      <c r="B453" s="406" t="s">
        <v>1659</v>
      </c>
      <c r="C453" s="406" t="s">
        <v>2226</v>
      </c>
      <c r="D453" s="406" t="s">
        <v>1941</v>
      </c>
    </row>
    <row r="454" spans="1:4" ht="12.5">
      <c r="A454" s="406" t="s">
        <v>1546</v>
      </c>
      <c r="B454" s="406" t="s">
        <v>1942</v>
      </c>
      <c r="C454" s="406" t="s">
        <v>2072</v>
      </c>
      <c r="D454" s="406" t="s">
        <v>2293</v>
      </c>
    </row>
    <row r="455" spans="1:4" ht="12.5">
      <c r="A455" s="406" t="s">
        <v>1824</v>
      </c>
      <c r="B455" s="406" t="s">
        <v>1832</v>
      </c>
      <c r="C455" s="406" t="s">
        <v>1819</v>
      </c>
      <c r="D455" s="406" t="s">
        <v>2243</v>
      </c>
    </row>
    <row r="456" spans="1:4" ht="12.5">
      <c r="A456" s="406" t="s">
        <v>460</v>
      </c>
      <c r="B456" s="406" t="s">
        <v>1809</v>
      </c>
      <c r="C456" s="406" t="s">
        <v>1710</v>
      </c>
      <c r="D456" s="406" t="s">
        <v>2294</v>
      </c>
    </row>
    <row r="457" spans="1:4" ht="12.5">
      <c r="A457" s="406" t="s">
        <v>460</v>
      </c>
      <c r="B457" s="406" t="s">
        <v>1967</v>
      </c>
      <c r="C457" s="406" t="s">
        <v>1665</v>
      </c>
      <c r="D457" s="406" t="s">
        <v>2295</v>
      </c>
    </row>
    <row r="458" spans="1:4" ht="12.5">
      <c r="A458" s="406" t="s">
        <v>460</v>
      </c>
      <c r="B458" s="406" t="s">
        <v>2099</v>
      </c>
      <c r="C458" s="406" t="s">
        <v>1651</v>
      </c>
      <c r="D458" s="406" t="s">
        <v>2296</v>
      </c>
    </row>
    <row r="459" spans="1:4" ht="12.5">
      <c r="A459" s="406" t="s">
        <v>460</v>
      </c>
      <c r="B459" s="406" t="s">
        <v>1749</v>
      </c>
      <c r="C459" s="406" t="s">
        <v>1734</v>
      </c>
      <c r="D459" s="406" t="s">
        <v>2297</v>
      </c>
    </row>
    <row r="460" spans="1:4" ht="12.5">
      <c r="A460" s="406" t="s">
        <v>460</v>
      </c>
      <c r="B460" s="406" t="s">
        <v>1979</v>
      </c>
      <c r="C460" s="406" t="s">
        <v>1724</v>
      </c>
      <c r="D460" s="406" t="s">
        <v>1980</v>
      </c>
    </row>
    <row r="461" spans="1:4" ht="12.5">
      <c r="A461" s="406" t="s">
        <v>460</v>
      </c>
      <c r="B461" s="406" t="s">
        <v>2298</v>
      </c>
      <c r="C461" s="406" t="s">
        <v>1702</v>
      </c>
      <c r="D461" s="406" t="s">
        <v>2299</v>
      </c>
    </row>
    <row r="462" spans="1:4" ht="12.5">
      <c r="A462" s="406" t="s">
        <v>460</v>
      </c>
      <c r="B462" s="406" t="s">
        <v>1756</v>
      </c>
      <c r="C462" s="406" t="s">
        <v>1651</v>
      </c>
      <c r="D462" s="406" t="s">
        <v>1757</v>
      </c>
    </row>
    <row r="463" spans="1:4" ht="12.5">
      <c r="A463" s="406" t="s">
        <v>460</v>
      </c>
      <c r="B463" s="406" t="s">
        <v>2300</v>
      </c>
      <c r="C463" s="406" t="s">
        <v>1805</v>
      </c>
      <c r="D463" s="406" t="s">
        <v>2301</v>
      </c>
    </row>
    <row r="464" spans="1:4" ht="12.5">
      <c r="A464" s="406" t="s">
        <v>460</v>
      </c>
      <c r="B464" s="406" t="s">
        <v>2123</v>
      </c>
      <c r="C464" s="406" t="s">
        <v>1727</v>
      </c>
      <c r="D464" s="406" t="s">
        <v>2272</v>
      </c>
    </row>
    <row r="465" spans="1:4" ht="12.5">
      <c r="A465" s="406" t="s">
        <v>460</v>
      </c>
      <c r="B465" s="406" t="s">
        <v>2289</v>
      </c>
      <c r="C465" s="406" t="s">
        <v>1654</v>
      </c>
      <c r="D465" s="406" t="s">
        <v>2302</v>
      </c>
    </row>
    <row r="466" spans="1:4" ht="12.5">
      <c r="A466" s="406" t="s">
        <v>460</v>
      </c>
      <c r="B466" s="406" t="s">
        <v>1963</v>
      </c>
      <c r="C466" s="406" t="s">
        <v>1750</v>
      </c>
      <c r="D466" s="406" t="s">
        <v>2303</v>
      </c>
    </row>
    <row r="467" spans="1:4" ht="12.5">
      <c r="A467" s="406" t="s">
        <v>460</v>
      </c>
      <c r="B467" s="406" t="s">
        <v>2304</v>
      </c>
      <c r="C467" s="406" t="s">
        <v>2072</v>
      </c>
      <c r="D467" s="406" t="s">
        <v>2305</v>
      </c>
    </row>
    <row r="468" spans="1:4" ht="12.5">
      <c r="A468" s="406" t="s">
        <v>460</v>
      </c>
      <c r="B468" s="406" t="s">
        <v>2306</v>
      </c>
      <c r="C468" s="406" t="s">
        <v>1674</v>
      </c>
      <c r="D468" s="406" t="s">
        <v>2307</v>
      </c>
    </row>
    <row r="469" spans="1:4" ht="12.5">
      <c r="A469" s="406" t="s">
        <v>460</v>
      </c>
      <c r="B469" s="406" t="s">
        <v>2308</v>
      </c>
      <c r="C469" s="406" t="s">
        <v>1819</v>
      </c>
      <c r="D469" s="406" t="s">
        <v>2309</v>
      </c>
    </row>
    <row r="470" spans="1:4" ht="12.5">
      <c r="A470" s="406" t="s">
        <v>460</v>
      </c>
      <c r="B470" s="406" t="s">
        <v>2310</v>
      </c>
      <c r="C470" s="406" t="s">
        <v>1671</v>
      </c>
      <c r="D470" s="406" t="s">
        <v>2311</v>
      </c>
    </row>
    <row r="471" spans="1:4" ht="12.5">
      <c r="A471" s="406" t="s">
        <v>460</v>
      </c>
      <c r="B471" s="406" t="s">
        <v>2312</v>
      </c>
      <c r="C471" s="406" t="s">
        <v>1668</v>
      </c>
      <c r="D471" s="406" t="s">
        <v>2313</v>
      </c>
    </row>
    <row r="472" spans="1:4" ht="12.5">
      <c r="A472" s="406" t="s">
        <v>1784</v>
      </c>
      <c r="B472" s="406" t="s">
        <v>2314</v>
      </c>
      <c r="C472" s="406" t="s">
        <v>1887</v>
      </c>
      <c r="D472" s="406" t="s">
        <v>2315</v>
      </c>
    </row>
    <row r="473" spans="1:4" ht="12.5">
      <c r="A473" s="406" t="s">
        <v>1993</v>
      </c>
      <c r="B473" s="406" t="s">
        <v>2244</v>
      </c>
      <c r="C473" s="406" t="s">
        <v>1671</v>
      </c>
      <c r="D473" s="406" t="s">
        <v>2316</v>
      </c>
    </row>
    <row r="474" spans="1:4" ht="12.5">
      <c r="A474" s="406" t="s">
        <v>1993</v>
      </c>
      <c r="B474" s="406" t="s">
        <v>1994</v>
      </c>
      <c r="C474" s="406" t="s">
        <v>1805</v>
      </c>
      <c r="D474" s="406" t="s">
        <v>2317</v>
      </c>
    </row>
    <row r="475" spans="1:4" ht="12.5">
      <c r="A475" s="406" t="s">
        <v>1858</v>
      </c>
      <c r="B475" s="406" t="s">
        <v>2092</v>
      </c>
      <c r="C475" s="406" t="s">
        <v>1745</v>
      </c>
      <c r="D475" s="406" t="s">
        <v>2272</v>
      </c>
    </row>
    <row r="476" spans="1:4" ht="12.5">
      <c r="A476" s="406" t="s">
        <v>1993</v>
      </c>
      <c r="B476" s="406" t="s">
        <v>2318</v>
      </c>
      <c r="C476" s="406" t="s">
        <v>2019</v>
      </c>
      <c r="D476" s="406" t="s">
        <v>2319</v>
      </c>
    </row>
    <row r="477" spans="1:4" ht="12.5">
      <c r="A477" s="406" t="s">
        <v>467</v>
      </c>
      <c r="B477" s="406" t="s">
        <v>2004</v>
      </c>
      <c r="C477" s="406" t="s">
        <v>1724</v>
      </c>
      <c r="D477" s="406" t="s">
        <v>2005</v>
      </c>
    </row>
    <row r="478" spans="1:4" ht="12.5">
      <c r="A478" s="406" t="s">
        <v>467</v>
      </c>
      <c r="B478" s="406" t="s">
        <v>1998</v>
      </c>
      <c r="C478" s="406" t="s">
        <v>1702</v>
      </c>
      <c r="D478" s="406" t="s">
        <v>1999</v>
      </c>
    </row>
    <row r="479" spans="1:4" ht="12.5">
      <c r="A479" s="406" t="s">
        <v>467</v>
      </c>
      <c r="B479" s="406" t="s">
        <v>2320</v>
      </c>
      <c r="C479" s="406" t="s">
        <v>1668</v>
      </c>
      <c r="D479" s="406" t="s">
        <v>2321</v>
      </c>
    </row>
    <row r="480" spans="1:4" ht="12.5">
      <c r="A480" s="406" t="s">
        <v>467</v>
      </c>
      <c r="B480" s="406" t="s">
        <v>2322</v>
      </c>
      <c r="C480" s="406" t="s">
        <v>1710</v>
      </c>
      <c r="D480" s="406" t="s">
        <v>2323</v>
      </c>
    </row>
    <row r="481" spans="1:4" ht="12.5">
      <c r="A481" s="406" t="s">
        <v>465</v>
      </c>
      <c r="B481" s="406" t="s">
        <v>2324</v>
      </c>
      <c r="C481" s="406" t="s">
        <v>2120</v>
      </c>
      <c r="D481" s="406" t="s">
        <v>2325</v>
      </c>
    </row>
    <row r="482" spans="1:4" ht="12.5">
      <c r="A482" s="406" t="s">
        <v>465</v>
      </c>
      <c r="B482" s="406" t="s">
        <v>1830</v>
      </c>
      <c r="C482" s="406" t="s">
        <v>1687</v>
      </c>
      <c r="D482" s="406" t="s">
        <v>2118</v>
      </c>
    </row>
    <row r="483" spans="1:4" ht="12.5">
      <c r="A483" s="406" t="s">
        <v>448</v>
      </c>
      <c r="B483" s="406" t="s">
        <v>2326</v>
      </c>
      <c r="C483" s="406" t="s">
        <v>1702</v>
      </c>
      <c r="D483" s="406" t="s">
        <v>2327</v>
      </c>
    </row>
    <row r="484" spans="1:4" ht="12.5">
      <c r="A484" s="406" t="s">
        <v>456</v>
      </c>
      <c r="B484" s="406" t="s">
        <v>2328</v>
      </c>
      <c r="C484" s="406" t="s">
        <v>2329</v>
      </c>
      <c r="D484" s="406" t="s">
        <v>2330</v>
      </c>
    </row>
    <row r="485" spans="1:4" ht="12.5">
      <c r="A485" s="406" t="s">
        <v>456</v>
      </c>
      <c r="B485" s="406" t="s">
        <v>2331</v>
      </c>
      <c r="C485" s="406" t="s">
        <v>2019</v>
      </c>
      <c r="D485" s="406" t="s">
        <v>2332</v>
      </c>
    </row>
    <row r="486" spans="1:4" ht="12.5">
      <c r="A486" s="406" t="s">
        <v>456</v>
      </c>
      <c r="B486" s="406" t="s">
        <v>1838</v>
      </c>
      <c r="C486" s="406" t="s">
        <v>1705</v>
      </c>
      <c r="D486" s="406" t="s">
        <v>1816</v>
      </c>
    </row>
    <row r="487" spans="1:4" ht="12.5">
      <c r="A487" s="406" t="s">
        <v>448</v>
      </c>
      <c r="B487" s="406" t="s">
        <v>1673</v>
      </c>
      <c r="C487" s="406" t="s">
        <v>1702</v>
      </c>
      <c r="D487" s="406" t="s">
        <v>2333</v>
      </c>
    </row>
    <row r="488" spans="1:4" ht="12.5">
      <c r="A488" s="406" t="s">
        <v>448</v>
      </c>
      <c r="B488" s="406" t="s">
        <v>2334</v>
      </c>
      <c r="C488" s="406" t="s">
        <v>1687</v>
      </c>
      <c r="D488" s="406" t="s">
        <v>2335</v>
      </c>
    </row>
    <row r="489" spans="1:4" ht="12.5">
      <c r="A489" s="406" t="s">
        <v>448</v>
      </c>
      <c r="B489" s="406" t="s">
        <v>2336</v>
      </c>
      <c r="C489" s="406" t="s">
        <v>1668</v>
      </c>
      <c r="D489" s="406" t="s">
        <v>2337</v>
      </c>
    </row>
    <row r="490" spans="1:4" ht="12.5">
      <c r="A490" s="406" t="s">
        <v>448</v>
      </c>
      <c r="B490" s="406" t="s">
        <v>1712</v>
      </c>
      <c r="C490" s="406" t="s">
        <v>1724</v>
      </c>
      <c r="D490" s="406" t="s">
        <v>2267</v>
      </c>
    </row>
    <row r="491" spans="1:4" ht="12.5">
      <c r="A491" s="406" t="s">
        <v>448</v>
      </c>
      <c r="B491" s="406" t="s">
        <v>2338</v>
      </c>
      <c r="C491" s="406" t="s">
        <v>1702</v>
      </c>
      <c r="D491" s="406" t="s">
        <v>2339</v>
      </c>
    </row>
    <row r="492" spans="1:4" ht="12.5">
      <c r="A492" s="406" t="s">
        <v>448</v>
      </c>
      <c r="B492" s="406" t="s">
        <v>1691</v>
      </c>
      <c r="C492" s="406" t="s">
        <v>2226</v>
      </c>
      <c r="D492" s="406" t="s">
        <v>2340</v>
      </c>
    </row>
    <row r="493" spans="1:4" ht="12.5">
      <c r="A493" s="406" t="s">
        <v>448</v>
      </c>
      <c r="B493" s="406" t="s">
        <v>2341</v>
      </c>
      <c r="C493" s="406" t="s">
        <v>1724</v>
      </c>
      <c r="D493" s="406" t="s">
        <v>2342</v>
      </c>
    </row>
    <row r="494" spans="1:4" ht="12.5">
      <c r="A494" s="406" t="s">
        <v>448</v>
      </c>
      <c r="B494" s="406" t="s">
        <v>2033</v>
      </c>
      <c r="C494" s="406" t="s">
        <v>1819</v>
      </c>
      <c r="D494" s="406" t="s">
        <v>2343</v>
      </c>
    </row>
    <row r="495" spans="1:4" ht="12.5">
      <c r="A495" s="406" t="s">
        <v>783</v>
      </c>
      <c r="B495" s="406" t="s">
        <v>1848</v>
      </c>
      <c r="C495" s="406" t="s">
        <v>1657</v>
      </c>
      <c r="D495" s="406" t="s">
        <v>2344</v>
      </c>
    </row>
    <row r="496" spans="1:4" ht="12.5">
      <c r="A496" s="406" t="s">
        <v>448</v>
      </c>
      <c r="B496" s="406" t="s">
        <v>1650</v>
      </c>
      <c r="C496" s="406" t="s">
        <v>1819</v>
      </c>
      <c r="D496" s="406" t="s">
        <v>1881</v>
      </c>
    </row>
    <row r="497" spans="1:4" ht="12.5">
      <c r="A497" s="406" t="s">
        <v>448</v>
      </c>
      <c r="B497" s="406" t="s">
        <v>2345</v>
      </c>
      <c r="C497" s="406" t="s">
        <v>1657</v>
      </c>
      <c r="D497" s="406" t="s">
        <v>2346</v>
      </c>
    </row>
    <row r="498" spans="1:4" ht="12.5">
      <c r="A498" s="406" t="s">
        <v>448</v>
      </c>
      <c r="B498" s="406" t="s">
        <v>2347</v>
      </c>
      <c r="C498" s="406" t="s">
        <v>1724</v>
      </c>
      <c r="D498" s="406" t="s">
        <v>2348</v>
      </c>
    </row>
    <row r="499" spans="1:4" ht="12.5">
      <c r="A499" s="406" t="s">
        <v>448</v>
      </c>
      <c r="B499" s="406" t="s">
        <v>1726</v>
      </c>
      <c r="C499" s="406" t="s">
        <v>1671</v>
      </c>
      <c r="D499" s="406" t="s">
        <v>1899</v>
      </c>
    </row>
    <row r="500" spans="1:4" ht="12.5">
      <c r="A500" s="406" t="s">
        <v>448</v>
      </c>
      <c r="B500" s="406" t="s">
        <v>2216</v>
      </c>
      <c r="C500" s="406" t="s">
        <v>1772</v>
      </c>
      <c r="D500" s="406" t="s">
        <v>2217</v>
      </c>
    </row>
    <row r="501" spans="1:4" ht="12.5">
      <c r="A501" s="406" t="s">
        <v>463</v>
      </c>
      <c r="B501" s="406" t="s">
        <v>2020</v>
      </c>
      <c r="C501" s="406" t="s">
        <v>149</v>
      </c>
      <c r="D501" s="406" t="s">
        <v>2022</v>
      </c>
    </row>
    <row r="502" spans="1:4" ht="12.5">
      <c r="A502" s="406" t="s">
        <v>448</v>
      </c>
      <c r="B502" s="406" t="s">
        <v>2044</v>
      </c>
      <c r="C502" s="406" t="s">
        <v>1727</v>
      </c>
      <c r="D502" s="406" t="s">
        <v>2045</v>
      </c>
    </row>
    <row r="503" spans="1:4" ht="12.5">
      <c r="A503" s="406" t="s">
        <v>463</v>
      </c>
      <c r="B503" s="406" t="s">
        <v>2310</v>
      </c>
      <c r="C503" s="406" t="s">
        <v>1674</v>
      </c>
      <c r="D503" s="406" t="s">
        <v>2349</v>
      </c>
    </row>
    <row r="504" spans="1:4" ht="12.5">
      <c r="A504" s="406" t="s">
        <v>463</v>
      </c>
      <c r="B504" s="406" t="s">
        <v>2013</v>
      </c>
      <c r="C504" s="406" t="s">
        <v>1734</v>
      </c>
      <c r="D504" s="406" t="s">
        <v>2350</v>
      </c>
    </row>
    <row r="505" spans="1:4" ht="12.5">
      <c r="A505" s="406" t="s">
        <v>448</v>
      </c>
      <c r="B505" s="406" t="s">
        <v>1907</v>
      </c>
      <c r="C505" s="406" t="s">
        <v>1819</v>
      </c>
      <c r="D505" s="406" t="s">
        <v>1908</v>
      </c>
    </row>
    <row r="506" spans="1:4" ht="12.5">
      <c r="A506" s="406" t="s">
        <v>448</v>
      </c>
      <c r="B506" s="406" t="s">
        <v>1731</v>
      </c>
      <c r="C506" s="406" t="s">
        <v>1763</v>
      </c>
      <c r="D506" s="406" t="s">
        <v>1732</v>
      </c>
    </row>
    <row r="507" spans="1:4" ht="12.5">
      <c r="A507" s="406" t="s">
        <v>463</v>
      </c>
      <c r="B507" s="406" t="s">
        <v>1853</v>
      </c>
      <c r="C507" s="406" t="s">
        <v>1671</v>
      </c>
      <c r="D507" s="406" t="s">
        <v>2351</v>
      </c>
    </row>
    <row r="508" spans="1:4" ht="12.5">
      <c r="A508" s="406" t="s">
        <v>448</v>
      </c>
      <c r="B508" s="406" t="s">
        <v>2352</v>
      </c>
      <c r="C508" s="406" t="s">
        <v>1734</v>
      </c>
      <c r="D508" s="406" t="s">
        <v>2353</v>
      </c>
    </row>
    <row r="509" spans="1:4" ht="12.5">
      <c r="A509" s="406" t="s">
        <v>448</v>
      </c>
      <c r="B509" s="406" t="s">
        <v>2352</v>
      </c>
      <c r="C509" s="406" t="s">
        <v>1657</v>
      </c>
      <c r="D509" s="406" t="s">
        <v>2354</v>
      </c>
    </row>
    <row r="510" spans="1:4" ht="12.5">
      <c r="A510" s="406" t="s">
        <v>448</v>
      </c>
      <c r="B510" s="406" t="s">
        <v>2214</v>
      </c>
      <c r="C510" s="406" t="s">
        <v>1748</v>
      </c>
      <c r="D510" s="406" t="s">
        <v>2355</v>
      </c>
    </row>
    <row r="511" spans="1:4" ht="12.5">
      <c r="A511" s="406" t="s">
        <v>1855</v>
      </c>
      <c r="B511" s="406" t="s">
        <v>1856</v>
      </c>
      <c r="C511" s="406" t="s">
        <v>1702</v>
      </c>
      <c r="D511" s="406" t="s">
        <v>2356</v>
      </c>
    </row>
    <row r="512" spans="1:4" ht="12.5">
      <c r="A512" s="406" t="s">
        <v>1855</v>
      </c>
      <c r="B512" s="406" t="s">
        <v>503</v>
      </c>
      <c r="C512" s="406" t="s">
        <v>1727</v>
      </c>
      <c r="D512" s="406" t="s">
        <v>2357</v>
      </c>
    </row>
    <row r="513" spans="1:4" ht="12.5">
      <c r="A513" s="406" t="s">
        <v>1780</v>
      </c>
      <c r="B513" s="406" t="s">
        <v>1928</v>
      </c>
      <c r="C513" s="406" t="s">
        <v>1695</v>
      </c>
      <c r="D513" s="406" t="s">
        <v>1929</v>
      </c>
    </row>
    <row r="514" spans="1:4" ht="12.5">
      <c r="A514" s="406" t="s">
        <v>1780</v>
      </c>
      <c r="B514" s="406" t="s">
        <v>1781</v>
      </c>
      <c r="C514" s="406" t="s">
        <v>2120</v>
      </c>
      <c r="D514" s="406" t="s">
        <v>2227</v>
      </c>
    </row>
    <row r="515" spans="1:4" ht="12.5">
      <c r="A515" s="406" t="s">
        <v>2261</v>
      </c>
      <c r="B515" s="406" t="s">
        <v>503</v>
      </c>
      <c r="C515" s="406" t="s">
        <v>1805</v>
      </c>
      <c r="D515" s="406" t="s">
        <v>2358</v>
      </c>
    </row>
    <row r="516" spans="1:4" ht="12.5">
      <c r="A516" s="406" t="s">
        <v>1863</v>
      </c>
      <c r="B516" s="406" t="s">
        <v>1864</v>
      </c>
      <c r="C516" s="406" t="s">
        <v>2072</v>
      </c>
      <c r="D516" s="406" t="s">
        <v>2239</v>
      </c>
    </row>
    <row r="517" spans="1:4" ht="12.5">
      <c r="A517" s="406" t="s">
        <v>1863</v>
      </c>
      <c r="B517" s="406" t="s">
        <v>1864</v>
      </c>
      <c r="C517" s="406" t="s">
        <v>1828</v>
      </c>
      <c r="D517" s="406" t="s">
        <v>1768</v>
      </c>
    </row>
    <row r="518" spans="1:4" ht="12.5">
      <c r="A518" s="406" t="s">
        <v>1863</v>
      </c>
      <c r="B518" s="406" t="s">
        <v>1872</v>
      </c>
      <c r="C518" s="406" t="s">
        <v>1734</v>
      </c>
      <c r="D518" s="406" t="s">
        <v>2139</v>
      </c>
    </row>
    <row r="519" spans="1:4" ht="12.5">
      <c r="A519" s="406" t="s">
        <v>1863</v>
      </c>
      <c r="B519" s="406" t="s">
        <v>1869</v>
      </c>
      <c r="C519" s="406" t="s">
        <v>2130</v>
      </c>
      <c r="D519" s="406" t="s">
        <v>2359</v>
      </c>
    </row>
    <row r="520" spans="1:4" ht="12.5">
      <c r="A520" s="406" t="s">
        <v>1824</v>
      </c>
      <c r="B520" s="406" t="s">
        <v>1825</v>
      </c>
      <c r="C520" s="406" t="s">
        <v>1710</v>
      </c>
      <c r="D520" s="406" t="s">
        <v>1826</v>
      </c>
    </row>
    <row r="521" spans="1:4" ht="12.5">
      <c r="A521" s="406" t="s">
        <v>1824</v>
      </c>
      <c r="B521" s="406" t="s">
        <v>2069</v>
      </c>
      <c r="C521" s="406" t="s">
        <v>1748</v>
      </c>
      <c r="D521" s="406" t="s">
        <v>2360</v>
      </c>
    </row>
    <row r="522" spans="1:4" ht="12.5">
      <c r="A522" s="406" t="s">
        <v>2185</v>
      </c>
      <c r="B522" s="406" t="s">
        <v>2284</v>
      </c>
      <c r="C522" s="406" t="s">
        <v>1665</v>
      </c>
      <c r="D522" s="406" t="s">
        <v>2285</v>
      </c>
    </row>
    <row r="523" spans="1:4" ht="12.5">
      <c r="A523" s="406" t="s">
        <v>1893</v>
      </c>
      <c r="B523" s="406" t="s">
        <v>1904</v>
      </c>
      <c r="C523" s="406" t="s">
        <v>2010</v>
      </c>
      <c r="D523" s="406" t="s">
        <v>2065</v>
      </c>
    </row>
    <row r="524" spans="1:4" ht="12.5">
      <c r="A524" s="406" t="s">
        <v>1893</v>
      </c>
      <c r="B524" s="406" t="s">
        <v>1904</v>
      </c>
      <c r="C524" s="406" t="s">
        <v>2120</v>
      </c>
      <c r="D524" s="406" t="s">
        <v>2361</v>
      </c>
    </row>
    <row r="525" spans="1:4" ht="12.5">
      <c r="A525" s="406" t="s">
        <v>1843</v>
      </c>
      <c r="B525" s="406" t="s">
        <v>2362</v>
      </c>
      <c r="C525" s="406" t="s">
        <v>1665</v>
      </c>
      <c r="D525" s="406" t="s">
        <v>2058</v>
      </c>
    </row>
    <row r="526" spans="1:4" ht="12.5">
      <c r="A526" s="406" t="s">
        <v>1893</v>
      </c>
      <c r="B526" s="406" t="s">
        <v>2363</v>
      </c>
      <c r="C526" s="406" t="s">
        <v>2130</v>
      </c>
      <c r="D526" s="406" t="s">
        <v>2364</v>
      </c>
    </row>
    <row r="527" spans="1:4" ht="12.5">
      <c r="A527" s="406" t="s">
        <v>1893</v>
      </c>
      <c r="B527" s="406" t="s">
        <v>2363</v>
      </c>
      <c r="C527" s="406" t="s">
        <v>2021</v>
      </c>
      <c r="D527" s="406" t="s">
        <v>2364</v>
      </c>
    </row>
    <row r="528" spans="1:4" ht="12.5">
      <c r="A528" s="406" t="s">
        <v>1843</v>
      </c>
      <c r="B528" s="406" t="s">
        <v>1844</v>
      </c>
      <c r="C528" s="406" t="s">
        <v>1805</v>
      </c>
      <c r="D528" s="406" t="s">
        <v>2253</v>
      </c>
    </row>
    <row r="529" spans="1:4" ht="12.5">
      <c r="A529" s="406" t="s">
        <v>1843</v>
      </c>
      <c r="B529" s="406" t="s">
        <v>1844</v>
      </c>
      <c r="C529" s="406" t="s">
        <v>1651</v>
      </c>
      <c r="D529" s="406" t="s">
        <v>1845</v>
      </c>
    </row>
    <row r="530" spans="1:4" ht="12.5">
      <c r="A530" s="406" t="s">
        <v>2365</v>
      </c>
      <c r="B530" s="406" t="s">
        <v>2366</v>
      </c>
      <c r="C530" s="406" t="s">
        <v>2177</v>
      </c>
      <c r="D530" s="406" t="s">
        <v>2367</v>
      </c>
    </row>
    <row r="531" spans="1:4" ht="12.5">
      <c r="A531" s="406" t="s">
        <v>452</v>
      </c>
      <c r="B531" s="406" t="s">
        <v>2368</v>
      </c>
      <c r="C531" s="406" t="s">
        <v>1805</v>
      </c>
      <c r="D531" s="406" t="s">
        <v>2369</v>
      </c>
    </row>
    <row r="532" spans="1:4" ht="12.5">
      <c r="A532" s="406" t="s">
        <v>452</v>
      </c>
      <c r="B532" s="406" t="s">
        <v>2071</v>
      </c>
      <c r="C532" s="406" t="s">
        <v>1745</v>
      </c>
      <c r="D532" s="406" t="s">
        <v>2370</v>
      </c>
    </row>
    <row r="533" spans="1:4" ht="12.5">
      <c r="A533" s="406" t="s">
        <v>452</v>
      </c>
      <c r="B533" s="406" t="s">
        <v>2074</v>
      </c>
      <c r="C533" s="406" t="s">
        <v>1657</v>
      </c>
      <c r="D533" s="406" t="s">
        <v>2075</v>
      </c>
    </row>
    <row r="534" spans="1:4" ht="12.5">
      <c r="A534" s="406" t="s">
        <v>452</v>
      </c>
      <c r="B534" s="406" t="s">
        <v>2371</v>
      </c>
      <c r="C534" s="406" t="s">
        <v>1710</v>
      </c>
      <c r="D534" s="406" t="s">
        <v>2372</v>
      </c>
    </row>
    <row r="535" spans="1:4" ht="12.5">
      <c r="A535" s="406" t="s">
        <v>452</v>
      </c>
      <c r="B535" s="406" t="s">
        <v>2373</v>
      </c>
      <c r="C535" s="406" t="s">
        <v>1671</v>
      </c>
      <c r="D535" s="406" t="s">
        <v>2374</v>
      </c>
    </row>
    <row r="536" spans="1:4" ht="12.5">
      <c r="A536" s="406" t="s">
        <v>1546</v>
      </c>
      <c r="B536" s="406" t="s">
        <v>1653</v>
      </c>
      <c r="C536" s="406" t="s">
        <v>1651</v>
      </c>
      <c r="D536" s="406" t="s">
        <v>2083</v>
      </c>
    </row>
    <row r="537" spans="1:4" ht="12.5">
      <c r="A537" s="406" t="s">
        <v>1546</v>
      </c>
      <c r="B537" s="406" t="s">
        <v>1653</v>
      </c>
      <c r="C537" s="406" t="s">
        <v>1671</v>
      </c>
      <c r="D537" s="406" t="s">
        <v>1655</v>
      </c>
    </row>
    <row r="538" spans="1:4" ht="12.5">
      <c r="A538" s="406" t="s">
        <v>1546</v>
      </c>
      <c r="B538" s="406" t="s">
        <v>1653</v>
      </c>
      <c r="C538" s="406" t="s">
        <v>1763</v>
      </c>
      <c r="D538" s="406" t="s">
        <v>1655</v>
      </c>
    </row>
    <row r="539" spans="1:4" ht="12.5">
      <c r="A539" s="406" t="s">
        <v>1546</v>
      </c>
      <c r="B539" s="406" t="s">
        <v>2084</v>
      </c>
      <c r="C539" s="406" t="s">
        <v>1729</v>
      </c>
      <c r="D539" s="406" t="s">
        <v>2375</v>
      </c>
    </row>
    <row r="540" spans="1:4" ht="12.5">
      <c r="A540" s="406" t="s">
        <v>1546</v>
      </c>
      <c r="B540" s="406" t="s">
        <v>1934</v>
      </c>
      <c r="C540" s="406" t="s">
        <v>1665</v>
      </c>
      <c r="D540" s="406" t="s">
        <v>2376</v>
      </c>
    </row>
    <row r="541" spans="1:4" ht="12.5">
      <c r="A541" s="406" t="s">
        <v>1546</v>
      </c>
      <c r="B541" s="406" t="s">
        <v>1937</v>
      </c>
      <c r="C541" s="406" t="s">
        <v>1748</v>
      </c>
      <c r="D541" s="406" t="s">
        <v>1938</v>
      </c>
    </row>
    <row r="542" spans="1:4" ht="12.5">
      <c r="A542" s="406" t="s">
        <v>1546</v>
      </c>
      <c r="B542" s="406" t="s">
        <v>1937</v>
      </c>
      <c r="C542" s="406" t="s">
        <v>1665</v>
      </c>
      <c r="D542" s="406" t="s">
        <v>1938</v>
      </c>
    </row>
    <row r="543" spans="1:4" ht="12.5">
      <c r="A543" s="406" t="s">
        <v>1546</v>
      </c>
      <c r="B543" s="406" t="s">
        <v>1944</v>
      </c>
      <c r="C543" s="406" t="s">
        <v>1729</v>
      </c>
      <c r="D543" s="406" t="s">
        <v>2082</v>
      </c>
    </row>
    <row r="544" spans="1:4" ht="12.5">
      <c r="A544" s="406" t="s">
        <v>1546</v>
      </c>
      <c r="B544" s="406" t="s">
        <v>1659</v>
      </c>
      <c r="C544" s="406" t="s">
        <v>1665</v>
      </c>
      <c r="D544" s="406" t="s">
        <v>2377</v>
      </c>
    </row>
    <row r="545" spans="1:4" ht="12.5">
      <c r="A545" s="406" t="s">
        <v>1546</v>
      </c>
      <c r="B545" s="406" t="s">
        <v>1659</v>
      </c>
      <c r="C545" s="406" t="s">
        <v>1819</v>
      </c>
      <c r="D545" s="406" t="s">
        <v>2378</v>
      </c>
    </row>
    <row r="546" spans="1:4" ht="12.5">
      <c r="A546" s="406" t="s">
        <v>1546</v>
      </c>
      <c r="B546" s="406" t="s">
        <v>1942</v>
      </c>
      <c r="C546" s="406" t="s">
        <v>2019</v>
      </c>
      <c r="D546" s="406" t="s">
        <v>2379</v>
      </c>
    </row>
    <row r="547" spans="1:4" ht="12.5">
      <c r="A547" s="406" t="s">
        <v>1546</v>
      </c>
      <c r="B547" s="406" t="s">
        <v>1942</v>
      </c>
      <c r="C547" s="406" t="s">
        <v>1870</v>
      </c>
      <c r="D547" s="406" t="s">
        <v>2380</v>
      </c>
    </row>
    <row r="548" spans="1:4" ht="12.5">
      <c r="A548" s="406" t="s">
        <v>1858</v>
      </c>
      <c r="B548" s="406" t="s">
        <v>2381</v>
      </c>
      <c r="C548" s="406" t="s">
        <v>1665</v>
      </c>
      <c r="D548" s="406" t="s">
        <v>2382</v>
      </c>
    </row>
    <row r="549" spans="1:4" ht="12.5">
      <c r="A549" s="406" t="s">
        <v>1858</v>
      </c>
      <c r="B549" s="406" t="s">
        <v>1859</v>
      </c>
      <c r="C549" s="406" t="s">
        <v>1805</v>
      </c>
      <c r="D549" s="406" t="s">
        <v>2383</v>
      </c>
    </row>
    <row r="550" spans="1:4" ht="12.5">
      <c r="A550" s="406" t="s">
        <v>1858</v>
      </c>
      <c r="B550" s="406" t="s">
        <v>1859</v>
      </c>
      <c r="C550" s="406" t="s">
        <v>1772</v>
      </c>
      <c r="D550" s="406" t="s">
        <v>2096</v>
      </c>
    </row>
    <row r="551" spans="1:4" ht="12.5">
      <c r="A551" s="406" t="s">
        <v>460</v>
      </c>
      <c r="B551" s="406" t="s">
        <v>2384</v>
      </c>
      <c r="C551" s="406" t="s">
        <v>1805</v>
      </c>
      <c r="D551" s="406" t="s">
        <v>2385</v>
      </c>
    </row>
    <row r="552" spans="1:4" ht="12.5">
      <c r="A552" s="406" t="s">
        <v>460</v>
      </c>
      <c r="B552" s="406" t="s">
        <v>2224</v>
      </c>
      <c r="C552" s="406" t="s">
        <v>1660</v>
      </c>
      <c r="D552" s="406" t="s">
        <v>2225</v>
      </c>
    </row>
    <row r="553" spans="1:4" ht="12.5">
      <c r="A553" s="406" t="s">
        <v>460</v>
      </c>
      <c r="B553" s="406" t="s">
        <v>2386</v>
      </c>
      <c r="C553" s="406" t="s">
        <v>1805</v>
      </c>
      <c r="D553" s="406" t="s">
        <v>2387</v>
      </c>
    </row>
    <row r="554" spans="1:4" ht="12.5">
      <c r="A554" s="406" t="s">
        <v>448</v>
      </c>
      <c r="B554" s="406" t="s">
        <v>2031</v>
      </c>
      <c r="C554" s="406" t="s">
        <v>1819</v>
      </c>
      <c r="D554" s="406" t="s">
        <v>2032</v>
      </c>
    </row>
    <row r="555" spans="1:4" ht="12.5">
      <c r="A555" s="406" t="s">
        <v>460</v>
      </c>
      <c r="B555" s="406" t="s">
        <v>1967</v>
      </c>
      <c r="C555" s="406" t="s">
        <v>1651</v>
      </c>
      <c r="D555" s="406" t="s">
        <v>2388</v>
      </c>
    </row>
    <row r="556" spans="1:4" ht="12.5">
      <c r="A556" s="406" t="s">
        <v>460</v>
      </c>
      <c r="B556" s="406" t="s">
        <v>1969</v>
      </c>
      <c r="C556" s="406" t="s">
        <v>1695</v>
      </c>
      <c r="D556" s="406" t="s">
        <v>2389</v>
      </c>
    </row>
    <row r="557" spans="1:4" ht="12.5">
      <c r="A557" s="406" t="s">
        <v>448</v>
      </c>
      <c r="B557" s="406" t="s">
        <v>2390</v>
      </c>
      <c r="C557" s="406" t="s">
        <v>1748</v>
      </c>
      <c r="D557" s="406" t="s">
        <v>2391</v>
      </c>
    </row>
    <row r="558" spans="1:4" ht="12.5">
      <c r="A558" s="406" t="s">
        <v>460</v>
      </c>
      <c r="B558" s="406" t="s">
        <v>2392</v>
      </c>
      <c r="C558" s="406" t="s">
        <v>1651</v>
      </c>
      <c r="D558" s="406" t="s">
        <v>2393</v>
      </c>
    </row>
    <row r="559" spans="1:4" ht="12.5">
      <c r="A559" s="406" t="s">
        <v>460</v>
      </c>
      <c r="B559" s="406" t="s">
        <v>1972</v>
      </c>
      <c r="C559" s="406" t="s">
        <v>1674</v>
      </c>
      <c r="D559" s="406" t="s">
        <v>2394</v>
      </c>
    </row>
    <row r="560" spans="1:4" ht="12.5">
      <c r="A560" s="406" t="s">
        <v>460</v>
      </c>
      <c r="B560" s="406" t="s">
        <v>1972</v>
      </c>
      <c r="C560" s="406" t="s">
        <v>2187</v>
      </c>
      <c r="D560" s="406" t="s">
        <v>2395</v>
      </c>
    </row>
    <row r="561" spans="1:4" ht="12.5">
      <c r="A561" s="406" t="s">
        <v>460</v>
      </c>
      <c r="B561" s="406" t="s">
        <v>1990</v>
      </c>
      <c r="C561" s="406" t="s">
        <v>1772</v>
      </c>
      <c r="D561" s="406" t="s">
        <v>2396</v>
      </c>
    </row>
    <row r="562" spans="1:4" ht="12.5">
      <c r="A562" s="406" t="s">
        <v>460</v>
      </c>
      <c r="B562" s="406" t="s">
        <v>1776</v>
      </c>
      <c r="C562" s="406" t="s">
        <v>1702</v>
      </c>
      <c r="D562" s="406" t="s">
        <v>2397</v>
      </c>
    </row>
    <row r="563" spans="1:4" ht="12.5">
      <c r="A563" s="406" t="s">
        <v>460</v>
      </c>
      <c r="B563" s="406" t="s">
        <v>2398</v>
      </c>
      <c r="C563" s="406" t="s">
        <v>1674</v>
      </c>
      <c r="D563" s="406" t="s">
        <v>2399</v>
      </c>
    </row>
    <row r="564" spans="1:4" ht="12.5">
      <c r="A564" s="406" t="s">
        <v>448</v>
      </c>
      <c r="B564" s="406" t="s">
        <v>2400</v>
      </c>
      <c r="C564" s="406" t="s">
        <v>1665</v>
      </c>
      <c r="D564" s="406" t="s">
        <v>2401</v>
      </c>
    </row>
    <row r="565" spans="1:4" ht="12.5">
      <c r="A565" s="406" t="s">
        <v>460</v>
      </c>
      <c r="B565" s="406" t="s">
        <v>2236</v>
      </c>
      <c r="C565" s="406" t="s">
        <v>1724</v>
      </c>
      <c r="D565" s="406" t="s">
        <v>2402</v>
      </c>
    </row>
    <row r="566" spans="1:4" ht="12.5">
      <c r="A566" s="406" t="s">
        <v>448</v>
      </c>
      <c r="B566" s="406" t="s">
        <v>2403</v>
      </c>
      <c r="C566" s="406" t="s">
        <v>2404</v>
      </c>
      <c r="D566" s="406" t="s">
        <v>2405</v>
      </c>
    </row>
    <row r="567" spans="1:4" ht="12.5">
      <c r="A567" s="406" t="s">
        <v>460</v>
      </c>
      <c r="B567" s="406" t="s">
        <v>1760</v>
      </c>
      <c r="C567" s="406" t="s">
        <v>1671</v>
      </c>
      <c r="D567" s="406" t="s">
        <v>1839</v>
      </c>
    </row>
    <row r="568" spans="1:4" ht="12.5">
      <c r="A568" s="406" t="s">
        <v>460</v>
      </c>
      <c r="B568" s="406" t="s">
        <v>2406</v>
      </c>
      <c r="C568" s="406" t="s">
        <v>1702</v>
      </c>
      <c r="D568" s="406" t="s">
        <v>2407</v>
      </c>
    </row>
    <row r="569" spans="1:4" ht="12.5">
      <c r="A569" s="406" t="s">
        <v>460</v>
      </c>
      <c r="B569" s="406" t="s">
        <v>2408</v>
      </c>
      <c r="C569" s="406" t="s">
        <v>1713</v>
      </c>
      <c r="D569" s="406" t="s">
        <v>2409</v>
      </c>
    </row>
    <row r="570" spans="1:4" ht="12.5">
      <c r="A570" s="406" t="s">
        <v>460</v>
      </c>
      <c r="B570" s="406" t="s">
        <v>2308</v>
      </c>
      <c r="C570" s="406" t="s">
        <v>1665</v>
      </c>
      <c r="D570" s="406" t="s">
        <v>2410</v>
      </c>
    </row>
    <row r="571" spans="1:4" ht="12.5">
      <c r="A571" s="406" t="s">
        <v>460</v>
      </c>
      <c r="B571" s="406" t="s">
        <v>1766</v>
      </c>
      <c r="C571" s="406" t="s">
        <v>1668</v>
      </c>
      <c r="D571" s="406" t="s">
        <v>2411</v>
      </c>
    </row>
    <row r="572" spans="1:4" ht="12.5">
      <c r="A572" s="406" t="s">
        <v>448</v>
      </c>
      <c r="B572" s="406" t="s">
        <v>2273</v>
      </c>
      <c r="C572" s="406" t="s">
        <v>1677</v>
      </c>
      <c r="D572" s="406" t="s">
        <v>2412</v>
      </c>
    </row>
    <row r="573" spans="1:4" ht="12.5">
      <c r="A573" s="406" t="s">
        <v>448</v>
      </c>
      <c r="B573" s="406" t="s">
        <v>1717</v>
      </c>
      <c r="C573" s="406" t="s">
        <v>2177</v>
      </c>
      <c r="D573" s="406" t="s">
        <v>1720</v>
      </c>
    </row>
    <row r="574" spans="1:4" ht="12.5">
      <c r="A574" s="406" t="s">
        <v>460</v>
      </c>
      <c r="B574" s="406" t="s">
        <v>2304</v>
      </c>
      <c r="C574" s="406" t="s">
        <v>2120</v>
      </c>
      <c r="D574" s="406" t="s">
        <v>2305</v>
      </c>
    </row>
    <row r="575" spans="1:4" ht="12.5">
      <c r="A575" s="406" t="s">
        <v>460</v>
      </c>
      <c r="B575" s="406" t="s">
        <v>2304</v>
      </c>
      <c r="C575" s="406" t="s">
        <v>2413</v>
      </c>
      <c r="D575" s="406" t="s">
        <v>2305</v>
      </c>
    </row>
    <row r="576" spans="1:4" ht="12.5">
      <c r="A576" s="406" t="s">
        <v>448</v>
      </c>
      <c r="B576" s="406" t="s">
        <v>1726</v>
      </c>
      <c r="C576" s="406" t="s">
        <v>1677</v>
      </c>
      <c r="D576" s="406" t="s">
        <v>2414</v>
      </c>
    </row>
    <row r="577" spans="1:4" ht="12.5">
      <c r="A577" s="406" t="s">
        <v>448</v>
      </c>
      <c r="B577" s="406" t="s">
        <v>1726</v>
      </c>
      <c r="C577" s="406" t="s">
        <v>2019</v>
      </c>
      <c r="D577" s="406" t="s">
        <v>2414</v>
      </c>
    </row>
    <row r="578" spans="1:4" ht="12.5">
      <c r="A578" s="406" t="s">
        <v>448</v>
      </c>
      <c r="B578" s="406" t="s">
        <v>2334</v>
      </c>
      <c r="C578" s="406" t="s">
        <v>1724</v>
      </c>
      <c r="D578" s="406" t="s">
        <v>2415</v>
      </c>
    </row>
    <row r="579" spans="1:4" ht="12.5">
      <c r="A579" s="406" t="s">
        <v>448</v>
      </c>
      <c r="B579" s="406" t="s">
        <v>1684</v>
      </c>
      <c r="C579" s="406" t="s">
        <v>1750</v>
      </c>
      <c r="D579" s="406" t="s">
        <v>1685</v>
      </c>
    </row>
    <row r="580" spans="1:4" ht="12.5">
      <c r="A580" s="406" t="s">
        <v>448</v>
      </c>
      <c r="B580" s="406" t="s">
        <v>1889</v>
      </c>
      <c r="C580" s="406" t="s">
        <v>1805</v>
      </c>
      <c r="D580" s="406" t="s">
        <v>1757</v>
      </c>
    </row>
    <row r="581" spans="1:4" ht="12.5">
      <c r="A581" s="406" t="s">
        <v>448</v>
      </c>
      <c r="B581" s="406" t="s">
        <v>2214</v>
      </c>
      <c r="C581" s="406" t="s">
        <v>1745</v>
      </c>
      <c r="D581" s="406" t="s">
        <v>2416</v>
      </c>
    </row>
    <row r="582" spans="1:4" ht="12.5">
      <c r="A582" s="406" t="s">
        <v>448</v>
      </c>
      <c r="B582" s="406" t="s">
        <v>2417</v>
      </c>
      <c r="C582" s="406" t="s">
        <v>1651</v>
      </c>
      <c r="D582" s="406" t="s">
        <v>2418</v>
      </c>
    </row>
    <row r="583" spans="1:4" ht="12.5">
      <c r="A583" s="406" t="s">
        <v>448</v>
      </c>
      <c r="B583" s="406" t="s">
        <v>2419</v>
      </c>
      <c r="C583" s="406" t="s">
        <v>1819</v>
      </c>
      <c r="D583" s="406" t="s">
        <v>2420</v>
      </c>
    </row>
    <row r="584" spans="1:4" ht="12.5">
      <c r="A584" s="406" t="s">
        <v>448</v>
      </c>
      <c r="B584" s="406" t="s">
        <v>2216</v>
      </c>
      <c r="C584" s="406" t="s">
        <v>1796</v>
      </c>
      <c r="D584" s="406" t="s">
        <v>2217</v>
      </c>
    </row>
    <row r="585" spans="1:4" ht="12.5">
      <c r="A585" s="406" t="s">
        <v>1784</v>
      </c>
      <c r="B585" s="406" t="s">
        <v>1785</v>
      </c>
      <c r="C585" s="406" t="s">
        <v>1657</v>
      </c>
      <c r="D585" s="406" t="s">
        <v>2421</v>
      </c>
    </row>
    <row r="586" spans="1:4" ht="12.5">
      <c r="A586" s="406" t="s">
        <v>448</v>
      </c>
      <c r="B586" s="406" t="s">
        <v>2222</v>
      </c>
      <c r="C586" s="406" t="s">
        <v>1819</v>
      </c>
      <c r="D586" s="406" t="s">
        <v>2422</v>
      </c>
    </row>
    <row r="587" spans="1:4" ht="12.5">
      <c r="A587" s="406" t="s">
        <v>1993</v>
      </c>
      <c r="B587" s="406" t="s">
        <v>2318</v>
      </c>
      <c r="C587" s="406" t="s">
        <v>1665</v>
      </c>
      <c r="D587" s="406" t="s">
        <v>2423</v>
      </c>
    </row>
    <row r="588" spans="1:4" ht="12.5">
      <c r="A588" s="406" t="s">
        <v>1993</v>
      </c>
      <c r="B588" s="406" t="s">
        <v>2318</v>
      </c>
      <c r="C588" s="406" t="s">
        <v>1677</v>
      </c>
      <c r="D588" s="406" t="s">
        <v>2424</v>
      </c>
    </row>
    <row r="589" spans="1:4" ht="12.5">
      <c r="A589" s="406" t="s">
        <v>467</v>
      </c>
      <c r="B589" s="406" t="s">
        <v>1982</v>
      </c>
      <c r="C589" s="406" t="s">
        <v>1695</v>
      </c>
      <c r="D589" s="406" t="s">
        <v>2250</v>
      </c>
    </row>
    <row r="590" spans="1:4" ht="12.5">
      <c r="A590" s="406" t="s">
        <v>467</v>
      </c>
      <c r="B590" s="406" t="s">
        <v>1982</v>
      </c>
      <c r="C590" s="406" t="s">
        <v>1671</v>
      </c>
      <c r="D590" s="406" t="s">
        <v>2154</v>
      </c>
    </row>
    <row r="591" spans="1:4" ht="12.5">
      <c r="A591" s="406" t="s">
        <v>467</v>
      </c>
      <c r="B591" s="406" t="s">
        <v>1659</v>
      </c>
      <c r="C591" s="406" t="s">
        <v>1665</v>
      </c>
      <c r="D591" s="406" t="s">
        <v>1823</v>
      </c>
    </row>
    <row r="592" spans="1:4" ht="12.5">
      <c r="A592" s="406" t="s">
        <v>467</v>
      </c>
      <c r="B592" s="406" t="s">
        <v>1802</v>
      </c>
      <c r="C592" s="406" t="s">
        <v>1724</v>
      </c>
      <c r="D592" s="406" t="s">
        <v>1803</v>
      </c>
    </row>
    <row r="593" spans="1:4" ht="12.5">
      <c r="A593" s="406" t="s">
        <v>467</v>
      </c>
      <c r="B593" s="406" t="s">
        <v>2020</v>
      </c>
      <c r="C593" s="406" t="s">
        <v>1767</v>
      </c>
      <c r="D593" s="406" t="s">
        <v>2425</v>
      </c>
    </row>
    <row r="594" spans="1:4" ht="12.5">
      <c r="A594" s="406" t="s">
        <v>467</v>
      </c>
      <c r="B594" s="406" t="s">
        <v>499</v>
      </c>
      <c r="C594" s="406" t="s">
        <v>1767</v>
      </c>
      <c r="D594" s="406" t="s">
        <v>2002</v>
      </c>
    </row>
    <row r="595" spans="1:4" ht="12.5">
      <c r="A595" s="406" t="s">
        <v>467</v>
      </c>
      <c r="B595" s="406" t="s">
        <v>2426</v>
      </c>
      <c r="C595" s="406" t="s">
        <v>1668</v>
      </c>
      <c r="D595" s="406" t="s">
        <v>2427</v>
      </c>
    </row>
    <row r="596" spans="1:4" ht="12.5">
      <c r="A596" s="406" t="s">
        <v>467</v>
      </c>
      <c r="B596" s="406" t="s">
        <v>2152</v>
      </c>
      <c r="C596" s="406" t="s">
        <v>1665</v>
      </c>
      <c r="D596" s="406" t="s">
        <v>2153</v>
      </c>
    </row>
    <row r="597" spans="1:4" ht="12.5">
      <c r="A597" s="406" t="s">
        <v>467</v>
      </c>
      <c r="B597" s="406" t="s">
        <v>1813</v>
      </c>
      <c r="C597" s="406" t="s">
        <v>1654</v>
      </c>
      <c r="D597" s="406" t="s">
        <v>2428</v>
      </c>
    </row>
    <row r="598" spans="1:4" ht="12.5">
      <c r="A598" s="406" t="s">
        <v>465</v>
      </c>
      <c r="B598" s="406" t="s">
        <v>2429</v>
      </c>
      <c r="C598" s="406" t="s">
        <v>1748</v>
      </c>
      <c r="D598" s="406" t="s">
        <v>1705</v>
      </c>
    </row>
    <row r="599" spans="1:4" ht="12.5">
      <c r="A599" s="406" t="s">
        <v>1787</v>
      </c>
      <c r="B599" s="406" t="s">
        <v>1790</v>
      </c>
      <c r="C599" s="406" t="s">
        <v>1674</v>
      </c>
      <c r="D599" s="406" t="s">
        <v>2430</v>
      </c>
    </row>
    <row r="600" spans="1:4" ht="12.5">
      <c r="A600" s="406" t="s">
        <v>456</v>
      </c>
      <c r="B600" s="406" t="s">
        <v>1841</v>
      </c>
      <c r="C600" s="406" t="s">
        <v>1796</v>
      </c>
      <c r="D600" s="406" t="s">
        <v>2066</v>
      </c>
    </row>
    <row r="601" spans="1:4" ht="12.5">
      <c r="A601" s="406" t="s">
        <v>1792</v>
      </c>
      <c r="B601" s="406" t="s">
        <v>2431</v>
      </c>
      <c r="C601" s="406" t="s">
        <v>1734</v>
      </c>
      <c r="D601" s="406" t="s">
        <v>2395</v>
      </c>
    </row>
    <row r="602" spans="1:4" ht="12.5">
      <c r="A602" s="406" t="s">
        <v>1792</v>
      </c>
      <c r="B602" s="406" t="s">
        <v>1793</v>
      </c>
      <c r="C602" s="406" t="s">
        <v>1657</v>
      </c>
      <c r="D602" s="406" t="s">
        <v>2118</v>
      </c>
    </row>
    <row r="603" spans="1:4" ht="12.5">
      <c r="A603" s="406" t="s">
        <v>1792</v>
      </c>
      <c r="B603" s="406" t="s">
        <v>1793</v>
      </c>
      <c r="C603" s="406" t="s">
        <v>1750</v>
      </c>
      <c r="D603" s="406" t="s">
        <v>1794</v>
      </c>
    </row>
    <row r="604" spans="1:4" ht="12.5">
      <c r="A604" s="406" t="s">
        <v>456</v>
      </c>
      <c r="B604" s="406" t="s">
        <v>2328</v>
      </c>
      <c r="C604" s="406" t="s">
        <v>2432</v>
      </c>
      <c r="D604" s="406" t="s">
        <v>2433</v>
      </c>
    </row>
    <row r="605" spans="1:4" ht="12.5">
      <c r="A605" s="406" t="s">
        <v>456</v>
      </c>
      <c r="B605" s="406" t="s">
        <v>2158</v>
      </c>
      <c r="C605" s="406" t="s">
        <v>2434</v>
      </c>
      <c r="D605" s="406" t="s">
        <v>2435</v>
      </c>
    </row>
    <row r="606" spans="1:4" ht="12.5">
      <c r="A606" s="406" t="s">
        <v>456</v>
      </c>
      <c r="B606" s="406" t="s">
        <v>1838</v>
      </c>
      <c r="C606" s="406" t="s">
        <v>1734</v>
      </c>
      <c r="D606" s="406" t="s">
        <v>1671</v>
      </c>
    </row>
    <row r="607" spans="1:4" ht="12.5">
      <c r="A607" s="406" t="s">
        <v>783</v>
      </c>
      <c r="B607" s="406" t="s">
        <v>1848</v>
      </c>
      <c r="C607" s="406" t="s">
        <v>1654</v>
      </c>
      <c r="D607" s="406" t="s">
        <v>2436</v>
      </c>
    </row>
    <row r="608" spans="1:4" ht="12.5">
      <c r="A608" s="406" t="s">
        <v>463</v>
      </c>
      <c r="B608" s="406" t="s">
        <v>2437</v>
      </c>
      <c r="C608" s="406" t="s">
        <v>1713</v>
      </c>
      <c r="D608" s="406" t="s">
        <v>2438</v>
      </c>
    </row>
    <row r="609" spans="1:4" ht="12.5">
      <c r="A609" s="406" t="s">
        <v>1824</v>
      </c>
      <c r="B609" s="406" t="s">
        <v>1952</v>
      </c>
      <c r="C609" s="406" t="s">
        <v>1710</v>
      </c>
      <c r="D609" s="406" t="s">
        <v>1953</v>
      </c>
    </row>
    <row r="610" spans="1:4" ht="12.5">
      <c r="A610" s="406" t="s">
        <v>783</v>
      </c>
      <c r="B610" s="406" t="s">
        <v>2094</v>
      </c>
      <c r="C610" s="406" t="s">
        <v>1819</v>
      </c>
      <c r="D610" s="406" t="s">
        <v>2439</v>
      </c>
    </row>
    <row r="611" spans="1:4" ht="12.5">
      <c r="A611" s="406" t="s">
        <v>463</v>
      </c>
      <c r="B611" s="406" t="s">
        <v>2020</v>
      </c>
      <c r="C611" s="406" t="s">
        <v>2173</v>
      </c>
      <c r="D611" s="406" t="s">
        <v>2440</v>
      </c>
    </row>
    <row r="612" spans="1:4" ht="12.5">
      <c r="A612" s="406" t="s">
        <v>463</v>
      </c>
      <c r="B612" s="406" t="s">
        <v>2020</v>
      </c>
      <c r="C612" s="406" t="s">
        <v>1689</v>
      </c>
      <c r="D612" s="406" t="s">
        <v>2440</v>
      </c>
    </row>
    <row r="613" spans="1:4" ht="12.5">
      <c r="A613" s="406" t="s">
        <v>463</v>
      </c>
      <c r="B613" s="406" t="s">
        <v>2441</v>
      </c>
      <c r="C613" s="406" t="s">
        <v>1748</v>
      </c>
      <c r="D613" s="406" t="s">
        <v>2442</v>
      </c>
    </row>
    <row r="614" spans="1:4" ht="12.5">
      <c r="A614" s="406" t="s">
        <v>463</v>
      </c>
      <c r="B614" s="406" t="s">
        <v>1850</v>
      </c>
      <c r="C614" s="406" t="s">
        <v>2443</v>
      </c>
      <c r="D614" s="406" t="s">
        <v>2444</v>
      </c>
    </row>
    <row r="615" spans="1:4" ht="12.5">
      <c r="A615" s="406" t="s">
        <v>1855</v>
      </c>
      <c r="B615" s="406" t="s">
        <v>2046</v>
      </c>
      <c r="C615" s="406" t="s">
        <v>1668</v>
      </c>
      <c r="D615" s="406" t="s">
        <v>2445</v>
      </c>
    </row>
    <row r="616" spans="1:4" ht="12.5">
      <c r="A616" s="406" t="s">
        <v>1843</v>
      </c>
      <c r="B616" s="406" t="s">
        <v>2251</v>
      </c>
      <c r="C616" s="406" t="s">
        <v>1724</v>
      </c>
      <c r="D616" s="406" t="s">
        <v>1992</v>
      </c>
    </row>
    <row r="617" spans="1:4" ht="12.5">
      <c r="A617" s="406" t="s">
        <v>1843</v>
      </c>
      <c r="B617" s="406" t="s">
        <v>2362</v>
      </c>
      <c r="C617" s="406" t="s">
        <v>2178</v>
      </c>
      <c r="D617" s="406" t="s">
        <v>2446</v>
      </c>
    </row>
    <row r="618" spans="1:4" ht="12.5">
      <c r="A618" s="406" t="s">
        <v>1863</v>
      </c>
      <c r="B618" s="406" t="s">
        <v>1864</v>
      </c>
      <c r="C618" s="406" t="s">
        <v>1710</v>
      </c>
      <c r="D618" s="406" t="s">
        <v>2055</v>
      </c>
    </row>
    <row r="619" spans="1:4" ht="12.5">
      <c r="A619" s="406" t="s">
        <v>1863</v>
      </c>
      <c r="B619" s="406" t="s">
        <v>1874</v>
      </c>
      <c r="C619" s="406" t="s">
        <v>1657</v>
      </c>
      <c r="D619" s="406" t="s">
        <v>2447</v>
      </c>
    </row>
    <row r="620" spans="1:4" ht="12.5">
      <c r="A620" s="406" t="s">
        <v>1863</v>
      </c>
      <c r="B620" s="406" t="s">
        <v>2448</v>
      </c>
      <c r="C620" s="406" t="s">
        <v>1654</v>
      </c>
      <c r="D620" s="406" t="s">
        <v>2449</v>
      </c>
    </row>
    <row r="621" spans="1:4" ht="12.5">
      <c r="A621" s="406" t="s">
        <v>1863</v>
      </c>
      <c r="B621" s="406" t="s">
        <v>1869</v>
      </c>
      <c r="C621" s="406" t="s">
        <v>340</v>
      </c>
      <c r="D621" s="406" t="s">
        <v>2450</v>
      </c>
    </row>
    <row r="622" spans="1:4" ht="12.5">
      <c r="A622" s="406" t="s">
        <v>1858</v>
      </c>
      <c r="B622" s="406" t="s">
        <v>1859</v>
      </c>
      <c r="C622" s="406" t="s">
        <v>1702</v>
      </c>
      <c r="D622" s="406" t="s">
        <v>1742</v>
      </c>
    </row>
    <row r="623" spans="1:4" ht="12.5">
      <c r="A623" s="406" t="s">
        <v>1858</v>
      </c>
      <c r="B623" s="406" t="s">
        <v>2094</v>
      </c>
      <c r="C623" s="406" t="s">
        <v>1705</v>
      </c>
      <c r="D623" s="406" t="s">
        <v>2451</v>
      </c>
    </row>
    <row r="624" spans="1:4" ht="12.5">
      <c r="A624" s="406" t="s">
        <v>2185</v>
      </c>
      <c r="B624" s="406" t="s">
        <v>2452</v>
      </c>
      <c r="C624" s="406" t="s">
        <v>1654</v>
      </c>
      <c r="D624" s="406" t="s">
        <v>1925</v>
      </c>
    </row>
    <row r="625" spans="1:4" ht="12.5">
      <c r="A625" s="406" t="s">
        <v>2185</v>
      </c>
      <c r="B625" s="406" t="s">
        <v>2453</v>
      </c>
      <c r="C625" s="406" t="s">
        <v>1750</v>
      </c>
      <c r="D625" s="406" t="s">
        <v>2454</v>
      </c>
    </row>
    <row r="626" spans="1:4" ht="12.5">
      <c r="A626" s="406" t="s">
        <v>1893</v>
      </c>
      <c r="B626" s="406" t="s">
        <v>1909</v>
      </c>
      <c r="C626" s="406" t="s">
        <v>1724</v>
      </c>
      <c r="D626" s="406" t="s">
        <v>1910</v>
      </c>
    </row>
    <row r="627" spans="1:4" ht="12.5">
      <c r="A627" s="406" t="s">
        <v>1893</v>
      </c>
      <c r="B627" s="406" t="s">
        <v>1909</v>
      </c>
      <c r="C627" s="406" t="s">
        <v>1805</v>
      </c>
      <c r="D627" s="406" t="s">
        <v>1910</v>
      </c>
    </row>
    <row r="628" spans="1:4" ht="12.5">
      <c r="A628" s="406" t="s">
        <v>1893</v>
      </c>
      <c r="B628" s="406" t="s">
        <v>1894</v>
      </c>
      <c r="C628" s="406" t="s">
        <v>1763</v>
      </c>
      <c r="D628" s="406" t="s">
        <v>2189</v>
      </c>
    </row>
    <row r="629" spans="1:4" ht="12.5">
      <c r="A629" s="406" t="s">
        <v>1893</v>
      </c>
      <c r="B629" s="406" t="s">
        <v>1894</v>
      </c>
      <c r="C629" s="406" t="s">
        <v>1805</v>
      </c>
      <c r="D629" s="406" t="s">
        <v>2376</v>
      </c>
    </row>
    <row r="630" spans="1:4" ht="12.5">
      <c r="A630" s="406" t="s">
        <v>1893</v>
      </c>
      <c r="B630" s="406" t="s">
        <v>2363</v>
      </c>
      <c r="C630" s="406" t="s">
        <v>1884</v>
      </c>
      <c r="D630" s="406" t="s">
        <v>2364</v>
      </c>
    </row>
    <row r="631" spans="1:4" ht="12.5">
      <c r="A631" s="406" t="s">
        <v>1893</v>
      </c>
      <c r="B631" s="406" t="s">
        <v>2455</v>
      </c>
      <c r="C631" s="406" t="s">
        <v>1748</v>
      </c>
      <c r="D631" s="406" t="s">
        <v>1968</v>
      </c>
    </row>
    <row r="632" spans="1:4" ht="12.5">
      <c r="A632" s="406" t="s">
        <v>1893</v>
      </c>
      <c r="B632" s="406" t="s">
        <v>2455</v>
      </c>
      <c r="C632" s="406" t="s">
        <v>1729</v>
      </c>
      <c r="D632" s="406" t="s">
        <v>2456</v>
      </c>
    </row>
    <row r="633" spans="1:4" ht="12.5">
      <c r="A633" s="406" t="s">
        <v>1893</v>
      </c>
      <c r="B633" s="406" t="s">
        <v>2455</v>
      </c>
      <c r="C633" s="406" t="s">
        <v>1767</v>
      </c>
      <c r="D633" s="406" t="s">
        <v>2456</v>
      </c>
    </row>
    <row r="634" spans="1:4" ht="12.5">
      <c r="A634" s="406" t="s">
        <v>452</v>
      </c>
      <c r="B634" s="406" t="s">
        <v>2457</v>
      </c>
      <c r="C634" s="406" t="s">
        <v>1710</v>
      </c>
      <c r="D634" s="406" t="s">
        <v>2458</v>
      </c>
    </row>
    <row r="635" spans="1:4" ht="12.5">
      <c r="A635" s="406" t="s">
        <v>452</v>
      </c>
      <c r="B635" s="406" t="s">
        <v>2459</v>
      </c>
      <c r="C635" s="406" t="s">
        <v>1695</v>
      </c>
      <c r="D635" s="406" t="s">
        <v>2420</v>
      </c>
    </row>
    <row r="636" spans="1:4" ht="12.5">
      <c r="A636" s="406" t="s">
        <v>452</v>
      </c>
      <c r="B636" s="406" t="s">
        <v>2460</v>
      </c>
      <c r="C636" s="406" t="s">
        <v>1654</v>
      </c>
      <c r="D636" s="406" t="s">
        <v>2461</v>
      </c>
    </row>
    <row r="637" spans="1:4" ht="12.5">
      <c r="A637" s="406" t="s">
        <v>452</v>
      </c>
      <c r="B637" s="406" t="s">
        <v>2373</v>
      </c>
      <c r="C637" s="406" t="s">
        <v>1654</v>
      </c>
      <c r="D637" s="406" t="s">
        <v>2374</v>
      </c>
    </row>
    <row r="638" spans="1:4" ht="12.5">
      <c r="A638" s="406" t="s">
        <v>2462</v>
      </c>
      <c r="B638" s="406" t="s">
        <v>2463</v>
      </c>
      <c r="C638" s="406" t="s">
        <v>1671</v>
      </c>
      <c r="D638" s="406" t="s">
        <v>2464</v>
      </c>
    </row>
    <row r="639" spans="1:4" ht="12.5">
      <c r="A639" s="406" t="s">
        <v>2462</v>
      </c>
      <c r="B639" s="406" t="s">
        <v>2463</v>
      </c>
      <c r="C639" s="406" t="s">
        <v>1729</v>
      </c>
      <c r="D639" s="406" t="s">
        <v>2372</v>
      </c>
    </row>
    <row r="640" spans="1:4" ht="12.5">
      <c r="A640" s="406" t="s">
        <v>472</v>
      </c>
      <c r="B640" s="406" t="s">
        <v>1930</v>
      </c>
      <c r="C640" s="406" t="s">
        <v>1654</v>
      </c>
      <c r="D640" s="406" t="s">
        <v>1931</v>
      </c>
    </row>
    <row r="641" spans="1:4" ht="12.5">
      <c r="A641" s="406" t="s">
        <v>472</v>
      </c>
      <c r="B641" s="406" t="s">
        <v>1932</v>
      </c>
      <c r="C641" s="406" t="s">
        <v>1727</v>
      </c>
      <c r="D641" s="406" t="s">
        <v>1933</v>
      </c>
    </row>
    <row r="642" spans="1:4" ht="12.5">
      <c r="A642" s="406" t="s">
        <v>1546</v>
      </c>
      <c r="B642" s="406" t="s">
        <v>1659</v>
      </c>
      <c r="C642" s="406" t="s">
        <v>1763</v>
      </c>
      <c r="D642" s="406" t="s">
        <v>1940</v>
      </c>
    </row>
    <row r="643" spans="1:4" ht="12.5">
      <c r="A643" s="406" t="s">
        <v>1546</v>
      </c>
      <c r="B643" s="406" t="s">
        <v>1942</v>
      </c>
      <c r="C643" s="406" t="s">
        <v>1745</v>
      </c>
      <c r="D643" s="406" t="s">
        <v>2465</v>
      </c>
    </row>
    <row r="644" spans="1:4" ht="12.5">
      <c r="A644" s="406" t="s">
        <v>1546</v>
      </c>
      <c r="B644" s="406" t="s">
        <v>1942</v>
      </c>
      <c r="C644" s="406" t="s">
        <v>1660</v>
      </c>
      <c r="D644" s="406" t="s">
        <v>2466</v>
      </c>
    </row>
    <row r="645" spans="1:4" ht="12.5">
      <c r="A645" s="406" t="s">
        <v>1546</v>
      </c>
      <c r="B645" s="406" t="s">
        <v>1944</v>
      </c>
      <c r="C645" s="406" t="s">
        <v>1651</v>
      </c>
      <c r="D645" s="406" t="s">
        <v>2089</v>
      </c>
    </row>
    <row r="646" spans="1:4" ht="12.5">
      <c r="A646" s="406" t="s">
        <v>1546</v>
      </c>
      <c r="B646" s="406" t="s">
        <v>1653</v>
      </c>
      <c r="C646" s="406" t="s">
        <v>1750</v>
      </c>
      <c r="D646" s="406" t="s">
        <v>2083</v>
      </c>
    </row>
    <row r="647" spans="1:4" ht="12.5">
      <c r="A647" s="406" t="s">
        <v>1546</v>
      </c>
      <c r="B647" s="406" t="s">
        <v>1937</v>
      </c>
      <c r="C647" s="406" t="s">
        <v>1671</v>
      </c>
      <c r="D647" s="406" t="s">
        <v>2467</v>
      </c>
    </row>
    <row r="648" spans="1:4" ht="12.5">
      <c r="A648" s="406" t="s">
        <v>460</v>
      </c>
      <c r="B648" s="406" t="s">
        <v>1990</v>
      </c>
      <c r="C648" s="406" t="s">
        <v>2141</v>
      </c>
      <c r="D648" s="406" t="s">
        <v>2468</v>
      </c>
    </row>
    <row r="649" spans="1:4" ht="12.5">
      <c r="A649" s="406" t="s">
        <v>460</v>
      </c>
      <c r="B649" s="406" t="s">
        <v>1774</v>
      </c>
      <c r="C649" s="406" t="s">
        <v>2019</v>
      </c>
      <c r="D649" s="406" t="s">
        <v>2469</v>
      </c>
    </row>
    <row r="650" spans="1:4" ht="12.5">
      <c r="A650" s="406" t="s">
        <v>460</v>
      </c>
      <c r="B650" s="406" t="s">
        <v>1741</v>
      </c>
      <c r="C650" s="406" t="s">
        <v>1668</v>
      </c>
      <c r="D650" s="406" t="s">
        <v>2470</v>
      </c>
    </row>
    <row r="651" spans="1:4" ht="12.5">
      <c r="A651" s="406" t="s">
        <v>460</v>
      </c>
      <c r="B651" s="406" t="s">
        <v>2101</v>
      </c>
      <c r="C651" s="406" t="s">
        <v>1727</v>
      </c>
      <c r="D651" s="406" t="s">
        <v>2102</v>
      </c>
    </row>
    <row r="652" spans="1:4" ht="12.5">
      <c r="A652" s="406" t="s">
        <v>460</v>
      </c>
      <c r="B652" s="406" t="s">
        <v>2471</v>
      </c>
      <c r="C652" s="406" t="s">
        <v>1702</v>
      </c>
      <c r="D652" s="406" t="s">
        <v>2411</v>
      </c>
    </row>
    <row r="653" spans="1:4" ht="12.5">
      <c r="A653" s="406" t="s">
        <v>460</v>
      </c>
      <c r="B653" s="406" t="s">
        <v>2308</v>
      </c>
      <c r="C653" s="406" t="s">
        <v>1724</v>
      </c>
      <c r="D653" s="406" t="s">
        <v>2230</v>
      </c>
    </row>
    <row r="654" spans="1:4" ht="12.5">
      <c r="A654" s="406" t="s">
        <v>460</v>
      </c>
      <c r="B654" s="406" t="s">
        <v>2308</v>
      </c>
      <c r="C654" s="406" t="s">
        <v>1674</v>
      </c>
      <c r="D654" s="406" t="s">
        <v>2230</v>
      </c>
    </row>
    <row r="655" spans="1:4" ht="12.5">
      <c r="A655" s="406" t="s">
        <v>460</v>
      </c>
      <c r="B655" s="406" t="s">
        <v>1766</v>
      </c>
      <c r="C655" s="406" t="s">
        <v>1727</v>
      </c>
      <c r="D655" s="406" t="s">
        <v>1866</v>
      </c>
    </row>
    <row r="656" spans="1:4" ht="12.5">
      <c r="A656" s="406" t="s">
        <v>460</v>
      </c>
      <c r="B656" s="406" t="s">
        <v>2123</v>
      </c>
      <c r="C656" s="406" t="s">
        <v>1750</v>
      </c>
      <c r="D656" s="406" t="s">
        <v>2472</v>
      </c>
    </row>
    <row r="657" spans="1:4" ht="12.5">
      <c r="A657" s="406" t="s">
        <v>460</v>
      </c>
      <c r="B657" s="406" t="s">
        <v>1778</v>
      </c>
      <c r="C657" s="406" t="s">
        <v>1654</v>
      </c>
      <c r="D657" s="406" t="s">
        <v>1981</v>
      </c>
    </row>
    <row r="658" spans="1:4" ht="12.5">
      <c r="A658" s="406" t="s">
        <v>460</v>
      </c>
      <c r="B658" s="406" t="s">
        <v>1769</v>
      </c>
      <c r="C658" s="406" t="s">
        <v>1651</v>
      </c>
      <c r="D658" s="406" t="s">
        <v>2473</v>
      </c>
    </row>
    <row r="659" spans="1:4" ht="12.5">
      <c r="A659" s="406" t="s">
        <v>460</v>
      </c>
      <c r="B659" s="406" t="s">
        <v>2310</v>
      </c>
      <c r="C659" s="406" t="s">
        <v>1674</v>
      </c>
      <c r="D659" s="406" t="s">
        <v>2474</v>
      </c>
    </row>
    <row r="660" spans="1:4" ht="12.5">
      <c r="A660" s="406" t="s">
        <v>460</v>
      </c>
      <c r="B660" s="406" t="s">
        <v>2105</v>
      </c>
      <c r="C660" s="406" t="s">
        <v>1702</v>
      </c>
      <c r="D660" s="406" t="s">
        <v>2475</v>
      </c>
    </row>
    <row r="661" spans="1:4" ht="12.5">
      <c r="A661" s="406" t="s">
        <v>460</v>
      </c>
      <c r="B661" s="406" t="s">
        <v>2476</v>
      </c>
      <c r="C661" s="406" t="s">
        <v>1750</v>
      </c>
      <c r="D661" s="406" t="s">
        <v>2477</v>
      </c>
    </row>
    <row r="662" spans="1:4" ht="12.5">
      <c r="A662" s="406" t="s">
        <v>460</v>
      </c>
      <c r="B662" s="406" t="s">
        <v>1749</v>
      </c>
      <c r="C662" s="406" t="s">
        <v>1674</v>
      </c>
      <c r="D662" s="406" t="s">
        <v>1751</v>
      </c>
    </row>
    <row r="663" spans="1:4" ht="12.5">
      <c r="A663" s="406" t="s">
        <v>460</v>
      </c>
      <c r="B663" s="406" t="s">
        <v>2478</v>
      </c>
      <c r="C663" s="406" t="s">
        <v>1702</v>
      </c>
      <c r="D663" s="406" t="s">
        <v>2479</v>
      </c>
    </row>
    <row r="664" spans="1:4" ht="12.5">
      <c r="A664" s="406" t="s">
        <v>460</v>
      </c>
      <c r="B664" s="406" t="s">
        <v>2117</v>
      </c>
      <c r="C664" s="406" t="s">
        <v>1668</v>
      </c>
      <c r="D664" s="406" t="s">
        <v>1794</v>
      </c>
    </row>
    <row r="665" spans="1:4" ht="12.5">
      <c r="A665" s="406" t="s">
        <v>467</v>
      </c>
      <c r="B665" s="406" t="s">
        <v>1998</v>
      </c>
      <c r="C665" s="406" t="s">
        <v>1695</v>
      </c>
      <c r="D665" s="406" t="s">
        <v>1999</v>
      </c>
    </row>
    <row r="666" spans="1:4" ht="12.5">
      <c r="A666" s="406" t="s">
        <v>1993</v>
      </c>
      <c r="B666" s="406" t="s">
        <v>2318</v>
      </c>
      <c r="C666" s="406" t="s">
        <v>1674</v>
      </c>
      <c r="D666" s="406" t="s">
        <v>2480</v>
      </c>
    </row>
    <row r="667" spans="1:4" ht="12.5">
      <c r="A667" s="406" t="s">
        <v>467</v>
      </c>
      <c r="B667" s="406" t="s">
        <v>2320</v>
      </c>
      <c r="C667" s="406" t="s">
        <v>1674</v>
      </c>
      <c r="D667" s="406" t="s">
        <v>2481</v>
      </c>
    </row>
    <row r="668" spans="1:4" ht="12.5">
      <c r="A668" s="406" t="s">
        <v>467</v>
      </c>
      <c r="B668" s="406" t="s">
        <v>2150</v>
      </c>
      <c r="C668" s="406" t="s">
        <v>1819</v>
      </c>
      <c r="D668" s="406" t="s">
        <v>2482</v>
      </c>
    </row>
    <row r="669" spans="1:4" ht="12.5">
      <c r="A669" s="406" t="s">
        <v>467</v>
      </c>
      <c r="B669" s="406" t="s">
        <v>2150</v>
      </c>
      <c r="C669" s="406" t="s">
        <v>1763</v>
      </c>
      <c r="D669" s="406" t="s">
        <v>2483</v>
      </c>
    </row>
    <row r="670" spans="1:4" ht="12.5">
      <c r="A670" s="406" t="s">
        <v>467</v>
      </c>
      <c r="B670" s="406" t="s">
        <v>1659</v>
      </c>
      <c r="C670" s="406" t="s">
        <v>1674</v>
      </c>
      <c r="D670" s="406" t="s">
        <v>1823</v>
      </c>
    </row>
    <row r="671" spans="1:4" ht="12.5">
      <c r="A671" s="406" t="s">
        <v>467</v>
      </c>
      <c r="B671" s="406" t="s">
        <v>1818</v>
      </c>
      <c r="C671" s="406" t="s">
        <v>1702</v>
      </c>
      <c r="D671" s="406" t="s">
        <v>1820</v>
      </c>
    </row>
    <row r="672" spans="1:4" ht="12.5">
      <c r="A672" s="406" t="s">
        <v>467</v>
      </c>
      <c r="B672" s="406" t="s">
        <v>1982</v>
      </c>
      <c r="C672" s="406" t="s">
        <v>1748</v>
      </c>
      <c r="D672" s="406" t="s">
        <v>2484</v>
      </c>
    </row>
    <row r="673" spans="1:4" ht="12.5">
      <c r="A673" s="406" t="s">
        <v>467</v>
      </c>
      <c r="B673" s="406" t="s">
        <v>1821</v>
      </c>
      <c r="C673" s="406" t="s">
        <v>1819</v>
      </c>
      <c r="D673" s="406" t="s">
        <v>2330</v>
      </c>
    </row>
    <row r="674" spans="1:4" ht="12.5">
      <c r="A674" s="406" t="s">
        <v>465</v>
      </c>
      <c r="B674" s="406" t="s">
        <v>1830</v>
      </c>
      <c r="C674" s="406" t="s">
        <v>2226</v>
      </c>
      <c r="D674" s="406" t="s">
        <v>2485</v>
      </c>
    </row>
    <row r="675" spans="1:4" ht="12.5">
      <c r="A675" s="406" t="s">
        <v>465</v>
      </c>
      <c r="B675" s="406" t="s">
        <v>2486</v>
      </c>
      <c r="C675" s="406" t="s">
        <v>1748</v>
      </c>
      <c r="D675" s="406" t="s">
        <v>2487</v>
      </c>
    </row>
    <row r="676" spans="1:4" ht="12.5">
      <c r="A676" s="406" t="s">
        <v>465</v>
      </c>
      <c r="B676" s="406" t="s">
        <v>2324</v>
      </c>
      <c r="C676" s="406" t="s">
        <v>2072</v>
      </c>
      <c r="D676" s="406" t="s">
        <v>2325</v>
      </c>
    </row>
    <row r="677" spans="1:4" ht="12.5">
      <c r="A677" s="406" t="s">
        <v>456</v>
      </c>
      <c r="B677" s="406" t="s">
        <v>2328</v>
      </c>
      <c r="C677" s="406" t="s">
        <v>1991</v>
      </c>
      <c r="D677" s="406" t="s">
        <v>2488</v>
      </c>
    </row>
    <row r="678" spans="1:4" ht="12.5">
      <c r="A678" s="406" t="s">
        <v>456</v>
      </c>
      <c r="B678" s="406" t="s">
        <v>2328</v>
      </c>
      <c r="C678" s="406" t="s">
        <v>2489</v>
      </c>
      <c r="D678" s="406" t="s">
        <v>1822</v>
      </c>
    </row>
    <row r="679" spans="1:4" ht="12.5">
      <c r="A679" s="406" t="s">
        <v>456</v>
      </c>
      <c r="B679" s="406" t="s">
        <v>2156</v>
      </c>
      <c r="C679" s="406" t="s">
        <v>1674</v>
      </c>
      <c r="D679" s="406" t="s">
        <v>2157</v>
      </c>
    </row>
    <row r="680" spans="1:4" ht="12.5">
      <c r="A680" s="406" t="s">
        <v>456</v>
      </c>
      <c r="B680" s="406" t="s">
        <v>2490</v>
      </c>
      <c r="C680" s="406" t="s">
        <v>1727</v>
      </c>
      <c r="D680" s="406" t="s">
        <v>2491</v>
      </c>
    </row>
    <row r="681" spans="1:4" ht="12.5">
      <c r="A681" s="406" t="s">
        <v>783</v>
      </c>
      <c r="B681" s="406" t="s">
        <v>1942</v>
      </c>
      <c r="C681" s="406" t="s">
        <v>2492</v>
      </c>
      <c r="D681" s="406" t="s">
        <v>2011</v>
      </c>
    </row>
    <row r="682" spans="1:4" ht="12.5">
      <c r="A682" s="406" t="s">
        <v>783</v>
      </c>
      <c r="B682" s="406" t="s">
        <v>1848</v>
      </c>
      <c r="C682" s="406" t="s">
        <v>1729</v>
      </c>
      <c r="D682" s="406" t="s">
        <v>1849</v>
      </c>
    </row>
    <row r="683" spans="1:4" ht="12.5">
      <c r="A683" s="406" t="s">
        <v>463</v>
      </c>
      <c r="B683" s="406" t="s">
        <v>2493</v>
      </c>
      <c r="C683" s="406" t="s">
        <v>1727</v>
      </c>
      <c r="D683" s="406" t="s">
        <v>2494</v>
      </c>
    </row>
    <row r="684" spans="1:4" ht="12.5">
      <c r="A684" s="406" t="s">
        <v>463</v>
      </c>
      <c r="B684" s="406" t="s">
        <v>2441</v>
      </c>
      <c r="C684" s="406" t="s">
        <v>1654</v>
      </c>
      <c r="D684" s="406" t="s">
        <v>2495</v>
      </c>
    </row>
    <row r="685" spans="1:4" ht="12.5">
      <c r="A685" s="406" t="s">
        <v>1855</v>
      </c>
      <c r="B685" s="406" t="s">
        <v>2257</v>
      </c>
      <c r="C685" s="406" t="s">
        <v>1713</v>
      </c>
      <c r="D685" s="406" t="s">
        <v>2496</v>
      </c>
    </row>
    <row r="686" spans="1:4" ht="12.5">
      <c r="A686" s="406" t="s">
        <v>1855</v>
      </c>
      <c r="B686" s="406" t="s">
        <v>503</v>
      </c>
      <c r="C686" s="406" t="s">
        <v>1710</v>
      </c>
      <c r="D686" s="406" t="s">
        <v>2357</v>
      </c>
    </row>
    <row r="687" spans="1:4" ht="12.5">
      <c r="A687" s="406" t="s">
        <v>2497</v>
      </c>
      <c r="B687" s="406" t="s">
        <v>2498</v>
      </c>
      <c r="C687" s="406" t="s">
        <v>1748</v>
      </c>
      <c r="D687" s="406" t="s">
        <v>2499</v>
      </c>
    </row>
    <row r="688" spans="1:4" ht="12.5">
      <c r="A688" s="406" t="s">
        <v>2261</v>
      </c>
      <c r="B688" s="406" t="s">
        <v>503</v>
      </c>
      <c r="C688" s="406" t="s">
        <v>1657</v>
      </c>
      <c r="D688" s="406" t="s">
        <v>2358</v>
      </c>
    </row>
    <row r="689" spans="1:4" ht="12.5">
      <c r="A689" s="406" t="s">
        <v>448</v>
      </c>
      <c r="B689" s="406" t="s">
        <v>2500</v>
      </c>
      <c r="C689" s="406" t="s">
        <v>1702</v>
      </c>
      <c r="D689" s="406" t="s">
        <v>2355</v>
      </c>
    </row>
    <row r="690" spans="1:4" ht="12.5">
      <c r="A690" s="406" t="s">
        <v>1863</v>
      </c>
      <c r="B690" s="406" t="s">
        <v>1864</v>
      </c>
      <c r="C690" s="406" t="s">
        <v>1713</v>
      </c>
      <c r="D690" s="406" t="s">
        <v>2401</v>
      </c>
    </row>
    <row r="691" spans="1:4" ht="12.5">
      <c r="A691" s="406" t="s">
        <v>1863</v>
      </c>
      <c r="B691" s="406" t="s">
        <v>1864</v>
      </c>
      <c r="C691" s="406" t="s">
        <v>1660</v>
      </c>
      <c r="D691" s="406" t="s">
        <v>2239</v>
      </c>
    </row>
    <row r="692" spans="1:4" ht="12.5">
      <c r="A692" s="406" t="s">
        <v>1863</v>
      </c>
      <c r="B692" s="406" t="s">
        <v>1864</v>
      </c>
      <c r="C692" s="406" t="s">
        <v>340</v>
      </c>
      <c r="D692" s="406" t="s">
        <v>2122</v>
      </c>
    </row>
    <row r="693" spans="1:4" ht="12.5">
      <c r="A693" s="406" t="s">
        <v>1863</v>
      </c>
      <c r="B693" s="406" t="s">
        <v>1869</v>
      </c>
      <c r="C693" s="406" t="s">
        <v>2021</v>
      </c>
      <c r="D693" s="406" t="s">
        <v>2359</v>
      </c>
    </row>
    <row r="694" spans="1:4" ht="12.5">
      <c r="A694" s="406" t="s">
        <v>1893</v>
      </c>
      <c r="B694" s="406" t="s">
        <v>2455</v>
      </c>
      <c r="C694" s="406" t="s">
        <v>1763</v>
      </c>
      <c r="D694" s="406" t="s">
        <v>2456</v>
      </c>
    </row>
    <row r="695" spans="1:4" ht="12.5">
      <c r="A695" s="406" t="s">
        <v>1893</v>
      </c>
      <c r="B695" s="406" t="s">
        <v>1894</v>
      </c>
      <c r="C695" s="406" t="s">
        <v>1724</v>
      </c>
      <c r="D695" s="406" t="s">
        <v>1895</v>
      </c>
    </row>
    <row r="696" spans="1:4" ht="12.5">
      <c r="A696" s="406" t="s">
        <v>1893</v>
      </c>
      <c r="B696" s="406" t="s">
        <v>1894</v>
      </c>
      <c r="C696" s="406" t="s">
        <v>1737</v>
      </c>
      <c r="D696" s="406" t="s">
        <v>2376</v>
      </c>
    </row>
    <row r="697" spans="1:4" ht="12.5">
      <c r="A697" s="406" t="s">
        <v>1893</v>
      </c>
      <c r="B697" s="406" t="s">
        <v>2363</v>
      </c>
      <c r="C697" s="406" t="s">
        <v>149</v>
      </c>
      <c r="D697" s="406" t="s">
        <v>2364</v>
      </c>
    </row>
    <row r="698" spans="1:4" ht="12.5">
      <c r="A698" s="406" t="s">
        <v>448</v>
      </c>
      <c r="B698" s="406" t="s">
        <v>1717</v>
      </c>
      <c r="C698" s="406" t="s">
        <v>1870</v>
      </c>
      <c r="D698" s="406" t="s">
        <v>2501</v>
      </c>
    </row>
    <row r="699" spans="1:4" ht="12.5">
      <c r="A699" s="406" t="s">
        <v>1843</v>
      </c>
      <c r="B699" s="406" t="s">
        <v>2362</v>
      </c>
      <c r="C699" s="406" t="s">
        <v>1674</v>
      </c>
      <c r="D699" s="406" t="s">
        <v>2502</v>
      </c>
    </row>
    <row r="700" spans="1:4" ht="12.5">
      <c r="A700" s="406" t="s">
        <v>452</v>
      </c>
      <c r="B700" s="406" t="s">
        <v>2459</v>
      </c>
      <c r="C700" s="406" t="s">
        <v>1713</v>
      </c>
      <c r="D700" s="406" t="s">
        <v>2503</v>
      </c>
    </row>
    <row r="701" spans="1:4" ht="12.5">
      <c r="A701" s="406" t="s">
        <v>452</v>
      </c>
      <c r="B701" s="406" t="s">
        <v>1659</v>
      </c>
      <c r="C701" s="406" t="s">
        <v>2265</v>
      </c>
      <c r="D701" s="406" t="s">
        <v>2504</v>
      </c>
    </row>
    <row r="702" spans="1:4" ht="12.5">
      <c r="A702" s="406" t="s">
        <v>452</v>
      </c>
      <c r="B702" s="406" t="s">
        <v>2505</v>
      </c>
      <c r="C702" s="406" t="s">
        <v>1734</v>
      </c>
      <c r="D702" s="406" t="s">
        <v>2506</v>
      </c>
    </row>
    <row r="703" spans="1:4" ht="12.5">
      <c r="A703" s="406" t="s">
        <v>452</v>
      </c>
      <c r="B703" s="406" t="s">
        <v>2368</v>
      </c>
      <c r="C703" s="406" t="s">
        <v>1657</v>
      </c>
      <c r="D703" s="406" t="s">
        <v>2507</v>
      </c>
    </row>
    <row r="704" spans="1:4" ht="12.5">
      <c r="A704" s="406" t="s">
        <v>1546</v>
      </c>
      <c r="B704" s="406" t="s">
        <v>1934</v>
      </c>
      <c r="C704" s="406" t="s">
        <v>1750</v>
      </c>
      <c r="D704" s="406" t="s">
        <v>1935</v>
      </c>
    </row>
    <row r="705" spans="1:4" ht="12.5">
      <c r="A705" s="406" t="s">
        <v>1546</v>
      </c>
      <c r="B705" s="406" t="s">
        <v>1937</v>
      </c>
      <c r="C705" s="406" t="s">
        <v>1657</v>
      </c>
      <c r="D705" s="406" t="s">
        <v>2508</v>
      </c>
    </row>
    <row r="706" spans="1:4" ht="12.5">
      <c r="A706" s="406" t="s">
        <v>1546</v>
      </c>
      <c r="B706" s="406" t="s">
        <v>1656</v>
      </c>
      <c r="C706" s="406" t="s">
        <v>1724</v>
      </c>
      <c r="D706" s="406" t="s">
        <v>1658</v>
      </c>
    </row>
    <row r="707" spans="1:4" ht="12.5">
      <c r="A707" s="406" t="s">
        <v>1546</v>
      </c>
      <c r="B707" s="406" t="s">
        <v>1659</v>
      </c>
      <c r="C707" s="406" t="s">
        <v>1750</v>
      </c>
      <c r="D707" s="406" t="s">
        <v>2086</v>
      </c>
    </row>
    <row r="708" spans="1:4" ht="12.5">
      <c r="A708" s="406" t="s">
        <v>1546</v>
      </c>
      <c r="B708" s="406" t="s">
        <v>1659</v>
      </c>
      <c r="C708" s="406" t="s">
        <v>1799</v>
      </c>
      <c r="D708" s="406" t="s">
        <v>2199</v>
      </c>
    </row>
    <row r="709" spans="1:4" ht="12.5">
      <c r="A709" s="406" t="s">
        <v>1546</v>
      </c>
      <c r="B709" s="406" t="s">
        <v>1942</v>
      </c>
      <c r="C709" s="406" t="s">
        <v>1677</v>
      </c>
      <c r="D709" s="406" t="s">
        <v>2465</v>
      </c>
    </row>
    <row r="710" spans="1:4" ht="12.5">
      <c r="A710" s="406" t="s">
        <v>1546</v>
      </c>
      <c r="B710" s="406" t="s">
        <v>1942</v>
      </c>
      <c r="C710" s="406" t="s">
        <v>1772</v>
      </c>
      <c r="D710" s="406" t="s">
        <v>2509</v>
      </c>
    </row>
    <row r="711" spans="1:4" ht="12.5">
      <c r="A711" s="406" t="s">
        <v>1546</v>
      </c>
      <c r="B711" s="406" t="s">
        <v>1944</v>
      </c>
      <c r="C711" s="406" t="s">
        <v>1665</v>
      </c>
      <c r="D711" s="406" t="s">
        <v>1945</v>
      </c>
    </row>
    <row r="712" spans="1:4" ht="12.5">
      <c r="A712" s="406" t="s">
        <v>1546</v>
      </c>
      <c r="B712" s="406" t="s">
        <v>1653</v>
      </c>
      <c r="C712" s="406" t="s">
        <v>1819</v>
      </c>
      <c r="D712" s="406" t="s">
        <v>2198</v>
      </c>
    </row>
    <row r="713" spans="1:4" ht="12.5">
      <c r="A713" s="406" t="s">
        <v>1546</v>
      </c>
      <c r="B713" s="406" t="s">
        <v>2084</v>
      </c>
      <c r="C713" s="406" t="s">
        <v>1896</v>
      </c>
      <c r="D713" s="406" t="s">
        <v>2510</v>
      </c>
    </row>
    <row r="714" spans="1:4" ht="12.5">
      <c r="A714" s="406" t="s">
        <v>448</v>
      </c>
      <c r="B714" s="406" t="s">
        <v>2500</v>
      </c>
      <c r="C714" s="406" t="s">
        <v>1763</v>
      </c>
      <c r="D714" s="406" t="s">
        <v>2511</v>
      </c>
    </row>
    <row r="715" spans="1:4" ht="12.5">
      <c r="A715" s="406" t="s">
        <v>460</v>
      </c>
      <c r="B715" s="406" t="s">
        <v>1990</v>
      </c>
      <c r="C715" s="406" t="s">
        <v>2512</v>
      </c>
      <c r="D715" s="406" t="s">
        <v>2513</v>
      </c>
    </row>
    <row r="716" spans="1:4" ht="12.5">
      <c r="A716" s="406" t="s">
        <v>460</v>
      </c>
      <c r="B716" s="406" t="s">
        <v>1975</v>
      </c>
      <c r="C716" s="406" t="s">
        <v>1750</v>
      </c>
      <c r="D716" s="406" t="s">
        <v>2514</v>
      </c>
    </row>
    <row r="717" spans="1:4" ht="12.5">
      <c r="A717" s="406" t="s">
        <v>460</v>
      </c>
      <c r="B717" s="406" t="s">
        <v>1975</v>
      </c>
      <c r="C717" s="406" t="s">
        <v>1713</v>
      </c>
      <c r="D717" s="406" t="s">
        <v>2514</v>
      </c>
    </row>
    <row r="718" spans="1:4" ht="12.5">
      <c r="A718" s="406" t="s">
        <v>460</v>
      </c>
      <c r="B718" s="406" t="s">
        <v>1972</v>
      </c>
      <c r="C718" s="406" t="s">
        <v>1668</v>
      </c>
      <c r="D718" s="406" t="s">
        <v>2394</v>
      </c>
    </row>
    <row r="719" spans="1:4" ht="12.5">
      <c r="A719" s="406" t="s">
        <v>460</v>
      </c>
      <c r="B719" s="406" t="s">
        <v>2105</v>
      </c>
      <c r="C719" s="406" t="s">
        <v>1665</v>
      </c>
      <c r="D719" s="406" t="s">
        <v>2475</v>
      </c>
    </row>
    <row r="720" spans="1:4" ht="12.5">
      <c r="A720" s="406" t="s">
        <v>460</v>
      </c>
      <c r="B720" s="406" t="s">
        <v>2515</v>
      </c>
      <c r="C720" s="406" t="s">
        <v>1767</v>
      </c>
      <c r="D720" s="406" t="s">
        <v>2516</v>
      </c>
    </row>
    <row r="721" spans="1:4" ht="12.5">
      <c r="A721" s="406" t="s">
        <v>460</v>
      </c>
      <c r="B721" s="406" t="s">
        <v>1762</v>
      </c>
      <c r="C721" s="406" t="s">
        <v>1724</v>
      </c>
      <c r="D721" s="406" t="s">
        <v>2517</v>
      </c>
    </row>
    <row r="722" spans="1:4" ht="12.5">
      <c r="A722" s="406" t="s">
        <v>460</v>
      </c>
      <c r="B722" s="406" t="s">
        <v>1766</v>
      </c>
      <c r="C722" s="406" t="s">
        <v>1734</v>
      </c>
      <c r="D722" s="406" t="s">
        <v>1866</v>
      </c>
    </row>
    <row r="723" spans="1:4" ht="12.5">
      <c r="A723" s="406" t="s">
        <v>460</v>
      </c>
      <c r="B723" s="406" t="s">
        <v>2123</v>
      </c>
      <c r="C723" s="406" t="s">
        <v>1734</v>
      </c>
      <c r="D723" s="406" t="s">
        <v>2518</v>
      </c>
    </row>
    <row r="724" spans="1:4" ht="12.5">
      <c r="A724" s="406" t="s">
        <v>460</v>
      </c>
      <c r="B724" s="406" t="s">
        <v>2519</v>
      </c>
      <c r="C724" s="406" t="s">
        <v>1879</v>
      </c>
      <c r="D724" s="406" t="s">
        <v>2502</v>
      </c>
    </row>
    <row r="725" spans="1:4" ht="12.5">
      <c r="A725" s="406" t="s">
        <v>460</v>
      </c>
      <c r="B725" s="406" t="s">
        <v>2520</v>
      </c>
      <c r="C725" s="406" t="s">
        <v>1767</v>
      </c>
      <c r="D725" s="406" t="s">
        <v>2521</v>
      </c>
    </row>
    <row r="726" spans="1:4" ht="12.5">
      <c r="A726" s="406" t="s">
        <v>460</v>
      </c>
      <c r="B726" s="406" t="s">
        <v>2233</v>
      </c>
      <c r="C726" s="406" t="s">
        <v>1657</v>
      </c>
      <c r="D726" s="406" t="s">
        <v>2522</v>
      </c>
    </row>
    <row r="727" spans="1:4" ht="12.5">
      <c r="A727" s="406" t="s">
        <v>460</v>
      </c>
      <c r="B727" s="406" t="s">
        <v>2523</v>
      </c>
      <c r="C727" s="406" t="s">
        <v>1727</v>
      </c>
      <c r="D727" s="406" t="s">
        <v>2524</v>
      </c>
    </row>
    <row r="728" spans="1:4" ht="12.5">
      <c r="A728" s="406" t="s">
        <v>1784</v>
      </c>
      <c r="B728" s="406" t="s">
        <v>1662</v>
      </c>
      <c r="C728" s="406" t="s">
        <v>1692</v>
      </c>
      <c r="D728" s="406" t="s">
        <v>2525</v>
      </c>
    </row>
    <row r="729" spans="1:4" ht="12.5">
      <c r="A729" s="406" t="s">
        <v>1993</v>
      </c>
      <c r="B729" s="406" t="s">
        <v>2244</v>
      </c>
      <c r="C729" s="406" t="s">
        <v>1654</v>
      </c>
      <c r="D729" s="406" t="s">
        <v>2316</v>
      </c>
    </row>
    <row r="730" spans="1:4" ht="12.5">
      <c r="A730" s="406" t="s">
        <v>1993</v>
      </c>
      <c r="B730" s="406" t="s">
        <v>1994</v>
      </c>
      <c r="C730" s="406" t="s">
        <v>1710</v>
      </c>
      <c r="D730" s="406" t="s">
        <v>2317</v>
      </c>
    </row>
    <row r="731" spans="1:4" ht="12.5">
      <c r="A731" s="406" t="s">
        <v>467</v>
      </c>
      <c r="B731" s="406" t="s">
        <v>1982</v>
      </c>
      <c r="C731" s="406" t="s">
        <v>1702</v>
      </c>
      <c r="D731" s="406" t="s">
        <v>2484</v>
      </c>
    </row>
    <row r="732" spans="1:4" ht="12.5">
      <c r="A732" s="406" t="s">
        <v>467</v>
      </c>
      <c r="B732" s="406" t="s">
        <v>2322</v>
      </c>
      <c r="C732" s="406" t="s">
        <v>1727</v>
      </c>
      <c r="D732" s="406" t="s">
        <v>2526</v>
      </c>
    </row>
    <row r="733" spans="1:4" ht="12.5">
      <c r="A733" s="406" t="s">
        <v>467</v>
      </c>
      <c r="B733" s="406" t="s">
        <v>1659</v>
      </c>
      <c r="C733" s="406" t="s">
        <v>1734</v>
      </c>
      <c r="D733" s="406" t="s">
        <v>1823</v>
      </c>
    </row>
    <row r="734" spans="1:4" ht="12.5">
      <c r="A734" s="406" t="s">
        <v>467</v>
      </c>
      <c r="B734" s="406" t="s">
        <v>2527</v>
      </c>
      <c r="C734" s="406" t="s">
        <v>1702</v>
      </c>
      <c r="D734" s="406" t="s">
        <v>2528</v>
      </c>
    </row>
    <row r="735" spans="1:4" ht="12.5">
      <c r="A735" s="406" t="s">
        <v>467</v>
      </c>
      <c r="B735" s="406" t="s">
        <v>2148</v>
      </c>
      <c r="C735" s="406" t="s">
        <v>1724</v>
      </c>
      <c r="D735" s="406" t="s">
        <v>2149</v>
      </c>
    </row>
    <row r="736" spans="1:4" ht="12.5">
      <c r="A736" s="406" t="s">
        <v>1993</v>
      </c>
      <c r="B736" s="406" t="s">
        <v>2529</v>
      </c>
      <c r="C736" s="406" t="s">
        <v>2530</v>
      </c>
      <c r="D736" s="406" t="s">
        <v>2531</v>
      </c>
    </row>
    <row r="737" spans="1:4" ht="12.5">
      <c r="A737" s="406" t="s">
        <v>467</v>
      </c>
      <c r="B737" s="406" t="s">
        <v>2152</v>
      </c>
      <c r="C737" s="406" t="s">
        <v>1819</v>
      </c>
      <c r="D737" s="406" t="s">
        <v>2153</v>
      </c>
    </row>
    <row r="738" spans="1:4" ht="12.5">
      <c r="A738" s="406" t="s">
        <v>467</v>
      </c>
      <c r="B738" s="406" t="s">
        <v>1813</v>
      </c>
      <c r="C738" s="406" t="s">
        <v>1954</v>
      </c>
      <c r="D738" s="406" t="s">
        <v>2532</v>
      </c>
    </row>
    <row r="739" spans="1:4" ht="12.5">
      <c r="A739" s="406" t="s">
        <v>467</v>
      </c>
      <c r="B739" s="406" t="s">
        <v>1813</v>
      </c>
      <c r="C739" s="406" t="s">
        <v>2088</v>
      </c>
      <c r="D739" s="406" t="s">
        <v>2533</v>
      </c>
    </row>
    <row r="740" spans="1:4" ht="12.5">
      <c r="A740" s="406" t="s">
        <v>467</v>
      </c>
      <c r="B740" s="406" t="s">
        <v>1804</v>
      </c>
      <c r="C740" s="406" t="s">
        <v>1657</v>
      </c>
      <c r="D740" s="406" t="s">
        <v>1806</v>
      </c>
    </row>
    <row r="741" spans="1:4" ht="12.5">
      <c r="A741" s="406" t="s">
        <v>465</v>
      </c>
      <c r="B741" s="406" t="s">
        <v>2190</v>
      </c>
      <c r="C741" s="406" t="s">
        <v>1734</v>
      </c>
      <c r="D741" s="406" t="s">
        <v>2534</v>
      </c>
    </row>
    <row r="742" spans="1:4" ht="12.5">
      <c r="A742" s="406" t="s">
        <v>456</v>
      </c>
      <c r="B742" s="406" t="s">
        <v>2490</v>
      </c>
      <c r="C742" s="406" t="s">
        <v>1660</v>
      </c>
      <c r="D742" s="406" t="s">
        <v>2535</v>
      </c>
    </row>
    <row r="743" spans="1:4" ht="12.5">
      <c r="A743" s="406" t="s">
        <v>448</v>
      </c>
      <c r="B743" s="406" t="s">
        <v>2025</v>
      </c>
      <c r="C743" s="406" t="s">
        <v>1819</v>
      </c>
      <c r="D743" s="406" t="s">
        <v>2536</v>
      </c>
    </row>
    <row r="744" spans="1:4" ht="12.5">
      <c r="A744" s="406" t="s">
        <v>456</v>
      </c>
      <c r="B744" s="406" t="s">
        <v>2328</v>
      </c>
      <c r="C744" s="406" t="s">
        <v>2537</v>
      </c>
      <c r="D744" s="406" t="s">
        <v>2330</v>
      </c>
    </row>
    <row r="745" spans="1:4" ht="12.5">
      <c r="A745" s="406" t="s">
        <v>456</v>
      </c>
      <c r="B745" s="406" t="s">
        <v>1838</v>
      </c>
      <c r="C745" s="406" t="s">
        <v>1695</v>
      </c>
      <c r="D745" s="406" t="s">
        <v>2226</v>
      </c>
    </row>
    <row r="746" spans="1:4" ht="12.5">
      <c r="A746" s="406" t="s">
        <v>463</v>
      </c>
      <c r="B746" s="406" t="s">
        <v>2310</v>
      </c>
      <c r="C746" s="406" t="s">
        <v>1750</v>
      </c>
      <c r="D746" s="406" t="s">
        <v>2349</v>
      </c>
    </row>
    <row r="747" spans="1:4" ht="12.5">
      <c r="A747" s="406" t="s">
        <v>463</v>
      </c>
      <c r="B747" s="406" t="s">
        <v>2013</v>
      </c>
      <c r="C747" s="406" t="s">
        <v>1805</v>
      </c>
      <c r="D747" s="406" t="s">
        <v>2538</v>
      </c>
    </row>
    <row r="748" spans="1:4" ht="12.5">
      <c r="A748" s="406" t="s">
        <v>463</v>
      </c>
      <c r="B748" s="406" t="s">
        <v>2441</v>
      </c>
      <c r="C748" s="406" t="s">
        <v>1702</v>
      </c>
      <c r="D748" s="406" t="s">
        <v>2442</v>
      </c>
    </row>
    <row r="749" spans="1:4" ht="12.5">
      <c r="A749" s="406" t="s">
        <v>463</v>
      </c>
      <c r="B749" s="406" t="s">
        <v>2167</v>
      </c>
      <c r="C749" s="406" t="s">
        <v>1816</v>
      </c>
      <c r="D749" s="406" t="s">
        <v>2539</v>
      </c>
    </row>
    <row r="750" spans="1:4" ht="12.5">
      <c r="A750" s="406" t="s">
        <v>463</v>
      </c>
      <c r="B750" s="406" t="s">
        <v>2167</v>
      </c>
      <c r="C750" s="406" t="s">
        <v>1840</v>
      </c>
      <c r="D750" s="406" t="s">
        <v>2539</v>
      </c>
    </row>
    <row r="751" spans="1:4" ht="12.5">
      <c r="A751" s="406" t="s">
        <v>463</v>
      </c>
      <c r="B751" s="406" t="s">
        <v>2169</v>
      </c>
      <c r="C751" s="406" t="s">
        <v>1702</v>
      </c>
      <c r="D751" s="406" t="s">
        <v>2491</v>
      </c>
    </row>
    <row r="752" spans="1:4" ht="12.5">
      <c r="A752" s="406" t="s">
        <v>1780</v>
      </c>
      <c r="B752" s="406" t="s">
        <v>1781</v>
      </c>
      <c r="C752" s="406" t="s">
        <v>2130</v>
      </c>
      <c r="D752" s="406" t="s">
        <v>2540</v>
      </c>
    </row>
    <row r="753" spans="1:4" ht="12.5">
      <c r="A753" s="406" t="s">
        <v>1863</v>
      </c>
      <c r="B753" s="406" t="s">
        <v>1869</v>
      </c>
      <c r="C753" s="406" t="s">
        <v>2413</v>
      </c>
      <c r="D753" s="406" t="s">
        <v>2184</v>
      </c>
    </row>
    <row r="754" spans="1:4" ht="12.5">
      <c r="A754" s="406" t="s">
        <v>2185</v>
      </c>
      <c r="B754" s="406" t="s">
        <v>2452</v>
      </c>
      <c r="C754" s="406" t="s">
        <v>1671</v>
      </c>
      <c r="D754" s="406" t="s">
        <v>1925</v>
      </c>
    </row>
    <row r="755" spans="1:4" ht="12.5">
      <c r="A755" s="406" t="s">
        <v>1893</v>
      </c>
      <c r="B755" s="406" t="s">
        <v>1894</v>
      </c>
      <c r="C755" s="406" t="s">
        <v>1671</v>
      </c>
      <c r="D755" s="406" t="s">
        <v>2541</v>
      </c>
    </row>
    <row r="756" spans="1:4" ht="12.5">
      <c r="A756" s="406" t="s">
        <v>1893</v>
      </c>
      <c r="B756" s="406" t="s">
        <v>2067</v>
      </c>
      <c r="C756" s="406" t="s">
        <v>1819</v>
      </c>
      <c r="D756" s="406" t="s">
        <v>2068</v>
      </c>
    </row>
    <row r="757" spans="1:4" ht="12.5">
      <c r="A757" s="406" t="s">
        <v>1893</v>
      </c>
      <c r="B757" s="406" t="s">
        <v>1904</v>
      </c>
      <c r="C757" s="406" t="s">
        <v>2413</v>
      </c>
      <c r="D757" s="406" t="s">
        <v>2361</v>
      </c>
    </row>
    <row r="758" spans="1:4" ht="12.5">
      <c r="A758" s="406" t="s">
        <v>1893</v>
      </c>
      <c r="B758" s="406" t="s">
        <v>2455</v>
      </c>
      <c r="C758" s="406" t="s">
        <v>1677</v>
      </c>
      <c r="D758" s="406" t="s">
        <v>2456</v>
      </c>
    </row>
    <row r="759" spans="1:4" ht="12.5">
      <c r="A759" s="406" t="s">
        <v>1893</v>
      </c>
      <c r="B759" s="406" t="s">
        <v>2455</v>
      </c>
      <c r="C759" s="406" t="s">
        <v>1654</v>
      </c>
      <c r="D759" s="406" t="s">
        <v>1968</v>
      </c>
    </row>
    <row r="760" spans="1:4" ht="12.5">
      <c r="A760" s="406" t="s">
        <v>2542</v>
      </c>
      <c r="B760" s="406" t="s">
        <v>2543</v>
      </c>
      <c r="C760" s="406" t="s">
        <v>1702</v>
      </c>
      <c r="D760" s="406" t="s">
        <v>2544</v>
      </c>
    </row>
    <row r="761" spans="1:4" ht="12.5">
      <c r="A761" s="406" t="s">
        <v>452</v>
      </c>
      <c r="B761" s="406" t="s">
        <v>2545</v>
      </c>
      <c r="C761" s="406" t="s">
        <v>1668</v>
      </c>
      <c r="D761" s="406" t="s">
        <v>2546</v>
      </c>
    </row>
    <row r="762" spans="1:4" ht="12.5">
      <c r="A762" s="406" t="s">
        <v>452</v>
      </c>
      <c r="B762" s="406" t="s">
        <v>1659</v>
      </c>
      <c r="C762" s="406" t="s">
        <v>1816</v>
      </c>
      <c r="D762" s="406" t="s">
        <v>2547</v>
      </c>
    </row>
    <row r="763" spans="1:4" ht="12.5">
      <c r="A763" s="406" t="s">
        <v>456</v>
      </c>
      <c r="B763" s="406" t="s">
        <v>2548</v>
      </c>
      <c r="C763" s="406" t="s">
        <v>2226</v>
      </c>
      <c r="D763" s="406" t="s">
        <v>2027</v>
      </c>
    </row>
    <row r="764" spans="1:4" ht="12.5">
      <c r="A764" s="406" t="s">
        <v>1843</v>
      </c>
      <c r="B764" s="406" t="s">
        <v>2076</v>
      </c>
      <c r="C764" s="406" t="s">
        <v>2019</v>
      </c>
      <c r="D764" s="406" t="s">
        <v>2549</v>
      </c>
    </row>
    <row r="765" spans="1:4" ht="12.5">
      <c r="A765" s="406" t="s">
        <v>448</v>
      </c>
      <c r="B765" s="406" t="s">
        <v>2550</v>
      </c>
      <c r="C765" s="406" t="s">
        <v>1665</v>
      </c>
      <c r="D765" s="406" t="s">
        <v>2551</v>
      </c>
    </row>
    <row r="766" spans="1:4" ht="12.5">
      <c r="A766" s="406" t="s">
        <v>2552</v>
      </c>
      <c r="B766" s="406" t="s">
        <v>2552</v>
      </c>
      <c r="C766" s="406"/>
      <c r="D766" s="406" t="s">
        <v>2553</v>
      </c>
    </row>
    <row r="767" spans="1:4" ht="12.5">
      <c r="A767" s="406" t="s">
        <v>460</v>
      </c>
      <c r="B767" s="406" t="s">
        <v>2554</v>
      </c>
      <c r="C767" s="406" t="s">
        <v>1954</v>
      </c>
      <c r="D767" s="406" t="s">
        <v>2555</v>
      </c>
    </row>
    <row r="768" spans="1:4" ht="12.5">
      <c r="A768" s="406" t="s">
        <v>1780</v>
      </c>
      <c r="B768" s="406" t="s">
        <v>1781</v>
      </c>
      <c r="C768" s="406" t="s">
        <v>2241</v>
      </c>
      <c r="D768" s="406" t="s">
        <v>2540</v>
      </c>
    </row>
    <row r="769" spans="1:4" ht="12.5">
      <c r="A769" s="406" t="s">
        <v>460</v>
      </c>
      <c r="B769" s="406" t="s">
        <v>2556</v>
      </c>
      <c r="C769" s="406" t="s">
        <v>1660</v>
      </c>
      <c r="D769" s="406" t="s">
        <v>2557</v>
      </c>
    </row>
    <row r="770" spans="1:4" ht="12.5">
      <c r="A770" s="406" t="s">
        <v>448</v>
      </c>
      <c r="B770" s="406" t="s">
        <v>2025</v>
      </c>
      <c r="C770" s="406" t="s">
        <v>1654</v>
      </c>
      <c r="D770" s="406" t="s">
        <v>2536</v>
      </c>
    </row>
    <row r="771" spans="1:4" ht="12.5">
      <c r="A771" s="406" t="s">
        <v>460</v>
      </c>
      <c r="B771" s="406" t="s">
        <v>1979</v>
      </c>
      <c r="C771" s="406" t="s">
        <v>1748</v>
      </c>
      <c r="D771" s="406" t="s">
        <v>2512</v>
      </c>
    </row>
    <row r="772" spans="1:4" ht="12.5">
      <c r="A772" s="406" t="s">
        <v>467</v>
      </c>
      <c r="B772" s="406" t="s">
        <v>2558</v>
      </c>
      <c r="C772" s="406" t="s">
        <v>1654</v>
      </c>
      <c r="D772" s="406" t="s">
        <v>2559</v>
      </c>
    </row>
    <row r="773" spans="1:4" ht="12.5">
      <c r="A773" s="406" t="s">
        <v>448</v>
      </c>
      <c r="B773" s="406" t="s">
        <v>2560</v>
      </c>
      <c r="C773" s="406" t="s">
        <v>1668</v>
      </c>
      <c r="D773" s="406" t="s">
        <v>2561</v>
      </c>
    </row>
    <row r="774" spans="1:4" ht="12.5">
      <c r="A774" s="406" t="s">
        <v>452</v>
      </c>
      <c r="B774" s="406" t="s">
        <v>2562</v>
      </c>
      <c r="C774" s="406" t="s">
        <v>1748</v>
      </c>
      <c r="D774" s="406" t="s">
        <v>2563</v>
      </c>
    </row>
    <row r="775" spans="1:4" ht="12.5">
      <c r="A775" s="406" t="s">
        <v>452</v>
      </c>
      <c r="B775" s="406" t="s">
        <v>2459</v>
      </c>
      <c r="C775" s="406" t="s">
        <v>1674</v>
      </c>
      <c r="D775" s="406" t="s">
        <v>2564</v>
      </c>
    </row>
    <row r="776" spans="1:4" ht="12.5">
      <c r="A776" s="406" t="s">
        <v>460</v>
      </c>
      <c r="B776" s="406" t="s">
        <v>2565</v>
      </c>
      <c r="C776" s="406" t="s">
        <v>1671</v>
      </c>
      <c r="D776" s="406" t="s">
        <v>2566</v>
      </c>
    </row>
    <row r="777" spans="1:4" ht="12.5">
      <c r="A777" s="406" t="s">
        <v>448</v>
      </c>
      <c r="B777" s="406" t="s">
        <v>2567</v>
      </c>
      <c r="C777" s="406" t="s">
        <v>1748</v>
      </c>
      <c r="D777" s="406" t="s">
        <v>2568</v>
      </c>
    </row>
    <row r="778" spans="1:4" ht="12.5">
      <c r="A778" s="406" t="s">
        <v>452</v>
      </c>
      <c r="B778" s="406" t="s">
        <v>2460</v>
      </c>
      <c r="C778" s="406" t="s">
        <v>1879</v>
      </c>
      <c r="D778" s="406" t="s">
        <v>2569</v>
      </c>
    </row>
    <row r="779" spans="1:4" ht="12.5">
      <c r="A779" s="406" t="s">
        <v>1893</v>
      </c>
      <c r="B779" s="406" t="s">
        <v>2455</v>
      </c>
      <c r="C779" s="406" t="s">
        <v>1671</v>
      </c>
      <c r="D779" s="406" t="s">
        <v>1968</v>
      </c>
    </row>
    <row r="780" spans="1:4" ht="12.5">
      <c r="A780" s="406" t="s">
        <v>2185</v>
      </c>
      <c r="B780" s="406" t="s">
        <v>2570</v>
      </c>
      <c r="C780" s="406" t="s">
        <v>2177</v>
      </c>
      <c r="D780" s="406" t="s">
        <v>2571</v>
      </c>
    </row>
    <row r="781" spans="1:4" ht="12.5">
      <c r="A781" s="406" t="s">
        <v>2185</v>
      </c>
      <c r="B781" s="406" t="s">
        <v>2570</v>
      </c>
      <c r="C781" s="406" t="s">
        <v>2141</v>
      </c>
      <c r="D781" s="406" t="s">
        <v>2572</v>
      </c>
    </row>
    <row r="782" spans="1:4" ht="12.5">
      <c r="A782" s="406" t="s">
        <v>448</v>
      </c>
      <c r="B782" s="406" t="s">
        <v>2573</v>
      </c>
      <c r="C782" s="406" t="s">
        <v>1748</v>
      </c>
      <c r="D782" s="406" t="s">
        <v>2574</v>
      </c>
    </row>
    <row r="783" spans="1:4" ht="12.5">
      <c r="A783" s="406" t="s">
        <v>2185</v>
      </c>
      <c r="B783" s="406" t="s">
        <v>2570</v>
      </c>
      <c r="C783" s="406" t="s">
        <v>1954</v>
      </c>
      <c r="D783" s="406" t="s">
        <v>2571</v>
      </c>
    </row>
    <row r="784" spans="1:4" ht="12.5">
      <c r="A784" s="406" t="s">
        <v>448</v>
      </c>
      <c r="B784" s="406" t="s">
        <v>2500</v>
      </c>
      <c r="C784" s="406" t="s">
        <v>2177</v>
      </c>
      <c r="D784" s="406" t="s">
        <v>2575</v>
      </c>
    </row>
    <row r="785" spans="1:4" ht="12.5">
      <c r="A785" s="406" t="s">
        <v>467</v>
      </c>
      <c r="B785" s="406" t="s">
        <v>2576</v>
      </c>
      <c r="C785" s="406" t="s">
        <v>1668</v>
      </c>
      <c r="D785" s="406" t="s">
        <v>2577</v>
      </c>
    </row>
    <row r="786" spans="1:4" ht="12.5">
      <c r="A786" s="406" t="s">
        <v>460</v>
      </c>
      <c r="B786" s="406" t="s">
        <v>2229</v>
      </c>
      <c r="C786" s="406" t="s">
        <v>1651</v>
      </c>
      <c r="D786" s="406" t="s">
        <v>2309</v>
      </c>
    </row>
    <row r="787" spans="1:4" ht="12.5">
      <c r="A787" s="406" t="s">
        <v>448</v>
      </c>
      <c r="B787" s="406" t="s">
        <v>2500</v>
      </c>
      <c r="C787" s="406" t="s">
        <v>1896</v>
      </c>
      <c r="D787" s="406" t="s">
        <v>2575</v>
      </c>
    </row>
    <row r="788" spans="1:4" ht="12.5">
      <c r="A788" s="406" t="s">
        <v>448</v>
      </c>
      <c r="B788" s="406" t="s">
        <v>2560</v>
      </c>
      <c r="C788" s="406" t="s">
        <v>1750</v>
      </c>
      <c r="D788" s="406" t="s">
        <v>2561</v>
      </c>
    </row>
    <row r="789" spans="1:4" ht="12.5">
      <c r="A789" s="406" t="s">
        <v>1893</v>
      </c>
      <c r="B789" s="406" t="s">
        <v>2455</v>
      </c>
      <c r="C789" s="406" t="s">
        <v>1819</v>
      </c>
      <c r="D789" s="406" t="s">
        <v>1968</v>
      </c>
    </row>
    <row r="790" spans="1:4" ht="12.5">
      <c r="A790" s="406" t="s">
        <v>456</v>
      </c>
      <c r="B790" s="406" t="s">
        <v>2578</v>
      </c>
      <c r="C790" s="406" t="s">
        <v>1729</v>
      </c>
      <c r="D790" s="406" t="s">
        <v>2579</v>
      </c>
    </row>
    <row r="791" spans="1:4" ht="12.5">
      <c r="A791" s="406" t="s">
        <v>1863</v>
      </c>
      <c r="B791" s="406" t="s">
        <v>1656</v>
      </c>
      <c r="C791" s="406" t="s">
        <v>1654</v>
      </c>
      <c r="D791" s="406" t="s">
        <v>2580</v>
      </c>
    </row>
    <row r="792" spans="1:4" ht="12.5">
      <c r="A792" s="406" t="s">
        <v>456</v>
      </c>
      <c r="B792" s="406" t="s">
        <v>2578</v>
      </c>
      <c r="C792" s="406" t="s">
        <v>1654</v>
      </c>
      <c r="D792" s="406" t="s">
        <v>2581</v>
      </c>
    </row>
    <row r="793" spans="1:4" ht="12.5">
      <c r="A793" s="406" t="s">
        <v>2582</v>
      </c>
      <c r="B793" s="406" t="s">
        <v>2583</v>
      </c>
      <c r="C793" s="406" t="s">
        <v>2187</v>
      </c>
      <c r="D793" s="406" t="s">
        <v>2584</v>
      </c>
    </row>
    <row r="794" spans="1:4" ht="12.5">
      <c r="A794" s="406" t="s">
        <v>448</v>
      </c>
      <c r="B794" s="406" t="s">
        <v>1977</v>
      </c>
      <c r="C794" s="406" t="s">
        <v>1734</v>
      </c>
      <c r="D794" s="406" t="s">
        <v>2585</v>
      </c>
    </row>
    <row r="795" spans="1:4" ht="12.5">
      <c r="A795" s="406" t="s">
        <v>1843</v>
      </c>
      <c r="B795" s="406" t="s">
        <v>2362</v>
      </c>
      <c r="C795" s="406" t="s">
        <v>1713</v>
      </c>
      <c r="D795" s="406" t="s">
        <v>2502</v>
      </c>
    </row>
    <row r="796" spans="1:4" ht="12.5">
      <c r="A796" s="406" t="s">
        <v>448</v>
      </c>
      <c r="B796" s="406" t="s">
        <v>2586</v>
      </c>
      <c r="C796" s="406" t="s">
        <v>2066</v>
      </c>
      <c r="D796" s="406" t="s">
        <v>2587</v>
      </c>
    </row>
    <row r="797" spans="1:4" ht="12.5">
      <c r="A797" s="406" t="s">
        <v>456</v>
      </c>
      <c r="B797" s="406" t="s">
        <v>2548</v>
      </c>
      <c r="C797" s="406" t="s">
        <v>1651</v>
      </c>
      <c r="D797" s="406" t="s">
        <v>2588</v>
      </c>
    </row>
    <row r="798" spans="1:4" ht="12.5">
      <c r="A798" s="406" t="s">
        <v>460</v>
      </c>
      <c r="B798" s="406" t="s">
        <v>2565</v>
      </c>
      <c r="C798" s="406" t="s">
        <v>1750</v>
      </c>
      <c r="D798" s="406" t="s">
        <v>2589</v>
      </c>
    </row>
    <row r="799" spans="1:4" ht="12.5">
      <c r="A799" s="406" t="s">
        <v>452</v>
      </c>
      <c r="B799" s="406" t="s">
        <v>2590</v>
      </c>
      <c r="C799" s="406" t="s">
        <v>1724</v>
      </c>
      <c r="D799" s="406" t="s">
        <v>2591</v>
      </c>
    </row>
    <row r="800" spans="1:4" ht="12.5">
      <c r="A800" s="406" t="s">
        <v>452</v>
      </c>
      <c r="B800" s="406" t="s">
        <v>2592</v>
      </c>
      <c r="C800" s="406" t="s">
        <v>1763</v>
      </c>
      <c r="D800" s="406" t="s">
        <v>1663</v>
      </c>
    </row>
    <row r="801" spans="1:4" ht="12.5">
      <c r="A801" s="406" t="s">
        <v>463</v>
      </c>
      <c r="B801" s="406" t="s">
        <v>2593</v>
      </c>
      <c r="C801" s="406" t="s">
        <v>1651</v>
      </c>
      <c r="D801" s="406" t="s">
        <v>2594</v>
      </c>
    </row>
    <row r="802" spans="1:4" ht="12.5">
      <c r="A802" s="406" t="s">
        <v>1792</v>
      </c>
      <c r="B802" s="406" t="s">
        <v>1950</v>
      </c>
      <c r="C802" s="406" t="s">
        <v>1713</v>
      </c>
      <c r="D802" s="406" t="s">
        <v>2595</v>
      </c>
    </row>
    <row r="803" spans="1:4" ht="12.5">
      <c r="A803" s="406" t="s">
        <v>1863</v>
      </c>
      <c r="B803" s="406" t="s">
        <v>2596</v>
      </c>
      <c r="C803" s="406" t="s">
        <v>1750</v>
      </c>
      <c r="D803" s="406" t="s">
        <v>2597</v>
      </c>
    </row>
    <row r="804" spans="1:4" ht="12.5">
      <c r="A804" s="406" t="s">
        <v>1893</v>
      </c>
      <c r="B804" s="406" t="s">
        <v>2455</v>
      </c>
      <c r="C804" s="406" t="s">
        <v>1695</v>
      </c>
      <c r="D804" s="406" t="s">
        <v>1968</v>
      </c>
    </row>
    <row r="805" spans="1:4" ht="12.5">
      <c r="A805" s="406" t="s">
        <v>448</v>
      </c>
      <c r="B805" s="406" t="s">
        <v>2560</v>
      </c>
      <c r="C805" s="406" t="s">
        <v>1674</v>
      </c>
      <c r="D805" s="406" t="s">
        <v>2561</v>
      </c>
    </row>
    <row r="806" spans="1:4" ht="12.5">
      <c r="A806" s="406" t="s">
        <v>452</v>
      </c>
      <c r="B806" s="406" t="s">
        <v>2592</v>
      </c>
      <c r="C806" s="406" t="s">
        <v>1660</v>
      </c>
      <c r="D806" s="406" t="s">
        <v>2598</v>
      </c>
    </row>
    <row r="807" spans="1:4" ht="12.5">
      <c r="A807" s="406" t="s">
        <v>1863</v>
      </c>
      <c r="B807" s="406" t="s">
        <v>2596</v>
      </c>
      <c r="C807" s="406" t="s">
        <v>1668</v>
      </c>
      <c r="D807" s="406" t="s">
        <v>2599</v>
      </c>
    </row>
    <row r="808" spans="1:4" ht="12.5">
      <c r="A808" s="406" t="s">
        <v>2185</v>
      </c>
      <c r="B808" s="406" t="s">
        <v>2570</v>
      </c>
      <c r="C808" s="406" t="s">
        <v>1671</v>
      </c>
      <c r="D808" s="406" t="s">
        <v>2600</v>
      </c>
    </row>
    <row r="809" spans="1:4" ht="12.5">
      <c r="A809" s="406" t="s">
        <v>456</v>
      </c>
      <c r="B809" s="406" t="s">
        <v>2548</v>
      </c>
      <c r="C809" s="406" t="s">
        <v>1887</v>
      </c>
      <c r="D809" s="406" t="s">
        <v>2027</v>
      </c>
    </row>
    <row r="810" spans="1:4" ht="12.5">
      <c r="A810" s="406" t="s">
        <v>448</v>
      </c>
      <c r="B810" s="406" t="s">
        <v>2269</v>
      </c>
      <c r="C810" s="406" t="s">
        <v>1702</v>
      </c>
      <c r="D810" s="406" t="s">
        <v>2601</v>
      </c>
    </row>
    <row r="811" spans="1:4" ht="12.5">
      <c r="A811" s="406" t="s">
        <v>460</v>
      </c>
      <c r="B811" s="406" t="s">
        <v>2602</v>
      </c>
      <c r="C811" s="406" t="s">
        <v>1671</v>
      </c>
      <c r="D811" s="406" t="s">
        <v>2603</v>
      </c>
    </row>
    <row r="812" spans="1:4" ht="12.5">
      <c r="A812" s="406" t="s">
        <v>460</v>
      </c>
      <c r="B812" s="406" t="s">
        <v>2604</v>
      </c>
      <c r="C812" s="406" t="s">
        <v>1654</v>
      </c>
      <c r="D812" s="406" t="s">
        <v>2605</v>
      </c>
    </row>
    <row r="813" spans="1:4" ht="12.5">
      <c r="A813" s="406" t="s">
        <v>448</v>
      </c>
      <c r="B813" s="406" t="s">
        <v>1715</v>
      </c>
      <c r="C813" s="406" t="s">
        <v>1671</v>
      </c>
      <c r="D813" s="406" t="s">
        <v>2278</v>
      </c>
    </row>
    <row r="814" spans="1:4" ht="12.5">
      <c r="A814" s="406" t="s">
        <v>448</v>
      </c>
      <c r="B814" s="406" t="s">
        <v>1715</v>
      </c>
      <c r="C814" s="406" t="s">
        <v>1763</v>
      </c>
      <c r="D814" s="406" t="s">
        <v>2278</v>
      </c>
    </row>
    <row r="815" spans="1:4" ht="12.5">
      <c r="A815" s="406" t="s">
        <v>1787</v>
      </c>
      <c r="B815" s="406" t="s">
        <v>1790</v>
      </c>
      <c r="C815" s="406" t="s">
        <v>1713</v>
      </c>
      <c r="D815" s="406" t="s">
        <v>2430</v>
      </c>
    </row>
    <row r="816" spans="1:4" ht="12.5">
      <c r="A816" s="406" t="s">
        <v>1787</v>
      </c>
      <c r="B816" s="406" t="s">
        <v>1790</v>
      </c>
      <c r="C816" s="406" t="s">
        <v>1702</v>
      </c>
      <c r="D816" s="406" t="s">
        <v>1791</v>
      </c>
    </row>
    <row r="817" spans="1:4" ht="12.5">
      <c r="A817" s="406" t="s">
        <v>448</v>
      </c>
      <c r="B817" s="406" t="s">
        <v>1721</v>
      </c>
      <c r="C817" s="406" t="s">
        <v>2606</v>
      </c>
      <c r="D817" s="406" t="s">
        <v>2607</v>
      </c>
    </row>
    <row r="818" spans="1:4" ht="12.5">
      <c r="A818" s="406" t="s">
        <v>448</v>
      </c>
      <c r="B818" s="406" t="s">
        <v>1721</v>
      </c>
      <c r="C818" s="406" t="s">
        <v>1710</v>
      </c>
      <c r="D818" s="406" t="s">
        <v>2608</v>
      </c>
    </row>
    <row r="819" spans="1:4" ht="12.5">
      <c r="A819" s="406" t="s">
        <v>448</v>
      </c>
      <c r="B819" s="406" t="s">
        <v>1721</v>
      </c>
      <c r="C819" s="406" t="s">
        <v>2173</v>
      </c>
      <c r="D819" s="406" t="s">
        <v>1722</v>
      </c>
    </row>
    <row r="820" spans="1:4" ht="12.5">
      <c r="A820" s="406" t="s">
        <v>448</v>
      </c>
      <c r="B820" s="406" t="s">
        <v>1721</v>
      </c>
      <c r="C820" s="406" t="s">
        <v>1654</v>
      </c>
      <c r="D820" s="406" t="s">
        <v>2609</v>
      </c>
    </row>
    <row r="821" spans="1:4" ht="12.5">
      <c r="A821" s="406" t="s">
        <v>448</v>
      </c>
      <c r="B821" s="406" t="s">
        <v>1721</v>
      </c>
      <c r="C821" s="406" t="s">
        <v>1671</v>
      </c>
      <c r="D821" s="406" t="s">
        <v>2609</v>
      </c>
    </row>
    <row r="822" spans="1:4" ht="12.5">
      <c r="A822" s="406" t="s">
        <v>448</v>
      </c>
      <c r="B822" s="406" t="s">
        <v>1721</v>
      </c>
      <c r="C822" s="406" t="s">
        <v>2120</v>
      </c>
      <c r="D822" s="406" t="s">
        <v>2610</v>
      </c>
    </row>
    <row r="823" spans="1:4" ht="12.5">
      <c r="A823" s="406" t="s">
        <v>448</v>
      </c>
      <c r="B823" s="406" t="s">
        <v>1891</v>
      </c>
      <c r="C823" s="406" t="s">
        <v>1724</v>
      </c>
      <c r="D823" s="406" t="s">
        <v>1892</v>
      </c>
    </row>
    <row r="824" spans="1:4" ht="12.5">
      <c r="A824" s="406" t="s">
        <v>448</v>
      </c>
      <c r="B824" s="406" t="s">
        <v>1717</v>
      </c>
      <c r="C824" s="406" t="s">
        <v>2056</v>
      </c>
      <c r="D824" s="406" t="s">
        <v>2611</v>
      </c>
    </row>
    <row r="825" spans="1:4" ht="12.5">
      <c r="A825" s="406" t="s">
        <v>448</v>
      </c>
      <c r="B825" s="406" t="s">
        <v>2419</v>
      </c>
      <c r="C825" s="406" t="s">
        <v>2612</v>
      </c>
      <c r="D825" s="406" t="s">
        <v>2613</v>
      </c>
    </row>
    <row r="826" spans="1:4" ht="12.5">
      <c r="A826" s="406" t="s">
        <v>448</v>
      </c>
      <c r="B826" s="406" t="s">
        <v>2222</v>
      </c>
      <c r="C826" s="406" t="s">
        <v>1665</v>
      </c>
      <c r="D826" s="406" t="s">
        <v>2422</v>
      </c>
    </row>
    <row r="827" spans="1:4" ht="12.5">
      <c r="A827" s="406" t="s">
        <v>448</v>
      </c>
      <c r="B827" s="406" t="s">
        <v>2222</v>
      </c>
      <c r="C827" s="406" t="s">
        <v>1695</v>
      </c>
      <c r="D827" s="406" t="s">
        <v>2422</v>
      </c>
    </row>
    <row r="828" spans="1:4" ht="12.5">
      <c r="A828" s="406" t="s">
        <v>448</v>
      </c>
      <c r="B828" s="406" t="s">
        <v>2614</v>
      </c>
      <c r="C828" s="406" t="s">
        <v>1767</v>
      </c>
      <c r="D828" s="406" t="s">
        <v>2615</v>
      </c>
    </row>
    <row r="829" spans="1:4" ht="12.5">
      <c r="A829" s="406" t="s">
        <v>448</v>
      </c>
      <c r="B829" s="406" t="s">
        <v>2616</v>
      </c>
      <c r="C829" s="406" t="s">
        <v>1713</v>
      </c>
      <c r="D829" s="406" t="s">
        <v>2339</v>
      </c>
    </row>
    <row r="830" spans="1:4" ht="12.5">
      <c r="A830" s="406" t="s">
        <v>452</v>
      </c>
      <c r="B830" s="406" t="s">
        <v>2460</v>
      </c>
      <c r="C830" s="406" t="s">
        <v>2019</v>
      </c>
      <c r="D830" s="406" t="s">
        <v>2617</v>
      </c>
    </row>
    <row r="831" spans="1:4" ht="12.5">
      <c r="A831" s="406" t="s">
        <v>2552</v>
      </c>
      <c r="B831" s="406" t="s">
        <v>2552</v>
      </c>
      <c r="C831" s="406"/>
      <c r="D831" s="406" t="s">
        <v>2618</v>
      </c>
    </row>
    <row r="832" spans="1:4" ht="12.5">
      <c r="A832" s="406" t="s">
        <v>1792</v>
      </c>
      <c r="B832" s="406" t="s">
        <v>1793</v>
      </c>
      <c r="C832" s="406" t="s">
        <v>1668</v>
      </c>
      <c r="D832" s="406" t="s">
        <v>1794</v>
      </c>
    </row>
    <row r="833" spans="1:4" ht="12.5">
      <c r="A833" s="406" t="s">
        <v>1792</v>
      </c>
      <c r="B833" s="406" t="s">
        <v>1793</v>
      </c>
      <c r="C833" s="406" t="s">
        <v>1734</v>
      </c>
      <c r="D833" s="406" t="s">
        <v>2118</v>
      </c>
    </row>
    <row r="834" spans="1:4" ht="12.5">
      <c r="A834" s="406" t="s">
        <v>1792</v>
      </c>
      <c r="B834" s="406" t="s">
        <v>1793</v>
      </c>
      <c r="C834" s="406" t="s">
        <v>1713</v>
      </c>
      <c r="D834" s="406" t="s">
        <v>2118</v>
      </c>
    </row>
    <row r="835" spans="1:4" ht="12.5">
      <c r="A835" s="406" t="s">
        <v>452</v>
      </c>
      <c r="B835" s="406" t="s">
        <v>2590</v>
      </c>
      <c r="C835" s="406" t="s">
        <v>1695</v>
      </c>
      <c r="D835" s="406" t="s">
        <v>2619</v>
      </c>
    </row>
    <row r="836" spans="1:4" ht="12.5">
      <c r="A836" s="406" t="s">
        <v>456</v>
      </c>
      <c r="B836" s="406" t="s">
        <v>2578</v>
      </c>
      <c r="C836" s="406" t="s">
        <v>1671</v>
      </c>
      <c r="D836" s="406" t="s">
        <v>2581</v>
      </c>
    </row>
    <row r="837" spans="1:4" ht="12.5">
      <c r="A837" s="406" t="s">
        <v>448</v>
      </c>
      <c r="B837" s="406" t="s">
        <v>1723</v>
      </c>
      <c r="C837" s="406" t="s">
        <v>1671</v>
      </c>
      <c r="D837" s="406" t="s">
        <v>2620</v>
      </c>
    </row>
    <row r="838" spans="1:4" ht="12.5">
      <c r="A838" s="406" t="s">
        <v>448</v>
      </c>
      <c r="B838" s="406" t="s">
        <v>2334</v>
      </c>
      <c r="C838" s="406" t="s">
        <v>1887</v>
      </c>
      <c r="D838" s="406" t="s">
        <v>2335</v>
      </c>
    </row>
    <row r="839" spans="1:4" ht="12.5">
      <c r="A839" s="406" t="s">
        <v>448</v>
      </c>
      <c r="B839" s="406" t="s">
        <v>2334</v>
      </c>
      <c r="C839" s="406" t="s">
        <v>2226</v>
      </c>
      <c r="D839" s="406" t="s">
        <v>2335</v>
      </c>
    </row>
    <row r="840" spans="1:4" ht="12.5">
      <c r="A840" s="406" t="s">
        <v>448</v>
      </c>
      <c r="B840" s="406" t="s">
        <v>2334</v>
      </c>
      <c r="C840" s="406" t="s">
        <v>1705</v>
      </c>
      <c r="D840" s="406" t="s">
        <v>2335</v>
      </c>
    </row>
    <row r="841" spans="1:4" ht="12.5">
      <c r="A841" s="406" t="s">
        <v>448</v>
      </c>
      <c r="B841" s="406" t="s">
        <v>1673</v>
      </c>
      <c r="C841" s="406" t="s">
        <v>1651</v>
      </c>
      <c r="D841" s="406" t="s">
        <v>2621</v>
      </c>
    </row>
    <row r="842" spans="1:4" ht="12.5">
      <c r="A842" s="406" t="s">
        <v>1843</v>
      </c>
      <c r="B842" s="406" t="s">
        <v>1958</v>
      </c>
      <c r="C842" s="406" t="s">
        <v>1870</v>
      </c>
      <c r="D842" s="406" t="s">
        <v>2388</v>
      </c>
    </row>
    <row r="843" spans="1:4" ht="12.5">
      <c r="A843" s="406" t="s">
        <v>448</v>
      </c>
      <c r="B843" s="406" t="s">
        <v>2622</v>
      </c>
      <c r="C843" s="406" t="s">
        <v>1887</v>
      </c>
      <c r="D843" s="406" t="s">
        <v>2623</v>
      </c>
    </row>
    <row r="844" spans="1:4" ht="12.5">
      <c r="A844" s="406" t="s">
        <v>460</v>
      </c>
      <c r="B844" s="406" t="s">
        <v>1979</v>
      </c>
      <c r="C844" s="406" t="s">
        <v>1750</v>
      </c>
      <c r="D844" s="406" t="s">
        <v>1991</v>
      </c>
    </row>
    <row r="845" spans="1:4" ht="12.5">
      <c r="A845" s="406" t="s">
        <v>448</v>
      </c>
      <c r="B845" s="406" t="s">
        <v>2038</v>
      </c>
      <c r="C845" s="406" t="s">
        <v>2624</v>
      </c>
      <c r="D845" s="406" t="s">
        <v>2040</v>
      </c>
    </row>
    <row r="846" spans="1:4" ht="12.5">
      <c r="A846" s="406" t="s">
        <v>448</v>
      </c>
      <c r="B846" s="406" t="s">
        <v>1681</v>
      </c>
      <c r="C846" s="406" t="s">
        <v>1887</v>
      </c>
      <c r="D846" s="406" t="s">
        <v>2401</v>
      </c>
    </row>
    <row r="847" spans="1:4" ht="12.5">
      <c r="A847" s="406" t="s">
        <v>448</v>
      </c>
      <c r="B847" s="406" t="s">
        <v>1681</v>
      </c>
      <c r="C847" s="406" t="s">
        <v>1767</v>
      </c>
      <c r="D847" s="406" t="s">
        <v>2625</v>
      </c>
    </row>
    <row r="848" spans="1:4" ht="12.5">
      <c r="A848" s="406" t="s">
        <v>448</v>
      </c>
      <c r="B848" s="406" t="s">
        <v>1681</v>
      </c>
      <c r="C848" s="406" t="s">
        <v>2626</v>
      </c>
      <c r="D848" s="406" t="s">
        <v>1683</v>
      </c>
    </row>
    <row r="849" spans="1:4" ht="12.5">
      <c r="A849" s="406" t="s">
        <v>452</v>
      </c>
      <c r="B849" s="406" t="s">
        <v>2590</v>
      </c>
      <c r="C849" s="406" t="s">
        <v>1727</v>
      </c>
      <c r="D849" s="406" t="s">
        <v>2627</v>
      </c>
    </row>
    <row r="850" spans="1:4" ht="12.5">
      <c r="A850" s="406" t="s">
        <v>1843</v>
      </c>
      <c r="B850" s="406" t="s">
        <v>2251</v>
      </c>
      <c r="C850" s="406" t="s">
        <v>1657</v>
      </c>
      <c r="D850" s="406" t="s">
        <v>1992</v>
      </c>
    </row>
    <row r="851" spans="1:4" ht="12.5">
      <c r="A851" s="406" t="s">
        <v>1843</v>
      </c>
      <c r="B851" s="406" t="s">
        <v>2251</v>
      </c>
      <c r="C851" s="406" t="s">
        <v>1727</v>
      </c>
      <c r="D851" s="406" t="s">
        <v>2252</v>
      </c>
    </row>
    <row r="852" spans="1:4" ht="12.5">
      <c r="A852" s="406" t="s">
        <v>1784</v>
      </c>
      <c r="B852" s="406" t="s">
        <v>2628</v>
      </c>
      <c r="C852" s="406" t="s">
        <v>1750</v>
      </c>
      <c r="D852" s="406" t="s">
        <v>2629</v>
      </c>
    </row>
    <row r="853" spans="1:4" ht="12.5">
      <c r="A853" s="406" t="s">
        <v>1843</v>
      </c>
      <c r="B853" s="406" t="s">
        <v>2076</v>
      </c>
      <c r="C853" s="406" t="s">
        <v>2072</v>
      </c>
      <c r="D853" s="406" t="s">
        <v>2630</v>
      </c>
    </row>
    <row r="854" spans="1:4" ht="12.5">
      <c r="A854" s="406" t="s">
        <v>1843</v>
      </c>
      <c r="B854" s="406" t="s">
        <v>2076</v>
      </c>
      <c r="C854" s="406" t="s">
        <v>1767</v>
      </c>
      <c r="D854" s="406" t="s">
        <v>2631</v>
      </c>
    </row>
    <row r="855" spans="1:4" ht="12.5">
      <c r="A855" s="406" t="s">
        <v>1843</v>
      </c>
      <c r="B855" s="406" t="s">
        <v>2076</v>
      </c>
      <c r="C855" s="406" t="s">
        <v>1702</v>
      </c>
      <c r="D855" s="406" t="s">
        <v>2077</v>
      </c>
    </row>
    <row r="856" spans="1:4" ht="12.5">
      <c r="A856" s="406" t="s">
        <v>1843</v>
      </c>
      <c r="B856" s="406" t="s">
        <v>2076</v>
      </c>
      <c r="C856" s="406" t="s">
        <v>1677</v>
      </c>
      <c r="D856" s="406" t="s">
        <v>2549</v>
      </c>
    </row>
    <row r="857" spans="1:4" ht="12.5">
      <c r="A857" s="406" t="s">
        <v>2632</v>
      </c>
      <c r="B857" s="406" t="s">
        <v>2632</v>
      </c>
      <c r="C857" s="406"/>
      <c r="D857" s="406" t="s">
        <v>2633</v>
      </c>
    </row>
    <row r="858" spans="1:4" ht="12.5">
      <c r="A858" s="406" t="s">
        <v>448</v>
      </c>
      <c r="B858" s="406" t="s">
        <v>1907</v>
      </c>
      <c r="C858" s="406" t="s">
        <v>1702</v>
      </c>
      <c r="D858" s="406" t="s">
        <v>1908</v>
      </c>
    </row>
    <row r="859" spans="1:4" ht="12.5">
      <c r="A859" s="406" t="s">
        <v>448</v>
      </c>
      <c r="B859" s="406" t="s">
        <v>1907</v>
      </c>
      <c r="C859" s="406" t="s">
        <v>1665</v>
      </c>
      <c r="D859" s="406" t="s">
        <v>1908</v>
      </c>
    </row>
    <row r="860" spans="1:4" ht="12.5">
      <c r="A860" s="406" t="s">
        <v>448</v>
      </c>
      <c r="B860" s="406" t="s">
        <v>1907</v>
      </c>
      <c r="C860" s="406" t="s">
        <v>1695</v>
      </c>
      <c r="D860" s="406" t="s">
        <v>1908</v>
      </c>
    </row>
    <row r="861" spans="1:4" ht="12.5">
      <c r="A861" s="406" t="s">
        <v>1863</v>
      </c>
      <c r="B861" s="406" t="s">
        <v>2634</v>
      </c>
      <c r="C861" s="406" t="s">
        <v>1718</v>
      </c>
      <c r="D861" s="406" t="s">
        <v>2635</v>
      </c>
    </row>
    <row r="862" spans="1:4" ht="12.5">
      <c r="A862" s="406" t="s">
        <v>1843</v>
      </c>
      <c r="B862" s="406" t="s">
        <v>2362</v>
      </c>
      <c r="C862" s="406" t="s">
        <v>1702</v>
      </c>
      <c r="D862" s="406" t="s">
        <v>2058</v>
      </c>
    </row>
    <row r="863" spans="1:4" ht="12.5">
      <c r="A863" s="406" t="s">
        <v>1843</v>
      </c>
      <c r="B863" s="406" t="s">
        <v>2362</v>
      </c>
      <c r="C863" s="406" t="s">
        <v>340</v>
      </c>
      <c r="D863" s="406" t="s">
        <v>2446</v>
      </c>
    </row>
    <row r="864" spans="1:4" ht="12.5">
      <c r="A864" s="406" t="s">
        <v>1824</v>
      </c>
      <c r="B864" s="406" t="s">
        <v>1825</v>
      </c>
      <c r="C864" s="406" t="s">
        <v>1724</v>
      </c>
      <c r="D864" s="406" t="s">
        <v>2636</v>
      </c>
    </row>
    <row r="865" spans="1:4" ht="12.5">
      <c r="A865" s="406" t="s">
        <v>448</v>
      </c>
      <c r="B865" s="406" t="s">
        <v>2044</v>
      </c>
      <c r="C865" s="406" t="s">
        <v>1734</v>
      </c>
      <c r="D865" s="406" t="s">
        <v>2045</v>
      </c>
    </row>
    <row r="866" spans="1:4" ht="12.5">
      <c r="A866" s="406" t="s">
        <v>1824</v>
      </c>
      <c r="B866" s="406" t="s">
        <v>1952</v>
      </c>
      <c r="C866" s="406" t="s">
        <v>1805</v>
      </c>
      <c r="D866" s="406" t="s">
        <v>1953</v>
      </c>
    </row>
    <row r="867" spans="1:4" ht="12.5">
      <c r="A867" s="406" t="s">
        <v>1863</v>
      </c>
      <c r="B867" s="406" t="s">
        <v>2634</v>
      </c>
      <c r="C867" s="406" t="s">
        <v>2072</v>
      </c>
      <c r="D867" s="406" t="s">
        <v>2637</v>
      </c>
    </row>
    <row r="868" spans="1:4" ht="12.5">
      <c r="A868" s="406" t="s">
        <v>1792</v>
      </c>
      <c r="B868" s="406" t="s">
        <v>1659</v>
      </c>
      <c r="C868" s="406" t="s">
        <v>1772</v>
      </c>
      <c r="D868" s="406" t="s">
        <v>1801</v>
      </c>
    </row>
    <row r="869" spans="1:4" ht="12.5">
      <c r="A869" s="406" t="s">
        <v>1792</v>
      </c>
      <c r="B869" s="406" t="s">
        <v>1659</v>
      </c>
      <c r="C869" s="406" t="s">
        <v>1870</v>
      </c>
      <c r="D869" s="406" t="s">
        <v>1801</v>
      </c>
    </row>
    <row r="870" spans="1:4" ht="12.5">
      <c r="A870" s="406" t="s">
        <v>1792</v>
      </c>
      <c r="B870" s="406" t="s">
        <v>1659</v>
      </c>
      <c r="C870" s="406" t="s">
        <v>1702</v>
      </c>
      <c r="D870" s="406" t="s">
        <v>2638</v>
      </c>
    </row>
    <row r="871" spans="1:4" ht="12.5">
      <c r="A871" s="406" t="s">
        <v>1792</v>
      </c>
      <c r="B871" s="406" t="s">
        <v>1659</v>
      </c>
      <c r="C871" s="406" t="s">
        <v>1665</v>
      </c>
      <c r="D871" s="406" t="s">
        <v>2638</v>
      </c>
    </row>
    <row r="872" spans="1:4" ht="12.5">
      <c r="A872" s="406" t="s">
        <v>1792</v>
      </c>
      <c r="B872" s="406" t="s">
        <v>1659</v>
      </c>
      <c r="C872" s="406" t="s">
        <v>1695</v>
      </c>
      <c r="D872" s="406" t="s">
        <v>2638</v>
      </c>
    </row>
    <row r="873" spans="1:4" ht="12.5">
      <c r="A873" s="406" t="s">
        <v>1824</v>
      </c>
      <c r="B873" s="406" t="s">
        <v>2175</v>
      </c>
      <c r="C873" s="406" t="s">
        <v>1710</v>
      </c>
      <c r="D873" s="406" t="s">
        <v>2176</v>
      </c>
    </row>
    <row r="874" spans="1:4" ht="12.5">
      <c r="A874" s="406" t="s">
        <v>448</v>
      </c>
      <c r="B874" s="406" t="s">
        <v>2023</v>
      </c>
      <c r="C874" s="406" t="s">
        <v>1727</v>
      </c>
      <c r="D874" s="406" t="s">
        <v>2024</v>
      </c>
    </row>
    <row r="875" spans="1:4" ht="12.5">
      <c r="A875" s="406" t="s">
        <v>448</v>
      </c>
      <c r="B875" s="406" t="s">
        <v>2023</v>
      </c>
      <c r="C875" s="406" t="s">
        <v>1805</v>
      </c>
      <c r="D875" s="406" t="s">
        <v>2024</v>
      </c>
    </row>
    <row r="876" spans="1:4" ht="12.5">
      <c r="A876" s="406" t="s">
        <v>448</v>
      </c>
      <c r="B876" s="406" t="s">
        <v>2023</v>
      </c>
      <c r="C876" s="406" t="s">
        <v>1710</v>
      </c>
      <c r="D876" s="406" t="s">
        <v>2024</v>
      </c>
    </row>
    <row r="877" spans="1:4" ht="12.5">
      <c r="A877" s="406" t="s">
        <v>448</v>
      </c>
      <c r="B877" s="406" t="s">
        <v>2023</v>
      </c>
      <c r="C877" s="406" t="s">
        <v>1737</v>
      </c>
      <c r="D877" s="406" t="s">
        <v>2024</v>
      </c>
    </row>
    <row r="878" spans="1:4" ht="12.5">
      <c r="A878" s="406" t="s">
        <v>1824</v>
      </c>
      <c r="B878" s="406" t="s">
        <v>1832</v>
      </c>
      <c r="C878" s="406" t="s">
        <v>1651</v>
      </c>
      <c r="D878" s="406" t="s">
        <v>2639</v>
      </c>
    </row>
    <row r="879" spans="1:4" ht="12.5">
      <c r="A879" s="406" t="s">
        <v>1824</v>
      </c>
      <c r="B879" s="406" t="s">
        <v>1832</v>
      </c>
      <c r="C879" s="406" t="s">
        <v>1665</v>
      </c>
      <c r="D879" s="406" t="s">
        <v>2640</v>
      </c>
    </row>
    <row r="880" spans="1:4" ht="12.5">
      <c r="A880" s="406" t="s">
        <v>1824</v>
      </c>
      <c r="B880" s="406" t="s">
        <v>1832</v>
      </c>
      <c r="C880" s="406" t="s">
        <v>1695</v>
      </c>
      <c r="D880" s="406" t="s">
        <v>2243</v>
      </c>
    </row>
    <row r="881" spans="1:4" ht="12.5">
      <c r="A881" s="406" t="s">
        <v>448</v>
      </c>
      <c r="B881" s="406" t="s">
        <v>2031</v>
      </c>
      <c r="C881" s="406" t="s">
        <v>1654</v>
      </c>
      <c r="D881" s="406" t="s">
        <v>2032</v>
      </c>
    </row>
    <row r="882" spans="1:4" ht="12.5">
      <c r="A882" s="406" t="s">
        <v>448</v>
      </c>
      <c r="B882" s="406" t="s">
        <v>2031</v>
      </c>
      <c r="C882" s="406" t="s">
        <v>1671</v>
      </c>
      <c r="D882" s="406" t="s">
        <v>2032</v>
      </c>
    </row>
    <row r="883" spans="1:4" ht="12.5">
      <c r="A883" s="406" t="s">
        <v>448</v>
      </c>
      <c r="B883" s="406" t="s">
        <v>2031</v>
      </c>
      <c r="C883" s="406" t="s">
        <v>1695</v>
      </c>
      <c r="D883" s="406" t="s">
        <v>2032</v>
      </c>
    </row>
    <row r="884" spans="1:4" ht="12.5">
      <c r="A884" s="406" t="s">
        <v>448</v>
      </c>
      <c r="B884" s="406" t="s">
        <v>2500</v>
      </c>
      <c r="C884" s="406" t="s">
        <v>1729</v>
      </c>
      <c r="D884" s="406" t="s">
        <v>2511</v>
      </c>
    </row>
    <row r="885" spans="1:4" ht="12.5">
      <c r="A885" s="406" t="s">
        <v>448</v>
      </c>
      <c r="B885" s="406" t="s">
        <v>2500</v>
      </c>
      <c r="C885" s="406" t="s">
        <v>1767</v>
      </c>
      <c r="D885" s="406" t="s">
        <v>2511</v>
      </c>
    </row>
    <row r="886" spans="1:4" ht="12.5">
      <c r="A886" s="406" t="s">
        <v>448</v>
      </c>
      <c r="B886" s="406" t="s">
        <v>2500</v>
      </c>
      <c r="C886" s="406" t="s">
        <v>1665</v>
      </c>
      <c r="D886" s="406" t="s">
        <v>2355</v>
      </c>
    </row>
    <row r="887" spans="1:4" ht="12.5">
      <c r="A887" s="406" t="s">
        <v>448</v>
      </c>
      <c r="B887" s="406" t="s">
        <v>2500</v>
      </c>
      <c r="C887" s="406" t="s">
        <v>1695</v>
      </c>
      <c r="D887" s="406" t="s">
        <v>2355</v>
      </c>
    </row>
    <row r="888" spans="1:4" ht="12.5">
      <c r="A888" s="406" t="s">
        <v>448</v>
      </c>
      <c r="B888" s="406" t="s">
        <v>1726</v>
      </c>
      <c r="C888" s="406" t="s">
        <v>1767</v>
      </c>
      <c r="D888" s="406" t="s">
        <v>1730</v>
      </c>
    </row>
    <row r="889" spans="1:4" ht="12.5">
      <c r="A889" s="406" t="s">
        <v>448</v>
      </c>
      <c r="B889" s="406" t="s">
        <v>1691</v>
      </c>
      <c r="C889" s="406" t="s">
        <v>1887</v>
      </c>
      <c r="D889" s="406" t="s">
        <v>2641</v>
      </c>
    </row>
    <row r="890" spans="1:4" ht="12.5">
      <c r="A890" s="406" t="s">
        <v>452</v>
      </c>
      <c r="B890" s="406" t="s">
        <v>2071</v>
      </c>
      <c r="C890" s="406" t="s">
        <v>1887</v>
      </c>
      <c r="D890" s="406" t="s">
        <v>2642</v>
      </c>
    </row>
    <row r="891" spans="1:4" ht="12.5">
      <c r="A891" s="406" t="s">
        <v>448</v>
      </c>
      <c r="B891" s="406" t="s">
        <v>2643</v>
      </c>
      <c r="C891" s="406" t="s">
        <v>1665</v>
      </c>
      <c r="D891" s="406" t="s">
        <v>2644</v>
      </c>
    </row>
    <row r="892" spans="1:4" ht="12.5">
      <c r="A892" s="406" t="s">
        <v>460</v>
      </c>
      <c r="B892" s="406" t="s">
        <v>2645</v>
      </c>
      <c r="C892" s="406" t="s">
        <v>1654</v>
      </c>
      <c r="D892" s="406" t="s">
        <v>2646</v>
      </c>
    </row>
    <row r="893" spans="1:4" ht="12.5">
      <c r="A893" s="406" t="s">
        <v>1843</v>
      </c>
      <c r="B893" s="406" t="s">
        <v>1844</v>
      </c>
      <c r="C893" s="406" t="s">
        <v>1727</v>
      </c>
      <c r="D893" s="406" t="s">
        <v>2253</v>
      </c>
    </row>
    <row r="894" spans="1:4" ht="12.5">
      <c r="A894" s="406" t="s">
        <v>1792</v>
      </c>
      <c r="B894" s="406" t="s">
        <v>1798</v>
      </c>
      <c r="C894" s="406" t="s">
        <v>1816</v>
      </c>
      <c r="D894" s="406" t="s">
        <v>2242</v>
      </c>
    </row>
    <row r="895" spans="1:4" ht="12.5">
      <c r="A895" s="406" t="s">
        <v>1824</v>
      </c>
      <c r="B895" s="406" t="s">
        <v>1836</v>
      </c>
      <c r="C895" s="406" t="s">
        <v>1959</v>
      </c>
      <c r="D895" s="406" t="s">
        <v>2647</v>
      </c>
    </row>
    <row r="896" spans="1:4" ht="12.5">
      <c r="A896" s="406" t="s">
        <v>460</v>
      </c>
      <c r="B896" s="406" t="s">
        <v>2602</v>
      </c>
      <c r="C896" s="406" t="s">
        <v>1748</v>
      </c>
      <c r="D896" s="406" t="s">
        <v>2648</v>
      </c>
    </row>
    <row r="897" spans="1:4" ht="12.5">
      <c r="A897" s="406" t="s">
        <v>1787</v>
      </c>
      <c r="B897" s="406" t="s">
        <v>1946</v>
      </c>
      <c r="C897" s="406" t="s">
        <v>1767</v>
      </c>
      <c r="D897" s="406" t="s">
        <v>2649</v>
      </c>
    </row>
    <row r="898" spans="1:4" ht="12.5">
      <c r="A898" s="406" t="s">
        <v>1787</v>
      </c>
      <c r="B898" s="406" t="s">
        <v>1946</v>
      </c>
      <c r="C898" s="406" t="s">
        <v>1677</v>
      </c>
      <c r="D898" s="406" t="s">
        <v>2649</v>
      </c>
    </row>
    <row r="899" spans="1:4" ht="12.5">
      <c r="A899" s="406" t="s">
        <v>448</v>
      </c>
      <c r="B899" s="406" t="s">
        <v>2035</v>
      </c>
      <c r="C899" s="406" t="s">
        <v>1767</v>
      </c>
      <c r="D899" s="406" t="s">
        <v>2650</v>
      </c>
    </row>
    <row r="900" spans="1:4" ht="12.5">
      <c r="A900" s="406" t="s">
        <v>448</v>
      </c>
      <c r="B900" s="406" t="s">
        <v>2651</v>
      </c>
      <c r="C900" s="406" t="s">
        <v>1748</v>
      </c>
      <c r="D900" s="406" t="s">
        <v>2652</v>
      </c>
    </row>
    <row r="901" spans="1:4" ht="12.5">
      <c r="A901" s="406" t="s">
        <v>2632</v>
      </c>
      <c r="B901" s="406" t="s">
        <v>2632</v>
      </c>
      <c r="C901" s="406"/>
      <c r="D901" s="406" t="s">
        <v>2653</v>
      </c>
    </row>
    <row r="902" spans="1:4" ht="12.5">
      <c r="A902" s="406" t="s">
        <v>467</v>
      </c>
      <c r="B902" s="406" t="s">
        <v>2654</v>
      </c>
      <c r="C902" s="406" t="s">
        <v>1729</v>
      </c>
      <c r="D902" s="406" t="s">
        <v>2655</v>
      </c>
    </row>
    <row r="903" spans="1:4" ht="12.5">
      <c r="A903" s="406" t="s">
        <v>448</v>
      </c>
      <c r="B903" s="406" t="s">
        <v>2048</v>
      </c>
      <c r="C903" s="406" t="s">
        <v>1870</v>
      </c>
      <c r="D903" s="406" t="s">
        <v>2049</v>
      </c>
    </row>
    <row r="904" spans="1:4" ht="12.5">
      <c r="A904" s="406" t="s">
        <v>448</v>
      </c>
      <c r="B904" s="406" t="s">
        <v>2656</v>
      </c>
      <c r="C904" s="406" t="s">
        <v>1713</v>
      </c>
      <c r="D904" s="406" t="s">
        <v>2657</v>
      </c>
    </row>
    <row r="905" spans="1:4" ht="12.5">
      <c r="A905" s="406" t="s">
        <v>448</v>
      </c>
      <c r="B905" s="406" t="s">
        <v>2656</v>
      </c>
      <c r="C905" s="406" t="s">
        <v>1748</v>
      </c>
      <c r="D905" s="406" t="s">
        <v>2658</v>
      </c>
    </row>
    <row r="906" spans="1:4" ht="12.5">
      <c r="A906" s="406" t="s">
        <v>452</v>
      </c>
      <c r="B906" s="406" t="s">
        <v>2459</v>
      </c>
      <c r="C906" s="406" t="s">
        <v>1654</v>
      </c>
      <c r="D906" s="406" t="s">
        <v>2659</v>
      </c>
    </row>
    <row r="907" spans="1:4" ht="12.5">
      <c r="A907" s="406" t="s">
        <v>448</v>
      </c>
      <c r="B907" s="406" t="s">
        <v>1878</v>
      </c>
      <c r="C907" s="406" t="s">
        <v>2265</v>
      </c>
      <c r="D907" s="406" t="s">
        <v>1880</v>
      </c>
    </row>
    <row r="908" spans="1:4" ht="12.5">
      <c r="A908" s="406" t="s">
        <v>1858</v>
      </c>
      <c r="B908" s="406" t="s">
        <v>2092</v>
      </c>
      <c r="C908" s="406" t="s">
        <v>1710</v>
      </c>
      <c r="D908" s="406" t="s">
        <v>2660</v>
      </c>
    </row>
    <row r="909" spans="1:4" ht="12.5">
      <c r="A909" s="406" t="s">
        <v>1858</v>
      </c>
      <c r="B909" s="406" t="s">
        <v>2092</v>
      </c>
      <c r="C909" s="406" t="s">
        <v>1805</v>
      </c>
      <c r="D909" s="406" t="s">
        <v>2093</v>
      </c>
    </row>
    <row r="910" spans="1:4" ht="12.5">
      <c r="A910" s="406" t="s">
        <v>448</v>
      </c>
      <c r="B910" s="406" t="s">
        <v>1701</v>
      </c>
      <c r="C910" s="406" t="s">
        <v>1651</v>
      </c>
      <c r="D910" s="406" t="s">
        <v>2661</v>
      </c>
    </row>
    <row r="911" spans="1:4" ht="12.5">
      <c r="A911" s="406" t="s">
        <v>1780</v>
      </c>
      <c r="B911" s="406" t="s">
        <v>1781</v>
      </c>
      <c r="C911" s="406" t="s">
        <v>1887</v>
      </c>
      <c r="D911" s="406" t="s">
        <v>2227</v>
      </c>
    </row>
    <row r="912" spans="1:4" ht="12.5">
      <c r="A912" s="406" t="s">
        <v>1780</v>
      </c>
      <c r="B912" s="406" t="s">
        <v>1781</v>
      </c>
      <c r="C912" s="406" t="s">
        <v>2072</v>
      </c>
      <c r="D912" s="406" t="s">
        <v>2227</v>
      </c>
    </row>
    <row r="913" spans="1:4" ht="12.5">
      <c r="A913" s="406" t="s">
        <v>1780</v>
      </c>
      <c r="B913" s="406" t="s">
        <v>1781</v>
      </c>
      <c r="C913" s="406" t="s">
        <v>1865</v>
      </c>
      <c r="D913" s="406" t="s">
        <v>2540</v>
      </c>
    </row>
    <row r="914" spans="1:4" ht="12.5">
      <c r="A914" s="406" t="s">
        <v>1858</v>
      </c>
      <c r="B914" s="406" t="s">
        <v>2094</v>
      </c>
      <c r="C914" s="406" t="s">
        <v>2088</v>
      </c>
      <c r="D914" s="406" t="s">
        <v>2662</v>
      </c>
    </row>
    <row r="915" spans="1:4" ht="12.5">
      <c r="A915" s="406" t="s">
        <v>1858</v>
      </c>
      <c r="B915" s="406" t="s">
        <v>2094</v>
      </c>
      <c r="C915" s="406" t="s">
        <v>2265</v>
      </c>
      <c r="D915" s="406" t="s">
        <v>2663</v>
      </c>
    </row>
    <row r="916" spans="1:4" ht="12.5">
      <c r="A916" s="406" t="s">
        <v>448</v>
      </c>
      <c r="B916" s="406" t="s">
        <v>2664</v>
      </c>
      <c r="C916" s="406" t="s">
        <v>1657</v>
      </c>
      <c r="D916" s="406" t="s">
        <v>2665</v>
      </c>
    </row>
    <row r="917" spans="1:4" ht="12.5">
      <c r="A917" s="406" t="s">
        <v>448</v>
      </c>
      <c r="B917" s="406" t="s">
        <v>2664</v>
      </c>
      <c r="C917" s="406" t="s">
        <v>1727</v>
      </c>
      <c r="D917" s="406" t="s">
        <v>2665</v>
      </c>
    </row>
    <row r="918" spans="1:4" ht="12.5">
      <c r="A918" s="406" t="s">
        <v>448</v>
      </c>
      <c r="B918" s="406" t="s">
        <v>2664</v>
      </c>
      <c r="C918" s="406" t="s">
        <v>1805</v>
      </c>
      <c r="D918" s="406" t="s">
        <v>2666</v>
      </c>
    </row>
    <row r="919" spans="1:4" ht="12.5">
      <c r="A919" s="406" t="s">
        <v>467</v>
      </c>
      <c r="B919" s="406" t="s">
        <v>1998</v>
      </c>
      <c r="C919" s="406" t="s">
        <v>1651</v>
      </c>
      <c r="D919" s="406" t="s">
        <v>1999</v>
      </c>
    </row>
    <row r="920" spans="1:4" ht="12.5">
      <c r="A920" s="406" t="s">
        <v>467</v>
      </c>
      <c r="B920" s="406" t="s">
        <v>1998</v>
      </c>
      <c r="C920" s="406" t="s">
        <v>1665</v>
      </c>
      <c r="D920" s="406" t="s">
        <v>1999</v>
      </c>
    </row>
    <row r="921" spans="1:4" ht="12.5">
      <c r="A921" s="406" t="s">
        <v>448</v>
      </c>
      <c r="B921" s="406" t="s">
        <v>2667</v>
      </c>
      <c r="C921" s="406" t="s">
        <v>1668</v>
      </c>
      <c r="D921" s="406" t="s">
        <v>2668</v>
      </c>
    </row>
    <row r="922" spans="1:4" ht="12.5">
      <c r="A922" s="406" t="s">
        <v>463</v>
      </c>
      <c r="B922" s="406" t="s">
        <v>2493</v>
      </c>
      <c r="C922" s="406" t="s">
        <v>1724</v>
      </c>
      <c r="D922" s="406" t="s">
        <v>2494</v>
      </c>
    </row>
    <row r="923" spans="1:4" ht="12.5">
      <c r="A923" s="406" t="s">
        <v>463</v>
      </c>
      <c r="B923" s="406" t="s">
        <v>2493</v>
      </c>
      <c r="C923" s="406" t="s">
        <v>1674</v>
      </c>
      <c r="D923" s="406" t="s">
        <v>2669</v>
      </c>
    </row>
    <row r="924" spans="1:4" ht="12.5">
      <c r="A924" s="406" t="s">
        <v>452</v>
      </c>
      <c r="B924" s="406" t="s">
        <v>2592</v>
      </c>
      <c r="C924" s="406" t="s">
        <v>1702</v>
      </c>
      <c r="D924" s="406" t="s">
        <v>2670</v>
      </c>
    </row>
    <row r="925" spans="1:4" ht="12.5">
      <c r="A925" s="406" t="s">
        <v>456</v>
      </c>
      <c r="B925" s="406" t="s">
        <v>1838</v>
      </c>
      <c r="C925" s="406" t="s">
        <v>1887</v>
      </c>
      <c r="D925" s="406" t="s">
        <v>1692</v>
      </c>
    </row>
    <row r="926" spans="1:4" ht="12.5">
      <c r="A926" s="406" t="s">
        <v>1893</v>
      </c>
      <c r="B926" s="406" t="s">
        <v>1894</v>
      </c>
      <c r="C926" s="406" t="s">
        <v>1702</v>
      </c>
      <c r="D926" s="406" t="s">
        <v>2671</v>
      </c>
    </row>
    <row r="927" spans="1:4" ht="12.5">
      <c r="A927" s="406" t="s">
        <v>1893</v>
      </c>
      <c r="B927" s="406" t="s">
        <v>1894</v>
      </c>
      <c r="C927" s="406" t="s">
        <v>1767</v>
      </c>
      <c r="D927" s="406" t="s">
        <v>2189</v>
      </c>
    </row>
    <row r="928" spans="1:4" ht="12.5">
      <c r="A928" s="406" t="s">
        <v>1893</v>
      </c>
      <c r="B928" s="406" t="s">
        <v>1894</v>
      </c>
      <c r="C928" s="406" t="s">
        <v>1710</v>
      </c>
      <c r="D928" s="406" t="s">
        <v>2376</v>
      </c>
    </row>
    <row r="929" spans="1:4" ht="12.5">
      <c r="A929" s="406" t="s">
        <v>1893</v>
      </c>
      <c r="B929" s="406" t="s">
        <v>1894</v>
      </c>
      <c r="C929" s="406" t="s">
        <v>1705</v>
      </c>
      <c r="D929" s="406" t="s">
        <v>1897</v>
      </c>
    </row>
    <row r="930" spans="1:4" ht="12.5">
      <c r="A930" s="406" t="s">
        <v>463</v>
      </c>
      <c r="B930" s="406" t="s">
        <v>2017</v>
      </c>
      <c r="C930" s="406" t="s">
        <v>1805</v>
      </c>
      <c r="D930" s="406" t="s">
        <v>2018</v>
      </c>
    </row>
    <row r="931" spans="1:4" ht="12.5">
      <c r="A931" s="406" t="s">
        <v>1863</v>
      </c>
      <c r="B931" s="406" t="s">
        <v>2057</v>
      </c>
      <c r="C931" s="406" t="s">
        <v>1763</v>
      </c>
      <c r="D931" s="406" t="s">
        <v>2058</v>
      </c>
    </row>
    <row r="932" spans="1:4" ht="12.5">
      <c r="A932" s="406" t="s">
        <v>1863</v>
      </c>
      <c r="B932" s="406" t="s">
        <v>2057</v>
      </c>
      <c r="C932" s="406" t="s">
        <v>1772</v>
      </c>
      <c r="D932" s="406" t="s">
        <v>2672</v>
      </c>
    </row>
    <row r="933" spans="1:4" ht="12.5">
      <c r="A933" s="406" t="s">
        <v>456</v>
      </c>
      <c r="B933" s="406" t="s">
        <v>1838</v>
      </c>
      <c r="C933" s="406" t="s">
        <v>2010</v>
      </c>
      <c r="D933" s="406" t="s">
        <v>1884</v>
      </c>
    </row>
    <row r="934" spans="1:4" ht="12.5">
      <c r="A934" s="406" t="s">
        <v>1993</v>
      </c>
      <c r="B934" s="406" t="s">
        <v>2244</v>
      </c>
      <c r="C934" s="406" t="s">
        <v>1763</v>
      </c>
      <c r="D934" s="406" t="s">
        <v>2316</v>
      </c>
    </row>
    <row r="935" spans="1:4" ht="12.5">
      <c r="A935" s="406" t="s">
        <v>1993</v>
      </c>
      <c r="B935" s="406" t="s">
        <v>2244</v>
      </c>
      <c r="C935" s="406" t="s">
        <v>2120</v>
      </c>
      <c r="D935" s="406" t="s">
        <v>2673</v>
      </c>
    </row>
    <row r="936" spans="1:4" ht="12.5">
      <c r="A936" s="406" t="s">
        <v>1993</v>
      </c>
      <c r="B936" s="406" t="s">
        <v>2244</v>
      </c>
      <c r="C936" s="406" t="s">
        <v>1796</v>
      </c>
      <c r="D936" s="406" t="s">
        <v>2674</v>
      </c>
    </row>
    <row r="937" spans="1:4" ht="12.5">
      <c r="A937" s="406" t="s">
        <v>1993</v>
      </c>
      <c r="B937" s="406" t="s">
        <v>2244</v>
      </c>
      <c r="C937" s="406" t="s">
        <v>1724</v>
      </c>
      <c r="D937" s="406" t="s">
        <v>2675</v>
      </c>
    </row>
    <row r="938" spans="1:4" ht="12.5">
      <c r="A938" s="406" t="s">
        <v>448</v>
      </c>
      <c r="B938" s="406" t="s">
        <v>2586</v>
      </c>
      <c r="C938" s="406" t="s">
        <v>2010</v>
      </c>
      <c r="D938" s="406" t="s">
        <v>2676</v>
      </c>
    </row>
    <row r="939" spans="1:4" ht="12.5">
      <c r="A939" s="406" t="s">
        <v>448</v>
      </c>
      <c r="B939" s="406" t="s">
        <v>2417</v>
      </c>
      <c r="C939" s="406" t="s">
        <v>1748</v>
      </c>
      <c r="D939" s="406" t="s">
        <v>2418</v>
      </c>
    </row>
    <row r="940" spans="1:4" ht="12.5">
      <c r="A940" s="406" t="s">
        <v>467</v>
      </c>
      <c r="B940" s="406" t="s">
        <v>1809</v>
      </c>
      <c r="C940" s="406" t="s">
        <v>1702</v>
      </c>
      <c r="D940" s="406" t="s">
        <v>1810</v>
      </c>
    </row>
    <row r="941" spans="1:4" ht="12.5">
      <c r="A941" s="406" t="s">
        <v>460</v>
      </c>
      <c r="B941" s="406" t="s">
        <v>1809</v>
      </c>
      <c r="C941" s="406" t="s">
        <v>1657</v>
      </c>
      <c r="D941" s="406" t="s">
        <v>2097</v>
      </c>
    </row>
    <row r="942" spans="1:4" ht="12.5">
      <c r="A942" s="406" t="s">
        <v>460</v>
      </c>
      <c r="B942" s="406" t="s">
        <v>1809</v>
      </c>
      <c r="C942" s="406" t="s">
        <v>1724</v>
      </c>
      <c r="D942" s="406" t="s">
        <v>2097</v>
      </c>
    </row>
    <row r="943" spans="1:4" ht="12.5">
      <c r="A943" s="406" t="s">
        <v>460</v>
      </c>
      <c r="B943" s="406" t="s">
        <v>2677</v>
      </c>
      <c r="C943" s="406" t="s">
        <v>1896</v>
      </c>
      <c r="D943" s="406" t="s">
        <v>2678</v>
      </c>
    </row>
    <row r="944" spans="1:4" ht="12.5">
      <c r="A944" s="406" t="s">
        <v>460</v>
      </c>
      <c r="B944" s="406" t="s">
        <v>2677</v>
      </c>
      <c r="C944" s="406" t="s">
        <v>1687</v>
      </c>
      <c r="D944" s="406" t="s">
        <v>2678</v>
      </c>
    </row>
    <row r="945" spans="1:4" ht="12.5">
      <c r="A945" s="406" t="s">
        <v>448</v>
      </c>
      <c r="B945" s="406" t="s">
        <v>2679</v>
      </c>
      <c r="C945" s="406" t="s">
        <v>1763</v>
      </c>
      <c r="D945" s="406" t="s">
        <v>2680</v>
      </c>
    </row>
    <row r="946" spans="1:4" ht="12.5">
      <c r="A946" s="406" t="s">
        <v>448</v>
      </c>
      <c r="B946" s="406" t="s">
        <v>2679</v>
      </c>
      <c r="C946" s="406" t="s">
        <v>1729</v>
      </c>
      <c r="D946" s="406" t="s">
        <v>2680</v>
      </c>
    </row>
    <row r="947" spans="1:4" ht="12.5">
      <c r="A947" s="406" t="s">
        <v>467</v>
      </c>
      <c r="B947" s="406" t="s">
        <v>2558</v>
      </c>
      <c r="C947" s="406" t="s">
        <v>1671</v>
      </c>
      <c r="D947" s="406" t="s">
        <v>2681</v>
      </c>
    </row>
    <row r="948" spans="1:4" ht="12.5">
      <c r="A948" s="406" t="s">
        <v>467</v>
      </c>
      <c r="B948" s="406" t="s">
        <v>2558</v>
      </c>
      <c r="C948" s="406" t="s">
        <v>1763</v>
      </c>
      <c r="D948" s="406" t="s">
        <v>2681</v>
      </c>
    </row>
    <row r="949" spans="1:4" ht="12.5">
      <c r="A949" s="406" t="s">
        <v>1546</v>
      </c>
      <c r="B949" s="406" t="s">
        <v>1656</v>
      </c>
      <c r="C949" s="406" t="s">
        <v>1745</v>
      </c>
      <c r="D949" s="406" t="s">
        <v>1939</v>
      </c>
    </row>
    <row r="950" spans="1:4" ht="12.5">
      <c r="A950" s="406" t="s">
        <v>1546</v>
      </c>
      <c r="B950" s="406" t="s">
        <v>1656</v>
      </c>
      <c r="C950" s="406" t="s">
        <v>2019</v>
      </c>
      <c r="D950" s="406" t="s">
        <v>1939</v>
      </c>
    </row>
    <row r="951" spans="1:4" ht="12.5">
      <c r="A951" s="406" t="s">
        <v>460</v>
      </c>
      <c r="B951" s="406" t="s">
        <v>2682</v>
      </c>
      <c r="C951" s="406" t="s">
        <v>1729</v>
      </c>
      <c r="D951" s="406" t="s">
        <v>2395</v>
      </c>
    </row>
    <row r="952" spans="1:4" ht="12.5">
      <c r="A952" s="406" t="s">
        <v>460</v>
      </c>
      <c r="B952" s="406" t="s">
        <v>1749</v>
      </c>
      <c r="C952" s="406" t="s">
        <v>1668</v>
      </c>
      <c r="D952" s="406" t="s">
        <v>1751</v>
      </c>
    </row>
    <row r="953" spans="1:4" ht="12.5">
      <c r="A953" s="406" t="s">
        <v>460</v>
      </c>
      <c r="B953" s="406" t="s">
        <v>1749</v>
      </c>
      <c r="C953" s="406" t="s">
        <v>1657</v>
      </c>
      <c r="D953" s="406" t="s">
        <v>2297</v>
      </c>
    </row>
    <row r="954" spans="1:4" ht="12.5">
      <c r="A954" s="406" t="s">
        <v>460</v>
      </c>
      <c r="B954" s="406" t="s">
        <v>1749</v>
      </c>
      <c r="C954" s="406" t="s">
        <v>1805</v>
      </c>
      <c r="D954" s="406" t="s">
        <v>2683</v>
      </c>
    </row>
    <row r="955" spans="1:4" ht="12.5">
      <c r="A955" s="406" t="s">
        <v>460</v>
      </c>
      <c r="B955" s="406" t="s">
        <v>1749</v>
      </c>
      <c r="C955" s="406" t="s">
        <v>1710</v>
      </c>
      <c r="D955" s="406" t="s">
        <v>2683</v>
      </c>
    </row>
    <row r="956" spans="1:4" ht="12.5">
      <c r="A956" s="406" t="s">
        <v>460</v>
      </c>
      <c r="B956" s="406" t="s">
        <v>1749</v>
      </c>
      <c r="C956" s="406" t="s">
        <v>1745</v>
      </c>
      <c r="D956" s="406" t="s">
        <v>2684</v>
      </c>
    </row>
    <row r="957" spans="1:4" ht="12.5">
      <c r="A957" s="406" t="s">
        <v>460</v>
      </c>
      <c r="B957" s="406" t="s">
        <v>2685</v>
      </c>
      <c r="C957" s="406" t="s">
        <v>1668</v>
      </c>
      <c r="D957" s="406" t="s">
        <v>2313</v>
      </c>
    </row>
    <row r="958" spans="1:4" ht="12.5">
      <c r="A958" s="406" t="s">
        <v>467</v>
      </c>
      <c r="B958" s="406" t="s">
        <v>2320</v>
      </c>
      <c r="C958" s="406" t="s">
        <v>1750</v>
      </c>
      <c r="D958" s="406" t="s">
        <v>2481</v>
      </c>
    </row>
    <row r="959" spans="1:4" ht="12.5">
      <c r="A959" s="406" t="s">
        <v>460</v>
      </c>
      <c r="B959" s="406" t="s">
        <v>2686</v>
      </c>
      <c r="C959" s="406" t="s">
        <v>1713</v>
      </c>
      <c r="D959" s="406" t="s">
        <v>2687</v>
      </c>
    </row>
    <row r="960" spans="1:4" ht="12.5">
      <c r="A960" s="406" t="s">
        <v>456</v>
      </c>
      <c r="B960" s="406" t="s">
        <v>2158</v>
      </c>
      <c r="C960" s="406" t="s">
        <v>394</v>
      </c>
      <c r="D960" s="406" t="s">
        <v>2435</v>
      </c>
    </row>
    <row r="961" spans="1:4" ht="12.5">
      <c r="A961" s="406" t="s">
        <v>456</v>
      </c>
      <c r="B961" s="406" t="s">
        <v>2158</v>
      </c>
      <c r="C961" s="406" t="s">
        <v>2688</v>
      </c>
      <c r="D961" s="406" t="s">
        <v>2160</v>
      </c>
    </row>
    <row r="962" spans="1:4" ht="12.5">
      <c r="A962" s="406" t="s">
        <v>456</v>
      </c>
      <c r="B962" s="406" t="s">
        <v>2158</v>
      </c>
      <c r="C962" s="406" t="s">
        <v>1978</v>
      </c>
      <c r="D962" s="406" t="s">
        <v>2160</v>
      </c>
    </row>
    <row r="963" spans="1:4" ht="12.5">
      <c r="A963" s="406" t="s">
        <v>1784</v>
      </c>
      <c r="B963" s="406" t="s">
        <v>2628</v>
      </c>
      <c r="C963" s="406" t="s">
        <v>1668</v>
      </c>
      <c r="D963" s="406" t="s">
        <v>2629</v>
      </c>
    </row>
    <row r="964" spans="1:4" ht="12.5">
      <c r="A964" s="406" t="s">
        <v>452</v>
      </c>
      <c r="B964" s="406" t="s">
        <v>2071</v>
      </c>
      <c r="C964" s="406" t="s">
        <v>2120</v>
      </c>
      <c r="D964" s="406" t="s">
        <v>2642</v>
      </c>
    </row>
    <row r="965" spans="1:4" ht="12.5">
      <c r="A965" s="406" t="s">
        <v>2582</v>
      </c>
      <c r="B965" s="406" t="s">
        <v>2689</v>
      </c>
      <c r="C965" s="406" t="s">
        <v>1657</v>
      </c>
      <c r="D965" s="406" t="s">
        <v>2690</v>
      </c>
    </row>
    <row r="966" spans="1:4" ht="12.5">
      <c r="A966" s="406" t="s">
        <v>448</v>
      </c>
      <c r="B966" s="406" t="s">
        <v>1733</v>
      </c>
      <c r="C966" s="406" t="s">
        <v>1674</v>
      </c>
      <c r="D966" s="406" t="s">
        <v>2691</v>
      </c>
    </row>
    <row r="967" spans="1:4" ht="12.5">
      <c r="A967" s="406" t="s">
        <v>448</v>
      </c>
      <c r="B967" s="406" t="s">
        <v>2208</v>
      </c>
      <c r="C967" s="406" t="s">
        <v>1689</v>
      </c>
      <c r="D967" s="406" t="s">
        <v>2692</v>
      </c>
    </row>
    <row r="968" spans="1:4" ht="12.5">
      <c r="A968" s="406" t="s">
        <v>460</v>
      </c>
      <c r="B968" s="406" t="s">
        <v>1967</v>
      </c>
      <c r="C968" s="406" t="s">
        <v>1750</v>
      </c>
      <c r="D968" s="406" t="s">
        <v>1968</v>
      </c>
    </row>
    <row r="969" spans="1:4" ht="12.5">
      <c r="A969" s="406" t="s">
        <v>467</v>
      </c>
      <c r="B969" s="406" t="s">
        <v>2576</v>
      </c>
      <c r="C969" s="406" t="s">
        <v>1674</v>
      </c>
      <c r="D969" s="406" t="s">
        <v>2577</v>
      </c>
    </row>
    <row r="970" spans="1:4" ht="12.5">
      <c r="A970" s="406" t="s">
        <v>467</v>
      </c>
      <c r="B970" s="406" t="s">
        <v>2576</v>
      </c>
      <c r="C970" s="406" t="s">
        <v>1724</v>
      </c>
      <c r="D970" s="406" t="s">
        <v>2693</v>
      </c>
    </row>
    <row r="971" spans="1:4" ht="12.5">
      <c r="A971" s="406" t="s">
        <v>467</v>
      </c>
      <c r="B971" s="406" t="s">
        <v>2576</v>
      </c>
      <c r="C971" s="406" t="s">
        <v>1737</v>
      </c>
      <c r="D971" s="406" t="s">
        <v>2693</v>
      </c>
    </row>
    <row r="972" spans="1:4" ht="12.5">
      <c r="A972" s="406" t="s">
        <v>460</v>
      </c>
      <c r="B972" s="406" t="s">
        <v>1747</v>
      </c>
      <c r="C972" s="406" t="s">
        <v>1702</v>
      </c>
      <c r="D972" s="406" t="s">
        <v>2694</v>
      </c>
    </row>
    <row r="973" spans="1:4" ht="12.5">
      <c r="A973" s="406" t="s">
        <v>460</v>
      </c>
      <c r="B973" s="406" t="s">
        <v>2115</v>
      </c>
      <c r="C973" s="406" t="s">
        <v>1748</v>
      </c>
      <c r="D973" s="406" t="s">
        <v>2313</v>
      </c>
    </row>
    <row r="974" spans="1:4" ht="12.5">
      <c r="A974" s="406" t="s">
        <v>460</v>
      </c>
      <c r="B974" s="406" t="s">
        <v>1979</v>
      </c>
      <c r="C974" s="406" t="s">
        <v>1819</v>
      </c>
      <c r="D974" s="406" t="s">
        <v>2695</v>
      </c>
    </row>
    <row r="975" spans="1:4" ht="12.5">
      <c r="A975" s="406" t="s">
        <v>460</v>
      </c>
      <c r="B975" s="406" t="s">
        <v>1979</v>
      </c>
      <c r="C975" s="406" t="s">
        <v>1805</v>
      </c>
      <c r="D975" s="406" t="s">
        <v>2079</v>
      </c>
    </row>
    <row r="976" spans="1:4" ht="12.5">
      <c r="A976" s="406" t="s">
        <v>460</v>
      </c>
      <c r="B976" s="406" t="s">
        <v>1979</v>
      </c>
      <c r="C976" s="406" t="s">
        <v>1713</v>
      </c>
      <c r="D976" s="406" t="s">
        <v>2109</v>
      </c>
    </row>
    <row r="977" spans="1:4" ht="12.5">
      <c r="A977" s="406" t="s">
        <v>460</v>
      </c>
      <c r="B977" s="406" t="s">
        <v>1979</v>
      </c>
      <c r="C977" s="406" t="s">
        <v>1668</v>
      </c>
      <c r="D977" s="406" t="s">
        <v>1991</v>
      </c>
    </row>
    <row r="978" spans="1:4" ht="12.5">
      <c r="A978" s="406" t="s">
        <v>1893</v>
      </c>
      <c r="B978" s="406" t="s">
        <v>2067</v>
      </c>
      <c r="C978" s="406" t="s">
        <v>1668</v>
      </c>
      <c r="D978" s="406" t="s">
        <v>2696</v>
      </c>
    </row>
    <row r="979" spans="1:4" ht="12.5">
      <c r="A979" s="406" t="s">
        <v>1893</v>
      </c>
      <c r="B979" s="406" t="s">
        <v>2067</v>
      </c>
      <c r="C979" s="406" t="s">
        <v>1750</v>
      </c>
      <c r="D979" s="406" t="s">
        <v>2696</v>
      </c>
    </row>
    <row r="980" spans="1:4" ht="12.5">
      <c r="A980" s="406" t="s">
        <v>1893</v>
      </c>
      <c r="B980" s="406" t="s">
        <v>2067</v>
      </c>
      <c r="C980" s="406" t="s">
        <v>1674</v>
      </c>
      <c r="D980" s="406" t="s">
        <v>2696</v>
      </c>
    </row>
    <row r="981" spans="1:4" ht="12.5">
      <c r="A981" s="406" t="s">
        <v>1893</v>
      </c>
      <c r="B981" s="406" t="s">
        <v>2067</v>
      </c>
      <c r="C981" s="406" t="s">
        <v>1702</v>
      </c>
      <c r="D981" s="406" t="s">
        <v>2068</v>
      </c>
    </row>
    <row r="982" spans="1:4" ht="12.5">
      <c r="A982" s="406" t="s">
        <v>1863</v>
      </c>
      <c r="B982" s="406" t="s">
        <v>2059</v>
      </c>
      <c r="C982" s="406" t="s">
        <v>2697</v>
      </c>
      <c r="D982" s="406" t="s">
        <v>2698</v>
      </c>
    </row>
    <row r="983" spans="1:4" ht="12.5">
      <c r="A983" s="406" t="s">
        <v>448</v>
      </c>
      <c r="B983" s="406" t="s">
        <v>2699</v>
      </c>
      <c r="C983" s="406" t="s">
        <v>1665</v>
      </c>
      <c r="D983" s="406" t="s">
        <v>2700</v>
      </c>
    </row>
    <row r="984" spans="1:4" ht="12.5">
      <c r="A984" s="406" t="s">
        <v>448</v>
      </c>
      <c r="B984" s="406" t="s">
        <v>1709</v>
      </c>
      <c r="C984" s="406" t="s">
        <v>1668</v>
      </c>
      <c r="D984" s="406" t="s">
        <v>2701</v>
      </c>
    </row>
    <row r="985" spans="1:4" ht="12.5">
      <c r="A985" s="406" t="s">
        <v>448</v>
      </c>
      <c r="B985" s="406" t="s">
        <v>1709</v>
      </c>
      <c r="C985" s="406" t="s">
        <v>1657</v>
      </c>
      <c r="D985" s="406" t="s">
        <v>2702</v>
      </c>
    </row>
    <row r="986" spans="1:4" ht="12.5">
      <c r="A986" s="406" t="s">
        <v>448</v>
      </c>
      <c r="B986" s="406" t="s">
        <v>1709</v>
      </c>
      <c r="C986" s="406" t="s">
        <v>1727</v>
      </c>
      <c r="D986" s="406" t="s">
        <v>2703</v>
      </c>
    </row>
    <row r="987" spans="1:4" ht="12.5">
      <c r="A987" s="406" t="s">
        <v>452</v>
      </c>
      <c r="B987" s="406" t="s">
        <v>2704</v>
      </c>
      <c r="C987" s="406" t="s">
        <v>1750</v>
      </c>
      <c r="D987" s="406" t="s">
        <v>2705</v>
      </c>
    </row>
    <row r="988" spans="1:4" ht="12.5">
      <c r="A988" s="406" t="s">
        <v>448</v>
      </c>
      <c r="B988" s="406" t="s">
        <v>1670</v>
      </c>
      <c r="C988" s="406" t="s">
        <v>1654</v>
      </c>
      <c r="D988" s="406" t="s">
        <v>1672</v>
      </c>
    </row>
    <row r="989" spans="1:4" ht="12.5">
      <c r="A989" s="406" t="s">
        <v>448</v>
      </c>
      <c r="B989" s="406" t="s">
        <v>1670</v>
      </c>
      <c r="C989" s="406" t="s">
        <v>1865</v>
      </c>
      <c r="D989" s="406" t="s">
        <v>1885</v>
      </c>
    </row>
    <row r="990" spans="1:4" ht="12.5">
      <c r="A990" s="406" t="s">
        <v>1863</v>
      </c>
      <c r="B990" s="406" t="s">
        <v>1864</v>
      </c>
      <c r="C990" s="406" t="s">
        <v>1796</v>
      </c>
      <c r="D990" s="406" t="s">
        <v>2055</v>
      </c>
    </row>
    <row r="991" spans="1:4" ht="12.5">
      <c r="A991" s="406" t="s">
        <v>1863</v>
      </c>
      <c r="B991" s="406" t="s">
        <v>1864</v>
      </c>
      <c r="C991" s="406" t="s">
        <v>2173</v>
      </c>
      <c r="D991" s="406" t="s">
        <v>2239</v>
      </c>
    </row>
    <row r="992" spans="1:4" ht="12.5">
      <c r="A992" s="406" t="s">
        <v>1863</v>
      </c>
      <c r="B992" s="406" t="s">
        <v>1864</v>
      </c>
      <c r="C992" s="406" t="s">
        <v>1884</v>
      </c>
      <c r="D992" s="406" t="s">
        <v>1866</v>
      </c>
    </row>
    <row r="993" spans="1:4" ht="12.5">
      <c r="A993" s="406" t="s">
        <v>1863</v>
      </c>
      <c r="B993" s="406" t="s">
        <v>1864</v>
      </c>
      <c r="C993" s="406" t="s">
        <v>1718</v>
      </c>
      <c r="D993" s="406" t="s">
        <v>1866</v>
      </c>
    </row>
    <row r="994" spans="1:4" ht="12.5">
      <c r="A994" s="406" t="s">
        <v>1893</v>
      </c>
      <c r="B994" s="406" t="s">
        <v>1909</v>
      </c>
      <c r="C994" s="406" t="s">
        <v>1727</v>
      </c>
      <c r="D994" s="406" t="s">
        <v>1910</v>
      </c>
    </row>
    <row r="995" spans="1:4" ht="12.5">
      <c r="A995" s="406" t="s">
        <v>448</v>
      </c>
      <c r="B995" s="406" t="s">
        <v>1731</v>
      </c>
      <c r="C995" s="406" t="s">
        <v>1654</v>
      </c>
      <c r="D995" s="406" t="s">
        <v>1732</v>
      </c>
    </row>
    <row r="996" spans="1:4" ht="12.5">
      <c r="A996" s="406" t="s">
        <v>448</v>
      </c>
      <c r="B996" s="406" t="s">
        <v>1731</v>
      </c>
      <c r="C996" s="406" t="s">
        <v>1729</v>
      </c>
      <c r="D996" s="406" t="s">
        <v>1732</v>
      </c>
    </row>
    <row r="997" spans="1:4" ht="12.5">
      <c r="A997" s="406" t="s">
        <v>460</v>
      </c>
      <c r="B997" s="406" t="s">
        <v>1741</v>
      </c>
      <c r="C997" s="406" t="s">
        <v>1727</v>
      </c>
      <c r="D997" s="406" t="s">
        <v>1860</v>
      </c>
    </row>
    <row r="998" spans="1:4" ht="12.5">
      <c r="A998" s="406" t="s">
        <v>456</v>
      </c>
      <c r="B998" s="406" t="s">
        <v>2490</v>
      </c>
      <c r="C998" s="406" t="s">
        <v>2072</v>
      </c>
      <c r="D998" s="406" t="s">
        <v>2535</v>
      </c>
    </row>
    <row r="999" spans="1:4" ht="12.5">
      <c r="A999" s="406" t="s">
        <v>456</v>
      </c>
      <c r="B999" s="406" t="s">
        <v>2490</v>
      </c>
      <c r="C999" s="406" t="s">
        <v>2413</v>
      </c>
      <c r="D999" s="406" t="s">
        <v>2535</v>
      </c>
    </row>
    <row r="1000" spans="1:4" ht="12.5">
      <c r="A1000" s="406" t="s">
        <v>1863</v>
      </c>
      <c r="B1000" s="406" t="s">
        <v>2634</v>
      </c>
      <c r="C1000" s="406" t="s">
        <v>2141</v>
      </c>
      <c r="D1000" s="406" t="s">
        <v>2635</v>
      </c>
    </row>
    <row r="1001" spans="1:4" ht="12.5">
      <c r="A1001" s="406" t="s">
        <v>460</v>
      </c>
      <c r="B1001" s="406" t="s">
        <v>1986</v>
      </c>
      <c r="C1001" s="406" t="s">
        <v>1750</v>
      </c>
      <c r="D1001" s="406" t="s">
        <v>2706</v>
      </c>
    </row>
    <row r="1002" spans="1:4" ht="12.5">
      <c r="A1002" s="406" t="s">
        <v>2632</v>
      </c>
      <c r="B1002" s="406" t="s">
        <v>2632</v>
      </c>
      <c r="C1002" s="406"/>
      <c r="D1002" s="406" t="s">
        <v>2707</v>
      </c>
    </row>
    <row r="1003" spans="1:4" ht="12.5">
      <c r="A1003" s="406" t="s">
        <v>1863</v>
      </c>
      <c r="B1003" s="406" t="s">
        <v>1958</v>
      </c>
      <c r="C1003" s="406" t="s">
        <v>1668</v>
      </c>
      <c r="D1003" s="406" t="s">
        <v>2708</v>
      </c>
    </row>
    <row r="1004" spans="1:4" ht="12.5">
      <c r="A1004" s="406" t="s">
        <v>1546</v>
      </c>
      <c r="B1004" s="406" t="s">
        <v>1934</v>
      </c>
      <c r="C1004" s="406" t="s">
        <v>1702</v>
      </c>
      <c r="D1004" s="406" t="s">
        <v>2081</v>
      </c>
    </row>
    <row r="1005" spans="1:4" ht="12.5">
      <c r="A1005" s="406" t="s">
        <v>1546</v>
      </c>
      <c r="B1005" s="406" t="s">
        <v>1934</v>
      </c>
      <c r="C1005" s="406" t="s">
        <v>1734</v>
      </c>
      <c r="D1005" s="406" t="s">
        <v>2376</v>
      </c>
    </row>
    <row r="1006" spans="1:4" ht="12.5">
      <c r="A1006" s="406" t="s">
        <v>1546</v>
      </c>
      <c r="B1006" s="406" t="s">
        <v>1934</v>
      </c>
      <c r="C1006" s="406" t="s">
        <v>1657</v>
      </c>
      <c r="D1006" s="406" t="s">
        <v>2376</v>
      </c>
    </row>
    <row r="1007" spans="1:4" ht="12.5">
      <c r="A1007" s="406" t="s">
        <v>1546</v>
      </c>
      <c r="B1007" s="406" t="s">
        <v>1934</v>
      </c>
      <c r="C1007" s="406" t="s">
        <v>1713</v>
      </c>
      <c r="D1007" s="406" t="s">
        <v>2376</v>
      </c>
    </row>
    <row r="1008" spans="1:4" ht="12.5">
      <c r="A1008" s="406" t="s">
        <v>1546</v>
      </c>
      <c r="B1008" s="406" t="s">
        <v>1934</v>
      </c>
      <c r="C1008" s="406" t="s">
        <v>1724</v>
      </c>
      <c r="D1008" s="406" t="s">
        <v>1936</v>
      </c>
    </row>
    <row r="1009" spans="1:4" ht="12.5">
      <c r="A1009" s="406" t="s">
        <v>1546</v>
      </c>
      <c r="B1009" s="406" t="s">
        <v>1934</v>
      </c>
      <c r="C1009" s="406" t="s">
        <v>1805</v>
      </c>
      <c r="D1009" s="406" t="s">
        <v>1936</v>
      </c>
    </row>
    <row r="1010" spans="1:4" ht="12.5">
      <c r="A1010" s="406" t="s">
        <v>1546</v>
      </c>
      <c r="B1010" s="406" t="s">
        <v>1934</v>
      </c>
      <c r="C1010" s="406" t="s">
        <v>1729</v>
      </c>
      <c r="D1010" s="406" t="s">
        <v>1936</v>
      </c>
    </row>
    <row r="1011" spans="1:4" ht="12.5">
      <c r="A1011" s="406" t="s">
        <v>1546</v>
      </c>
      <c r="B1011" s="406" t="s">
        <v>1937</v>
      </c>
      <c r="C1011" s="406" t="s">
        <v>1702</v>
      </c>
      <c r="D1011" s="406" t="s">
        <v>1938</v>
      </c>
    </row>
    <row r="1012" spans="1:4" ht="12.5">
      <c r="A1012" s="406" t="s">
        <v>1546</v>
      </c>
      <c r="B1012" s="406" t="s">
        <v>1937</v>
      </c>
      <c r="C1012" s="406" t="s">
        <v>1734</v>
      </c>
      <c r="D1012" s="406" t="s">
        <v>2292</v>
      </c>
    </row>
    <row r="1013" spans="1:4" ht="12.5">
      <c r="A1013" s="406" t="s">
        <v>1546</v>
      </c>
      <c r="B1013" s="406" t="s">
        <v>1937</v>
      </c>
      <c r="C1013" s="406" t="s">
        <v>1654</v>
      </c>
      <c r="D1013" s="406" t="s">
        <v>2508</v>
      </c>
    </row>
    <row r="1014" spans="1:4" ht="12.5">
      <c r="A1014" s="406" t="s">
        <v>1546</v>
      </c>
      <c r="B1014" s="406" t="s">
        <v>1937</v>
      </c>
      <c r="C1014" s="406" t="s">
        <v>1724</v>
      </c>
      <c r="D1014" s="406" t="s">
        <v>2508</v>
      </c>
    </row>
    <row r="1015" spans="1:4" ht="12.5">
      <c r="A1015" s="406" t="s">
        <v>1546</v>
      </c>
      <c r="B1015" s="406" t="s">
        <v>1937</v>
      </c>
      <c r="C1015" s="406" t="s">
        <v>1763</v>
      </c>
      <c r="D1015" s="406" t="s">
        <v>2467</v>
      </c>
    </row>
    <row r="1016" spans="1:4" ht="12.5">
      <c r="A1016" s="406" t="s">
        <v>448</v>
      </c>
      <c r="B1016" s="406" t="s">
        <v>2709</v>
      </c>
      <c r="C1016" s="406" t="s">
        <v>1671</v>
      </c>
      <c r="D1016" s="406" t="s">
        <v>2710</v>
      </c>
    </row>
    <row r="1017" spans="1:4" ht="12.5">
      <c r="A1017" s="406" t="s">
        <v>448</v>
      </c>
      <c r="B1017" s="406" t="s">
        <v>2709</v>
      </c>
      <c r="C1017" s="406" t="s">
        <v>1729</v>
      </c>
      <c r="D1017" s="406" t="s">
        <v>2710</v>
      </c>
    </row>
    <row r="1018" spans="1:4" ht="12.5">
      <c r="A1018" s="406" t="s">
        <v>448</v>
      </c>
      <c r="B1018" s="406" t="s">
        <v>2709</v>
      </c>
      <c r="C1018" s="406" t="s">
        <v>1767</v>
      </c>
      <c r="D1018" s="406" t="s">
        <v>2710</v>
      </c>
    </row>
    <row r="1019" spans="1:4" ht="12.5">
      <c r="A1019" s="406" t="s">
        <v>2365</v>
      </c>
      <c r="B1019" s="406" t="s">
        <v>2366</v>
      </c>
      <c r="C1019" s="406" t="s">
        <v>1896</v>
      </c>
      <c r="D1019" s="406" t="s">
        <v>2711</v>
      </c>
    </row>
    <row r="1020" spans="1:4" ht="12.5">
      <c r="A1020" s="406" t="s">
        <v>448</v>
      </c>
      <c r="B1020" s="406" t="s">
        <v>2341</v>
      </c>
      <c r="C1020" s="406" t="s">
        <v>1734</v>
      </c>
      <c r="D1020" s="406" t="s">
        <v>2051</v>
      </c>
    </row>
    <row r="1021" spans="1:4" ht="12.5">
      <c r="A1021" s="406" t="s">
        <v>448</v>
      </c>
      <c r="B1021" s="406" t="s">
        <v>2341</v>
      </c>
      <c r="C1021" s="406" t="s">
        <v>1713</v>
      </c>
      <c r="D1021" s="406" t="s">
        <v>2051</v>
      </c>
    </row>
    <row r="1022" spans="1:4" ht="12.5">
      <c r="A1022" s="406" t="s">
        <v>448</v>
      </c>
      <c r="B1022" s="406" t="s">
        <v>2341</v>
      </c>
      <c r="C1022" s="406" t="s">
        <v>1657</v>
      </c>
      <c r="D1022" s="406" t="s">
        <v>2342</v>
      </c>
    </row>
    <row r="1023" spans="1:4" ht="12.5">
      <c r="A1023" s="406" t="s">
        <v>448</v>
      </c>
      <c r="B1023" s="406" t="s">
        <v>1739</v>
      </c>
      <c r="C1023" s="406" t="s">
        <v>1671</v>
      </c>
      <c r="D1023" s="406" t="s">
        <v>2712</v>
      </c>
    </row>
    <row r="1024" spans="1:4" ht="12.5">
      <c r="A1024" s="406" t="s">
        <v>448</v>
      </c>
      <c r="B1024" s="406" t="s">
        <v>1739</v>
      </c>
      <c r="C1024" s="406" t="s">
        <v>1734</v>
      </c>
      <c r="D1024" s="406" t="s">
        <v>1740</v>
      </c>
    </row>
    <row r="1025" spans="1:4" ht="12.5">
      <c r="A1025" s="406" t="s">
        <v>448</v>
      </c>
      <c r="B1025" s="406" t="s">
        <v>1739</v>
      </c>
      <c r="C1025" s="406" t="s">
        <v>1657</v>
      </c>
      <c r="D1025" s="406" t="s">
        <v>1740</v>
      </c>
    </row>
    <row r="1026" spans="1:4" ht="12.5">
      <c r="A1026" s="406" t="s">
        <v>448</v>
      </c>
      <c r="B1026" s="406" t="s">
        <v>2713</v>
      </c>
      <c r="C1026" s="406" t="s">
        <v>1724</v>
      </c>
      <c r="D1026" s="406" t="s">
        <v>2714</v>
      </c>
    </row>
    <row r="1027" spans="1:4" ht="12.5">
      <c r="A1027" s="406" t="s">
        <v>783</v>
      </c>
      <c r="B1027" s="406" t="s">
        <v>2255</v>
      </c>
      <c r="C1027" s="406" t="s">
        <v>1654</v>
      </c>
      <c r="D1027" s="406" t="s">
        <v>2715</v>
      </c>
    </row>
    <row r="1028" spans="1:4" ht="12.5">
      <c r="A1028" s="406" t="s">
        <v>448</v>
      </c>
      <c r="B1028" s="406" t="s">
        <v>2716</v>
      </c>
      <c r="C1028" s="406" t="s">
        <v>1713</v>
      </c>
      <c r="D1028" s="406" t="s">
        <v>2717</v>
      </c>
    </row>
    <row r="1029" spans="1:4" ht="12.5">
      <c r="A1029" s="406" t="s">
        <v>448</v>
      </c>
      <c r="B1029" s="406" t="s">
        <v>2716</v>
      </c>
      <c r="C1029" s="406" t="s">
        <v>1734</v>
      </c>
      <c r="D1029" s="406" t="s">
        <v>2718</v>
      </c>
    </row>
    <row r="1030" spans="1:4" ht="12.5">
      <c r="A1030" s="406" t="s">
        <v>448</v>
      </c>
      <c r="B1030" s="406" t="s">
        <v>2716</v>
      </c>
      <c r="C1030" s="406" t="s">
        <v>1695</v>
      </c>
      <c r="D1030" s="406" t="s">
        <v>2718</v>
      </c>
    </row>
    <row r="1031" spans="1:4" ht="12.5">
      <c r="A1031" s="406" t="s">
        <v>1824</v>
      </c>
      <c r="B1031" s="406" t="s">
        <v>1756</v>
      </c>
      <c r="C1031" s="406" t="s">
        <v>2019</v>
      </c>
      <c r="D1031" s="406" t="s">
        <v>1955</v>
      </c>
    </row>
    <row r="1032" spans="1:4" ht="12.5">
      <c r="A1032" s="406" t="s">
        <v>1843</v>
      </c>
      <c r="B1032" s="406" t="s">
        <v>1846</v>
      </c>
      <c r="C1032" s="406" t="s">
        <v>1727</v>
      </c>
      <c r="D1032" s="406" t="s">
        <v>1847</v>
      </c>
    </row>
    <row r="1033" spans="1:4" ht="12.5">
      <c r="A1033" s="406" t="s">
        <v>1843</v>
      </c>
      <c r="B1033" s="406" t="s">
        <v>1846</v>
      </c>
      <c r="C1033" s="406" t="s">
        <v>1737</v>
      </c>
      <c r="D1033" s="406" t="s">
        <v>1847</v>
      </c>
    </row>
    <row r="1034" spans="1:4" ht="12.5">
      <c r="A1034" s="406" t="s">
        <v>1843</v>
      </c>
      <c r="B1034" s="406" t="s">
        <v>1846</v>
      </c>
      <c r="C1034" s="406" t="s">
        <v>1745</v>
      </c>
      <c r="D1034" s="406" t="s">
        <v>1847</v>
      </c>
    </row>
    <row r="1035" spans="1:4" ht="12.5">
      <c r="A1035" s="406" t="s">
        <v>1843</v>
      </c>
      <c r="B1035" s="406" t="s">
        <v>1846</v>
      </c>
      <c r="C1035" s="406" t="s">
        <v>1750</v>
      </c>
      <c r="D1035" s="406" t="s">
        <v>1847</v>
      </c>
    </row>
    <row r="1036" spans="1:4" ht="12.5">
      <c r="A1036" s="406" t="s">
        <v>1858</v>
      </c>
      <c r="B1036" s="406" t="s">
        <v>1859</v>
      </c>
      <c r="C1036" s="406" t="s">
        <v>1665</v>
      </c>
      <c r="D1036" s="406" t="s">
        <v>1742</v>
      </c>
    </row>
    <row r="1037" spans="1:4" ht="12.5">
      <c r="A1037" s="406" t="s">
        <v>1858</v>
      </c>
      <c r="B1037" s="406" t="s">
        <v>1859</v>
      </c>
      <c r="C1037" s="406" t="s">
        <v>1695</v>
      </c>
      <c r="D1037" s="406" t="s">
        <v>1742</v>
      </c>
    </row>
    <row r="1038" spans="1:4" ht="12.5">
      <c r="A1038" s="406" t="s">
        <v>1858</v>
      </c>
      <c r="B1038" s="406" t="s">
        <v>1859</v>
      </c>
      <c r="C1038" s="406" t="s">
        <v>1654</v>
      </c>
      <c r="D1038" s="406" t="s">
        <v>1860</v>
      </c>
    </row>
    <row r="1039" spans="1:4" ht="12.5">
      <c r="A1039" s="406" t="s">
        <v>1858</v>
      </c>
      <c r="B1039" s="406" t="s">
        <v>1859</v>
      </c>
      <c r="C1039" s="406" t="s">
        <v>1763</v>
      </c>
      <c r="D1039" s="406" t="s">
        <v>1860</v>
      </c>
    </row>
    <row r="1040" spans="1:4" ht="12.5">
      <c r="A1040" s="406" t="s">
        <v>1858</v>
      </c>
      <c r="B1040" s="406" t="s">
        <v>1859</v>
      </c>
      <c r="C1040" s="406" t="s">
        <v>1767</v>
      </c>
      <c r="D1040" s="406" t="s">
        <v>2719</v>
      </c>
    </row>
    <row r="1041" spans="1:4" ht="12.5">
      <c r="A1041" s="406" t="s">
        <v>1858</v>
      </c>
      <c r="B1041" s="406" t="s">
        <v>1859</v>
      </c>
      <c r="C1041" s="406" t="s">
        <v>1674</v>
      </c>
      <c r="D1041" s="406" t="s">
        <v>2720</v>
      </c>
    </row>
    <row r="1042" spans="1:4" ht="12.5">
      <c r="A1042" s="406" t="s">
        <v>1858</v>
      </c>
      <c r="B1042" s="406" t="s">
        <v>1859</v>
      </c>
      <c r="C1042" s="406" t="s">
        <v>1737</v>
      </c>
      <c r="D1042" s="406" t="s">
        <v>2383</v>
      </c>
    </row>
    <row r="1043" spans="1:4" ht="12.5">
      <c r="A1043" s="406" t="s">
        <v>1858</v>
      </c>
      <c r="B1043" s="406" t="s">
        <v>1859</v>
      </c>
      <c r="C1043" s="406" t="s">
        <v>2088</v>
      </c>
      <c r="D1043" s="406" t="s">
        <v>1862</v>
      </c>
    </row>
    <row r="1044" spans="1:4" ht="12.5">
      <c r="A1044" s="406" t="s">
        <v>448</v>
      </c>
      <c r="B1044" s="406" t="s">
        <v>2126</v>
      </c>
      <c r="C1044" s="406" t="s">
        <v>1750</v>
      </c>
      <c r="D1044" s="406" t="s">
        <v>2127</v>
      </c>
    </row>
    <row r="1045" spans="1:4" ht="12.5">
      <c r="A1045" s="406" t="s">
        <v>448</v>
      </c>
      <c r="B1045" s="406" t="s">
        <v>2126</v>
      </c>
      <c r="C1045" s="406" t="s">
        <v>1674</v>
      </c>
      <c r="D1045" s="406" t="s">
        <v>2127</v>
      </c>
    </row>
    <row r="1046" spans="1:4" ht="12.5">
      <c r="A1046" s="406" t="s">
        <v>448</v>
      </c>
      <c r="B1046" s="406" t="s">
        <v>2126</v>
      </c>
      <c r="C1046" s="406" t="s">
        <v>1713</v>
      </c>
      <c r="D1046" s="406" t="s">
        <v>2127</v>
      </c>
    </row>
    <row r="1047" spans="1:4" ht="12.5">
      <c r="A1047" s="406" t="s">
        <v>448</v>
      </c>
      <c r="B1047" s="406" t="s">
        <v>2550</v>
      </c>
      <c r="C1047" s="406" t="s">
        <v>1695</v>
      </c>
      <c r="D1047" s="406" t="s">
        <v>2551</v>
      </c>
    </row>
    <row r="1048" spans="1:4" ht="12.5">
      <c r="A1048" s="406" t="s">
        <v>452</v>
      </c>
      <c r="B1048" s="406" t="s">
        <v>2721</v>
      </c>
      <c r="C1048" s="406" t="s">
        <v>1695</v>
      </c>
      <c r="D1048" s="406" t="s">
        <v>2722</v>
      </c>
    </row>
    <row r="1049" spans="1:4" ht="12.5">
      <c r="A1049" s="406" t="s">
        <v>452</v>
      </c>
      <c r="B1049" s="406" t="s">
        <v>2721</v>
      </c>
      <c r="C1049" s="406" t="s">
        <v>2072</v>
      </c>
      <c r="D1049" s="406" t="s">
        <v>2723</v>
      </c>
    </row>
    <row r="1050" spans="1:4" ht="12.5">
      <c r="A1050" s="406" t="s">
        <v>452</v>
      </c>
      <c r="B1050" s="406" t="s">
        <v>2721</v>
      </c>
      <c r="C1050" s="406" t="s">
        <v>1737</v>
      </c>
      <c r="D1050" s="406" t="s">
        <v>2724</v>
      </c>
    </row>
    <row r="1051" spans="1:4" ht="12.5">
      <c r="A1051" s="406" t="s">
        <v>460</v>
      </c>
      <c r="B1051" s="406" t="s">
        <v>1771</v>
      </c>
      <c r="C1051" s="406" t="s">
        <v>1896</v>
      </c>
      <c r="D1051" s="406" t="s">
        <v>2725</v>
      </c>
    </row>
    <row r="1052" spans="1:4" ht="12.5">
      <c r="A1052" s="406" t="s">
        <v>452</v>
      </c>
      <c r="B1052" s="406" t="s">
        <v>2196</v>
      </c>
      <c r="C1052" s="406" t="s">
        <v>1954</v>
      </c>
      <c r="D1052" s="406" t="s">
        <v>2726</v>
      </c>
    </row>
    <row r="1053" spans="1:4" ht="12.5">
      <c r="A1053" s="406" t="s">
        <v>460</v>
      </c>
      <c r="B1053" s="406" t="s">
        <v>1766</v>
      </c>
      <c r="C1053" s="406" t="s">
        <v>1665</v>
      </c>
      <c r="D1053" s="406" t="s">
        <v>2239</v>
      </c>
    </row>
    <row r="1054" spans="1:4" ht="12.5">
      <c r="A1054" s="406" t="s">
        <v>460</v>
      </c>
      <c r="B1054" s="406" t="s">
        <v>1766</v>
      </c>
      <c r="C1054" s="406" t="s">
        <v>1763</v>
      </c>
      <c r="D1054" s="406" t="s">
        <v>2122</v>
      </c>
    </row>
    <row r="1055" spans="1:4" ht="12.5">
      <c r="A1055" s="406" t="s">
        <v>460</v>
      </c>
      <c r="B1055" s="406" t="s">
        <v>1766</v>
      </c>
      <c r="C1055" s="406" t="s">
        <v>1805</v>
      </c>
      <c r="D1055" s="406" t="s">
        <v>1866</v>
      </c>
    </row>
    <row r="1056" spans="1:4" ht="12.5">
      <c r="A1056" s="406" t="s">
        <v>460</v>
      </c>
      <c r="B1056" s="406" t="s">
        <v>1766</v>
      </c>
      <c r="C1056" s="406" t="s">
        <v>1677</v>
      </c>
      <c r="D1056" s="406" t="s">
        <v>1768</v>
      </c>
    </row>
    <row r="1057" spans="1:4" ht="12.5">
      <c r="A1057" s="406" t="s">
        <v>448</v>
      </c>
      <c r="B1057" s="406" t="s">
        <v>1697</v>
      </c>
      <c r="C1057" s="406" t="s">
        <v>1729</v>
      </c>
      <c r="D1057" s="406" t="s">
        <v>2727</v>
      </c>
    </row>
    <row r="1058" spans="1:4" ht="12.5">
      <c r="A1058" s="406" t="s">
        <v>456</v>
      </c>
      <c r="B1058" s="406" t="s">
        <v>2728</v>
      </c>
      <c r="C1058" s="406" t="s">
        <v>1651</v>
      </c>
      <c r="D1058" s="406" t="s">
        <v>2729</v>
      </c>
    </row>
    <row r="1059" spans="1:4" ht="12.5">
      <c r="A1059" s="406" t="s">
        <v>456</v>
      </c>
      <c r="B1059" s="406" t="s">
        <v>2728</v>
      </c>
      <c r="C1059" s="406" t="s">
        <v>1763</v>
      </c>
      <c r="D1059" s="406" t="s">
        <v>2730</v>
      </c>
    </row>
    <row r="1060" spans="1:4" ht="12.5">
      <c r="A1060" s="406" t="s">
        <v>452</v>
      </c>
      <c r="B1060" s="406" t="s">
        <v>1766</v>
      </c>
      <c r="C1060" s="406" t="s">
        <v>1660</v>
      </c>
      <c r="D1060" s="406" t="s">
        <v>2731</v>
      </c>
    </row>
    <row r="1061" spans="1:4" ht="12.5">
      <c r="A1061" s="406" t="s">
        <v>467</v>
      </c>
      <c r="B1061" s="406" t="s">
        <v>2150</v>
      </c>
      <c r="C1061" s="406" t="s">
        <v>1695</v>
      </c>
      <c r="D1061" s="406" t="s">
        <v>2482</v>
      </c>
    </row>
    <row r="1062" spans="1:4" ht="12.5">
      <c r="A1062" s="406" t="s">
        <v>467</v>
      </c>
      <c r="B1062" s="406" t="s">
        <v>2150</v>
      </c>
      <c r="C1062" s="406" t="s">
        <v>2019</v>
      </c>
      <c r="D1062" s="406" t="s">
        <v>2732</v>
      </c>
    </row>
    <row r="1063" spans="1:4" ht="12.5">
      <c r="A1063" s="406" t="s">
        <v>460</v>
      </c>
      <c r="B1063" s="406" t="s">
        <v>2733</v>
      </c>
      <c r="C1063" s="406" t="s">
        <v>1819</v>
      </c>
      <c r="D1063" s="406" t="s">
        <v>2053</v>
      </c>
    </row>
    <row r="1064" spans="1:4" ht="12.5">
      <c r="A1064" s="406" t="s">
        <v>448</v>
      </c>
      <c r="B1064" s="406" t="s">
        <v>1704</v>
      </c>
      <c r="C1064" s="406" t="s">
        <v>1677</v>
      </c>
      <c r="D1064" s="406" t="s">
        <v>2202</v>
      </c>
    </row>
    <row r="1065" spans="1:4" ht="12.5">
      <c r="A1065" s="406" t="s">
        <v>460</v>
      </c>
      <c r="B1065" s="406" t="s">
        <v>2734</v>
      </c>
      <c r="C1065" s="406" t="s">
        <v>1819</v>
      </c>
      <c r="D1065" s="406" t="s">
        <v>2735</v>
      </c>
    </row>
    <row r="1066" spans="1:4" ht="12.5">
      <c r="A1066" s="406" t="s">
        <v>467</v>
      </c>
      <c r="B1066" s="406" t="s">
        <v>1818</v>
      </c>
      <c r="C1066" s="406" t="s">
        <v>1654</v>
      </c>
      <c r="D1066" s="406" t="s">
        <v>1820</v>
      </c>
    </row>
    <row r="1067" spans="1:4" ht="12.5">
      <c r="A1067" s="406" t="s">
        <v>448</v>
      </c>
      <c r="B1067" s="406" t="s">
        <v>2736</v>
      </c>
      <c r="C1067" s="406" t="s">
        <v>1763</v>
      </c>
      <c r="D1067" s="406" t="s">
        <v>1806</v>
      </c>
    </row>
    <row r="1068" spans="1:4" ht="12.5">
      <c r="A1068" s="406" t="s">
        <v>467</v>
      </c>
      <c r="B1068" s="406" t="s">
        <v>1821</v>
      </c>
      <c r="C1068" s="406" t="s">
        <v>1748</v>
      </c>
      <c r="D1068" s="406" t="s">
        <v>1822</v>
      </c>
    </row>
    <row r="1069" spans="1:4" ht="12.5">
      <c r="A1069" s="406" t="s">
        <v>467</v>
      </c>
      <c r="B1069" s="406" t="s">
        <v>1821</v>
      </c>
      <c r="C1069" s="406" t="s">
        <v>1654</v>
      </c>
      <c r="D1069" s="406" t="s">
        <v>2330</v>
      </c>
    </row>
    <row r="1070" spans="1:4" ht="12.5">
      <c r="A1070" s="406" t="s">
        <v>467</v>
      </c>
      <c r="B1070" s="406" t="s">
        <v>1813</v>
      </c>
      <c r="C1070" s="406" t="s">
        <v>1767</v>
      </c>
      <c r="D1070" s="406" t="s">
        <v>1814</v>
      </c>
    </row>
    <row r="1071" spans="1:4" ht="12.5">
      <c r="A1071" s="406" t="s">
        <v>467</v>
      </c>
      <c r="B1071" s="406" t="s">
        <v>1813</v>
      </c>
      <c r="C1071" s="406" t="s">
        <v>1677</v>
      </c>
      <c r="D1071" s="406" t="s">
        <v>1814</v>
      </c>
    </row>
    <row r="1072" spans="1:4" ht="12.5">
      <c r="A1072" s="406" t="s">
        <v>467</v>
      </c>
      <c r="B1072" s="406" t="s">
        <v>1813</v>
      </c>
      <c r="C1072" s="406" t="s">
        <v>1887</v>
      </c>
      <c r="D1072" s="406" t="s">
        <v>2001</v>
      </c>
    </row>
    <row r="1073" spans="1:4" ht="12.5">
      <c r="A1073" s="406" t="s">
        <v>467</v>
      </c>
      <c r="B1073" s="406" t="s">
        <v>1813</v>
      </c>
      <c r="C1073" s="406" t="s">
        <v>1692</v>
      </c>
      <c r="D1073" s="406" t="s">
        <v>2533</v>
      </c>
    </row>
    <row r="1074" spans="1:4" ht="12.5">
      <c r="A1074" s="406" t="s">
        <v>448</v>
      </c>
      <c r="B1074" s="406" t="s">
        <v>2050</v>
      </c>
      <c r="C1074" s="406" t="s">
        <v>1674</v>
      </c>
      <c r="D1074" s="406" t="s">
        <v>2051</v>
      </c>
    </row>
    <row r="1075" spans="1:4" ht="12.5">
      <c r="A1075" s="406" t="s">
        <v>448</v>
      </c>
      <c r="B1075" s="406" t="s">
        <v>2210</v>
      </c>
      <c r="C1075" s="406" t="s">
        <v>1713</v>
      </c>
      <c r="D1075" s="406" t="s">
        <v>2211</v>
      </c>
    </row>
    <row r="1076" spans="1:4" ht="12.5">
      <c r="A1076" s="406" t="s">
        <v>1863</v>
      </c>
      <c r="B1076" s="406" t="s">
        <v>1869</v>
      </c>
      <c r="C1076" s="406" t="s">
        <v>1660</v>
      </c>
      <c r="D1076" s="406" t="s">
        <v>1984</v>
      </c>
    </row>
    <row r="1077" spans="1:4" ht="12.5">
      <c r="A1077" s="406" t="s">
        <v>1863</v>
      </c>
      <c r="B1077" s="406" t="s">
        <v>1869</v>
      </c>
      <c r="C1077" s="406" t="s">
        <v>2606</v>
      </c>
      <c r="D1077" s="406" t="s">
        <v>2737</v>
      </c>
    </row>
    <row r="1078" spans="1:4" ht="12.5">
      <c r="A1078" s="406" t="s">
        <v>1863</v>
      </c>
      <c r="B1078" s="406" t="s">
        <v>1869</v>
      </c>
      <c r="C1078" s="406" t="s">
        <v>1959</v>
      </c>
      <c r="D1078" s="406" t="s">
        <v>2737</v>
      </c>
    </row>
    <row r="1079" spans="1:4" ht="12.5">
      <c r="A1079" s="406" t="s">
        <v>448</v>
      </c>
      <c r="B1079" s="406" t="s">
        <v>2352</v>
      </c>
      <c r="C1079" s="406" t="s">
        <v>1713</v>
      </c>
      <c r="D1079" s="406" t="s">
        <v>2353</v>
      </c>
    </row>
    <row r="1080" spans="1:4" ht="12.5">
      <c r="A1080" s="406" t="s">
        <v>2365</v>
      </c>
      <c r="B1080" s="406" t="s">
        <v>2738</v>
      </c>
      <c r="C1080" s="406" t="s">
        <v>1819</v>
      </c>
      <c r="D1080" s="406" t="s">
        <v>1740</v>
      </c>
    </row>
    <row r="1081" spans="1:4" ht="12.5">
      <c r="A1081" s="406" t="s">
        <v>448</v>
      </c>
      <c r="B1081" s="406" t="s">
        <v>2739</v>
      </c>
      <c r="C1081" s="406" t="s">
        <v>1665</v>
      </c>
      <c r="D1081" s="406" t="s">
        <v>2740</v>
      </c>
    </row>
    <row r="1082" spans="1:4" ht="12.5">
      <c r="A1082" s="406" t="s">
        <v>1546</v>
      </c>
      <c r="B1082" s="406" t="s">
        <v>1659</v>
      </c>
      <c r="C1082" s="406" t="s">
        <v>1668</v>
      </c>
      <c r="D1082" s="406" t="s">
        <v>2741</v>
      </c>
    </row>
    <row r="1083" spans="1:4" ht="12.5">
      <c r="A1083" s="406" t="s">
        <v>1546</v>
      </c>
      <c r="B1083" s="406" t="s">
        <v>1659</v>
      </c>
      <c r="C1083" s="406" t="s">
        <v>1734</v>
      </c>
      <c r="D1083" s="406" t="s">
        <v>2378</v>
      </c>
    </row>
    <row r="1084" spans="1:4" ht="12.5">
      <c r="A1084" s="406" t="s">
        <v>1546</v>
      </c>
      <c r="B1084" s="406" t="s">
        <v>1659</v>
      </c>
      <c r="C1084" s="406" t="s">
        <v>1713</v>
      </c>
      <c r="D1084" s="406" t="s">
        <v>2378</v>
      </c>
    </row>
    <row r="1085" spans="1:4" ht="12.5">
      <c r="A1085" s="406" t="s">
        <v>1546</v>
      </c>
      <c r="B1085" s="406" t="s">
        <v>1659</v>
      </c>
      <c r="C1085" s="406" t="s">
        <v>1657</v>
      </c>
      <c r="D1085" s="406" t="s">
        <v>1940</v>
      </c>
    </row>
    <row r="1086" spans="1:4" ht="12.5">
      <c r="A1086" s="406" t="s">
        <v>1546</v>
      </c>
      <c r="B1086" s="406" t="s">
        <v>1659</v>
      </c>
      <c r="C1086" s="406" t="s">
        <v>1729</v>
      </c>
      <c r="D1086" s="406" t="s">
        <v>1940</v>
      </c>
    </row>
    <row r="1087" spans="1:4" ht="12.5">
      <c r="A1087" s="406" t="s">
        <v>1546</v>
      </c>
      <c r="B1087" s="406" t="s">
        <v>1659</v>
      </c>
      <c r="C1087" s="406" t="s">
        <v>1710</v>
      </c>
      <c r="D1087" s="406" t="s">
        <v>2687</v>
      </c>
    </row>
    <row r="1088" spans="1:4" ht="12.5">
      <c r="A1088" s="406" t="s">
        <v>1546</v>
      </c>
      <c r="B1088" s="406" t="s">
        <v>1659</v>
      </c>
      <c r="C1088" s="406" t="s">
        <v>1796</v>
      </c>
      <c r="D1088" s="406" t="s">
        <v>2742</v>
      </c>
    </row>
    <row r="1089" spans="1:4" ht="12.5">
      <c r="A1089" s="406" t="s">
        <v>1546</v>
      </c>
      <c r="B1089" s="406" t="s">
        <v>1659</v>
      </c>
      <c r="C1089" s="406" t="s">
        <v>1772</v>
      </c>
      <c r="D1089" s="406" t="s">
        <v>1661</v>
      </c>
    </row>
    <row r="1090" spans="1:4" ht="12.5">
      <c r="A1090" s="406" t="s">
        <v>1546</v>
      </c>
      <c r="B1090" s="406" t="s">
        <v>1659</v>
      </c>
      <c r="C1090" s="406" t="s">
        <v>2177</v>
      </c>
      <c r="D1090" s="406" t="s">
        <v>1661</v>
      </c>
    </row>
    <row r="1091" spans="1:4" ht="12.5">
      <c r="A1091" s="406" t="s">
        <v>1546</v>
      </c>
      <c r="B1091" s="406" t="s">
        <v>1659</v>
      </c>
      <c r="C1091" s="406" t="s">
        <v>1896</v>
      </c>
      <c r="D1091" s="406" t="s">
        <v>1661</v>
      </c>
    </row>
    <row r="1092" spans="1:4" ht="12.5">
      <c r="A1092" s="406" t="s">
        <v>1546</v>
      </c>
      <c r="B1092" s="406" t="s">
        <v>1659</v>
      </c>
      <c r="C1092" s="406" t="s">
        <v>1687</v>
      </c>
      <c r="D1092" s="406" t="s">
        <v>1661</v>
      </c>
    </row>
    <row r="1093" spans="1:4" ht="12.5">
      <c r="A1093" s="406" t="s">
        <v>1546</v>
      </c>
      <c r="B1093" s="406" t="s">
        <v>1659</v>
      </c>
      <c r="C1093" s="406" t="s">
        <v>2413</v>
      </c>
      <c r="D1093" s="406" t="s">
        <v>1941</v>
      </c>
    </row>
    <row r="1094" spans="1:4" ht="12.5">
      <c r="A1094" s="406" t="s">
        <v>1546</v>
      </c>
      <c r="B1094" s="406" t="s">
        <v>1659</v>
      </c>
      <c r="C1094" s="406" t="s">
        <v>1705</v>
      </c>
      <c r="D1094" s="406" t="s">
        <v>2199</v>
      </c>
    </row>
    <row r="1095" spans="1:4" ht="12.5">
      <c r="A1095" s="406" t="s">
        <v>1546</v>
      </c>
      <c r="B1095" s="406" t="s">
        <v>1659</v>
      </c>
      <c r="C1095" s="406" t="s">
        <v>1689</v>
      </c>
      <c r="D1095" s="406" t="s">
        <v>2199</v>
      </c>
    </row>
    <row r="1096" spans="1:4" ht="12.5">
      <c r="A1096" s="406" t="s">
        <v>1546</v>
      </c>
      <c r="B1096" s="406" t="s">
        <v>1659</v>
      </c>
      <c r="C1096" s="406" t="s">
        <v>2606</v>
      </c>
      <c r="D1096" s="406" t="s">
        <v>2199</v>
      </c>
    </row>
    <row r="1097" spans="1:4" ht="12.5">
      <c r="A1097" s="406" t="s">
        <v>452</v>
      </c>
      <c r="B1097" s="406" t="s">
        <v>1659</v>
      </c>
      <c r="C1097" s="406" t="s">
        <v>1799</v>
      </c>
      <c r="D1097" s="406" t="s">
        <v>2504</v>
      </c>
    </row>
    <row r="1098" spans="1:4" ht="12.5">
      <c r="A1098" s="406" t="s">
        <v>452</v>
      </c>
      <c r="B1098" s="406" t="s">
        <v>1659</v>
      </c>
      <c r="C1098" s="406" t="s">
        <v>2064</v>
      </c>
      <c r="D1098" s="406" t="s">
        <v>2195</v>
      </c>
    </row>
    <row r="1099" spans="1:4" ht="12.5">
      <c r="A1099" s="406" t="s">
        <v>467</v>
      </c>
      <c r="B1099" s="406" t="s">
        <v>1659</v>
      </c>
      <c r="C1099" s="406" t="s">
        <v>1727</v>
      </c>
      <c r="D1099" s="406" t="s">
        <v>1823</v>
      </c>
    </row>
    <row r="1100" spans="1:4" ht="12.5">
      <c r="A1100" s="406" t="s">
        <v>467</v>
      </c>
      <c r="B1100" s="406" t="s">
        <v>1659</v>
      </c>
      <c r="C1100" s="406" t="s">
        <v>1763</v>
      </c>
      <c r="D1100" s="406" t="s">
        <v>1823</v>
      </c>
    </row>
    <row r="1101" spans="1:4" ht="12.5">
      <c r="A1101" s="406" t="s">
        <v>1546</v>
      </c>
      <c r="B1101" s="406" t="s">
        <v>1944</v>
      </c>
      <c r="C1101" s="406" t="s">
        <v>1668</v>
      </c>
      <c r="D1101" s="406" t="s">
        <v>2089</v>
      </c>
    </row>
    <row r="1102" spans="1:4" ht="12.5">
      <c r="A1102" s="406" t="s">
        <v>460</v>
      </c>
      <c r="B1102" s="406" t="s">
        <v>2554</v>
      </c>
      <c r="C1102" s="406" t="s">
        <v>2066</v>
      </c>
      <c r="D1102" s="406" t="s">
        <v>2743</v>
      </c>
    </row>
    <row r="1103" spans="1:4" ht="12.5">
      <c r="A1103" s="406" t="s">
        <v>783</v>
      </c>
      <c r="B1103" s="406" t="s">
        <v>2744</v>
      </c>
      <c r="C1103" s="406" t="s">
        <v>1750</v>
      </c>
      <c r="D1103" s="406" t="s">
        <v>2745</v>
      </c>
    </row>
    <row r="1104" spans="1:4" ht="12.5">
      <c r="A1104" s="406" t="s">
        <v>460</v>
      </c>
      <c r="B1104" s="406" t="s">
        <v>2554</v>
      </c>
      <c r="C1104" s="406" t="s">
        <v>2131</v>
      </c>
      <c r="D1104" s="406" t="s">
        <v>2746</v>
      </c>
    </row>
    <row r="1105" spans="1:4" ht="12.5">
      <c r="A1105" s="406" t="s">
        <v>452</v>
      </c>
      <c r="B1105" s="406" t="s">
        <v>2747</v>
      </c>
      <c r="C1105" s="406" t="s">
        <v>1668</v>
      </c>
      <c r="D1105" s="406" t="s">
        <v>2748</v>
      </c>
    </row>
    <row r="1106" spans="1:4" ht="12.5">
      <c r="A1106" s="406" t="s">
        <v>452</v>
      </c>
      <c r="B1106" s="406" t="s">
        <v>2590</v>
      </c>
      <c r="C1106" s="406" t="s">
        <v>1657</v>
      </c>
      <c r="D1106" s="406" t="s">
        <v>2749</v>
      </c>
    </row>
    <row r="1107" spans="1:4" ht="12.5">
      <c r="A1107" s="406" t="s">
        <v>452</v>
      </c>
      <c r="B1107" s="406" t="s">
        <v>2590</v>
      </c>
      <c r="C1107" s="406" t="s">
        <v>1729</v>
      </c>
      <c r="D1107" s="406" t="s">
        <v>2750</v>
      </c>
    </row>
    <row r="1108" spans="1:4" ht="12.5">
      <c r="A1108" s="406" t="s">
        <v>452</v>
      </c>
      <c r="B1108" s="406" t="s">
        <v>2590</v>
      </c>
      <c r="C1108" s="406" t="s">
        <v>1767</v>
      </c>
      <c r="D1108" s="406" t="s">
        <v>2751</v>
      </c>
    </row>
    <row r="1109" spans="1:4" ht="12.5">
      <c r="A1109" s="406" t="s">
        <v>467</v>
      </c>
      <c r="B1109" s="406" t="s">
        <v>1982</v>
      </c>
      <c r="C1109" s="406" t="s">
        <v>1651</v>
      </c>
      <c r="D1109" s="406" t="s">
        <v>2484</v>
      </c>
    </row>
    <row r="1110" spans="1:4" ht="12.5">
      <c r="A1110" s="406" t="s">
        <v>467</v>
      </c>
      <c r="B1110" s="406" t="s">
        <v>1982</v>
      </c>
      <c r="C1110" s="406" t="s">
        <v>1654</v>
      </c>
      <c r="D1110" s="406" t="s">
        <v>2250</v>
      </c>
    </row>
    <row r="1111" spans="1:4" ht="12.5">
      <c r="A1111" s="406" t="s">
        <v>452</v>
      </c>
      <c r="B1111" s="406" t="s">
        <v>2590</v>
      </c>
      <c r="C1111" s="406" t="s">
        <v>1772</v>
      </c>
      <c r="D1111" s="406" t="s">
        <v>2752</v>
      </c>
    </row>
    <row r="1112" spans="1:4" ht="12.5">
      <c r="A1112" s="406" t="s">
        <v>465</v>
      </c>
      <c r="B1112" s="406" t="s">
        <v>1830</v>
      </c>
      <c r="C1112" s="406" t="s">
        <v>2120</v>
      </c>
      <c r="D1112" s="406" t="s">
        <v>2753</v>
      </c>
    </row>
    <row r="1113" spans="1:4" ht="12.5">
      <c r="A1113" s="406" t="s">
        <v>460</v>
      </c>
      <c r="B1113" s="406" t="s">
        <v>1982</v>
      </c>
      <c r="C1113" s="406" t="s">
        <v>1734</v>
      </c>
      <c r="D1113" s="406" t="s">
        <v>1871</v>
      </c>
    </row>
    <row r="1114" spans="1:4" ht="12.5">
      <c r="A1114" s="406" t="s">
        <v>460</v>
      </c>
      <c r="B1114" s="406" t="s">
        <v>2123</v>
      </c>
      <c r="C1114" s="406" t="s">
        <v>1651</v>
      </c>
      <c r="D1114" s="406" t="s">
        <v>2124</v>
      </c>
    </row>
    <row r="1115" spans="1:4" ht="12.5">
      <c r="A1115" s="406" t="s">
        <v>460</v>
      </c>
      <c r="B1115" s="406" t="s">
        <v>2123</v>
      </c>
      <c r="C1115" s="406" t="s">
        <v>1668</v>
      </c>
      <c r="D1115" s="406" t="s">
        <v>2472</v>
      </c>
    </row>
    <row r="1116" spans="1:4" ht="12.5">
      <c r="A1116" s="406" t="s">
        <v>460</v>
      </c>
      <c r="B1116" s="406" t="s">
        <v>2123</v>
      </c>
      <c r="C1116" s="406" t="s">
        <v>1713</v>
      </c>
      <c r="D1116" s="406" t="s">
        <v>2472</v>
      </c>
    </row>
    <row r="1117" spans="1:4" ht="12.5">
      <c r="A1117" s="406" t="s">
        <v>460</v>
      </c>
      <c r="B1117" s="406" t="s">
        <v>2123</v>
      </c>
      <c r="C1117" s="406" t="s">
        <v>1724</v>
      </c>
      <c r="D1117" s="406" t="s">
        <v>2518</v>
      </c>
    </row>
    <row r="1118" spans="1:4" ht="12.5">
      <c r="A1118" s="406" t="s">
        <v>1858</v>
      </c>
      <c r="B1118" s="406" t="s">
        <v>1856</v>
      </c>
      <c r="C1118" s="406" t="s">
        <v>1734</v>
      </c>
      <c r="D1118" s="406" t="s">
        <v>2754</v>
      </c>
    </row>
    <row r="1119" spans="1:4" ht="12.5">
      <c r="A1119" s="406" t="s">
        <v>1858</v>
      </c>
      <c r="B1119" s="406" t="s">
        <v>1856</v>
      </c>
      <c r="C1119" s="406" t="s">
        <v>1657</v>
      </c>
      <c r="D1119" s="406" t="s">
        <v>2754</v>
      </c>
    </row>
    <row r="1120" spans="1:4" ht="12.5">
      <c r="A1120" s="406" t="s">
        <v>460</v>
      </c>
      <c r="B1120" s="406" t="s">
        <v>1975</v>
      </c>
      <c r="C1120" s="406" t="s">
        <v>1654</v>
      </c>
      <c r="D1120" s="406" t="s">
        <v>2107</v>
      </c>
    </row>
    <row r="1121" spans="1:4" ht="12.5">
      <c r="A1121" s="406" t="s">
        <v>460</v>
      </c>
      <c r="B1121" s="406" t="s">
        <v>1975</v>
      </c>
      <c r="C1121" s="406" t="s">
        <v>1651</v>
      </c>
      <c r="D1121" s="406" t="s">
        <v>1976</v>
      </c>
    </row>
    <row r="1122" spans="1:4" ht="12.5">
      <c r="A1122" s="406" t="s">
        <v>448</v>
      </c>
      <c r="B1122" s="406" t="s">
        <v>2567</v>
      </c>
      <c r="C1122" s="406" t="s">
        <v>1651</v>
      </c>
      <c r="D1122" s="406" t="s">
        <v>1925</v>
      </c>
    </row>
    <row r="1123" spans="1:4" ht="12.5">
      <c r="A1123" s="406" t="s">
        <v>452</v>
      </c>
      <c r="B1123" s="406" t="s">
        <v>2459</v>
      </c>
      <c r="C1123" s="406" t="s">
        <v>1750</v>
      </c>
      <c r="D1123" s="406" t="s">
        <v>2755</v>
      </c>
    </row>
    <row r="1124" spans="1:4" ht="12.5">
      <c r="A1124" s="406" t="s">
        <v>452</v>
      </c>
      <c r="B1124" s="406" t="s">
        <v>2459</v>
      </c>
      <c r="C1124" s="406" t="s">
        <v>1671</v>
      </c>
      <c r="D1124" s="406" t="s">
        <v>2659</v>
      </c>
    </row>
    <row r="1125" spans="1:4" ht="12.5">
      <c r="A1125" s="406" t="s">
        <v>452</v>
      </c>
      <c r="B1125" s="406" t="s">
        <v>2460</v>
      </c>
      <c r="C1125" s="406" t="s">
        <v>1651</v>
      </c>
      <c r="D1125" s="406" t="s">
        <v>2756</v>
      </c>
    </row>
    <row r="1126" spans="1:4" ht="12.5">
      <c r="A1126" s="406" t="s">
        <v>452</v>
      </c>
      <c r="B1126" s="406" t="s">
        <v>2460</v>
      </c>
      <c r="C1126" s="406" t="s">
        <v>1671</v>
      </c>
      <c r="D1126" s="406" t="s">
        <v>2757</v>
      </c>
    </row>
    <row r="1127" spans="1:4" ht="12.5">
      <c r="A1127" s="406" t="s">
        <v>452</v>
      </c>
      <c r="B1127" s="406" t="s">
        <v>2460</v>
      </c>
      <c r="C1127" s="406" t="s">
        <v>1677</v>
      </c>
      <c r="D1127" s="406" t="s">
        <v>2758</v>
      </c>
    </row>
    <row r="1128" spans="1:4" ht="12.5">
      <c r="A1128" s="406" t="s">
        <v>448</v>
      </c>
      <c r="B1128" s="406" t="s">
        <v>2759</v>
      </c>
      <c r="C1128" s="406" t="s">
        <v>2177</v>
      </c>
      <c r="D1128" s="406" t="s">
        <v>2760</v>
      </c>
    </row>
    <row r="1129" spans="1:4" ht="12.5">
      <c r="A1129" s="406" t="s">
        <v>448</v>
      </c>
      <c r="B1129" s="406" t="s">
        <v>2759</v>
      </c>
      <c r="C1129" s="406" t="s">
        <v>1896</v>
      </c>
      <c r="D1129" s="406" t="s">
        <v>2760</v>
      </c>
    </row>
    <row r="1130" spans="1:4" ht="12.5">
      <c r="A1130" s="406" t="s">
        <v>448</v>
      </c>
      <c r="B1130" s="406" t="s">
        <v>2759</v>
      </c>
      <c r="C1130" s="406" t="s">
        <v>1687</v>
      </c>
      <c r="D1130" s="406" t="s">
        <v>2760</v>
      </c>
    </row>
    <row r="1131" spans="1:4" ht="12.5">
      <c r="A1131" s="406" t="s">
        <v>448</v>
      </c>
      <c r="B1131" s="406" t="s">
        <v>1650</v>
      </c>
      <c r="C1131" s="406" t="s">
        <v>1748</v>
      </c>
      <c r="D1131" s="406" t="s">
        <v>1652</v>
      </c>
    </row>
    <row r="1132" spans="1:4" ht="12.5">
      <c r="A1132" s="406" t="s">
        <v>448</v>
      </c>
      <c r="B1132" s="406" t="s">
        <v>1650</v>
      </c>
      <c r="C1132" s="406" t="s">
        <v>1665</v>
      </c>
      <c r="D1132" s="406" t="s">
        <v>1652</v>
      </c>
    </row>
    <row r="1133" spans="1:4" ht="12.5">
      <c r="A1133" s="406" t="s">
        <v>448</v>
      </c>
      <c r="B1133" s="406" t="s">
        <v>1650</v>
      </c>
      <c r="C1133" s="406" t="s">
        <v>1671</v>
      </c>
      <c r="D1133" s="406" t="s">
        <v>1881</v>
      </c>
    </row>
    <row r="1134" spans="1:4" ht="12.5">
      <c r="A1134" s="406" t="s">
        <v>448</v>
      </c>
      <c r="B1134" s="406" t="s">
        <v>1743</v>
      </c>
      <c r="C1134" s="406" t="s">
        <v>1674</v>
      </c>
      <c r="D1134" s="406" t="s">
        <v>1744</v>
      </c>
    </row>
    <row r="1135" spans="1:4" ht="12.5">
      <c r="A1135" s="406" t="s">
        <v>448</v>
      </c>
      <c r="B1135" s="406" t="s">
        <v>1743</v>
      </c>
      <c r="C1135" s="406" t="s">
        <v>1796</v>
      </c>
      <c r="D1135" s="406" t="s">
        <v>1746</v>
      </c>
    </row>
    <row r="1136" spans="1:4" ht="12.5">
      <c r="A1136" s="406" t="s">
        <v>460</v>
      </c>
      <c r="B1136" s="406" t="s">
        <v>2519</v>
      </c>
      <c r="C1136" s="406" t="s">
        <v>1799</v>
      </c>
      <c r="D1136" s="406" t="s">
        <v>2502</v>
      </c>
    </row>
    <row r="1137" spans="1:4" ht="12.5">
      <c r="A1137" s="406" t="s">
        <v>460</v>
      </c>
      <c r="B1137" s="406" t="s">
        <v>2519</v>
      </c>
      <c r="C1137" s="406" t="s">
        <v>2265</v>
      </c>
      <c r="D1137" s="406" t="s">
        <v>2502</v>
      </c>
    </row>
    <row r="1138" spans="1:4" ht="12.5">
      <c r="A1138" s="406" t="s">
        <v>448</v>
      </c>
      <c r="B1138" s="406" t="s">
        <v>2419</v>
      </c>
      <c r="C1138" s="406" t="s">
        <v>2761</v>
      </c>
      <c r="D1138" s="406" t="s">
        <v>2613</v>
      </c>
    </row>
    <row r="1139" spans="1:4" ht="12.5">
      <c r="A1139" s="406" t="s">
        <v>460</v>
      </c>
      <c r="B1139" s="406" t="s">
        <v>1736</v>
      </c>
      <c r="C1139" s="406" t="s">
        <v>1745</v>
      </c>
      <c r="D1139" s="406" t="s">
        <v>1738</v>
      </c>
    </row>
    <row r="1140" spans="1:4" ht="12.5">
      <c r="A1140" s="406" t="s">
        <v>448</v>
      </c>
      <c r="B1140" s="406" t="s">
        <v>1681</v>
      </c>
      <c r="C1140" s="406" t="s">
        <v>1750</v>
      </c>
      <c r="D1140" s="406" t="s">
        <v>2762</v>
      </c>
    </row>
    <row r="1141" spans="1:4" ht="12.5">
      <c r="A1141" s="406" t="s">
        <v>448</v>
      </c>
      <c r="B1141" s="406" t="s">
        <v>2763</v>
      </c>
      <c r="C1141" s="406" t="s">
        <v>2178</v>
      </c>
      <c r="D1141" s="406" t="s">
        <v>2764</v>
      </c>
    </row>
    <row r="1142" spans="1:4" ht="12.5">
      <c r="A1142" s="406" t="s">
        <v>448</v>
      </c>
      <c r="B1142" s="406" t="s">
        <v>2763</v>
      </c>
      <c r="C1142" s="406" t="s">
        <v>340</v>
      </c>
      <c r="D1142" s="406" t="s">
        <v>2764</v>
      </c>
    </row>
    <row r="1143" spans="1:4" ht="12.5">
      <c r="A1143" s="406" t="s">
        <v>448</v>
      </c>
      <c r="B1143" s="406" t="s">
        <v>2763</v>
      </c>
      <c r="C1143" s="406" t="s">
        <v>2130</v>
      </c>
      <c r="D1143" s="406" t="s">
        <v>2765</v>
      </c>
    </row>
    <row r="1144" spans="1:4" ht="12.5">
      <c r="A1144" s="406" t="s">
        <v>448</v>
      </c>
      <c r="B1144" s="406" t="s">
        <v>2763</v>
      </c>
      <c r="C1144" s="406" t="s">
        <v>1884</v>
      </c>
      <c r="D1144" s="406" t="s">
        <v>2765</v>
      </c>
    </row>
    <row r="1145" spans="1:4" ht="12.5">
      <c r="A1145" s="406" t="s">
        <v>448</v>
      </c>
      <c r="B1145" s="406" t="s">
        <v>2763</v>
      </c>
      <c r="C1145" s="406" t="s">
        <v>2141</v>
      </c>
      <c r="D1145" s="406" t="s">
        <v>2765</v>
      </c>
    </row>
    <row r="1146" spans="1:4" ht="12.5">
      <c r="A1146" s="406" t="s">
        <v>448</v>
      </c>
      <c r="B1146" s="406" t="s">
        <v>2763</v>
      </c>
      <c r="C1146" s="406" t="s">
        <v>1879</v>
      </c>
      <c r="D1146" s="406" t="s">
        <v>2766</v>
      </c>
    </row>
    <row r="1147" spans="1:4" ht="12.5">
      <c r="A1147" s="406" t="s">
        <v>448</v>
      </c>
      <c r="B1147" s="406" t="s">
        <v>2763</v>
      </c>
      <c r="C1147" s="406" t="s">
        <v>2231</v>
      </c>
      <c r="D1147" s="406" t="s">
        <v>2766</v>
      </c>
    </row>
    <row r="1148" spans="1:4" ht="12.5">
      <c r="A1148" s="406" t="s">
        <v>448</v>
      </c>
      <c r="B1148" s="406" t="s">
        <v>2763</v>
      </c>
      <c r="C1148" s="406" t="s">
        <v>2177</v>
      </c>
      <c r="D1148" s="406" t="s">
        <v>2767</v>
      </c>
    </row>
    <row r="1149" spans="1:4" ht="12.5">
      <c r="A1149" s="406" t="s">
        <v>448</v>
      </c>
      <c r="B1149" s="406" t="s">
        <v>2763</v>
      </c>
      <c r="C1149" s="406" t="s">
        <v>1954</v>
      </c>
      <c r="D1149" s="406" t="s">
        <v>2768</v>
      </c>
    </row>
    <row r="1150" spans="1:4" ht="12.5">
      <c r="A1150" s="406" t="s">
        <v>448</v>
      </c>
      <c r="B1150" s="406" t="s">
        <v>2763</v>
      </c>
      <c r="C1150" s="406" t="s">
        <v>2019</v>
      </c>
      <c r="D1150" s="406" t="s">
        <v>2769</v>
      </c>
    </row>
    <row r="1151" spans="1:4" ht="12.5">
      <c r="A1151" s="406" t="s">
        <v>448</v>
      </c>
      <c r="B1151" s="406" t="s">
        <v>2763</v>
      </c>
      <c r="C1151" s="406" t="s">
        <v>1767</v>
      </c>
      <c r="D1151" s="406" t="s">
        <v>2770</v>
      </c>
    </row>
    <row r="1152" spans="1:4" ht="12.5">
      <c r="A1152" s="406" t="s">
        <v>448</v>
      </c>
      <c r="B1152" s="406" t="s">
        <v>2763</v>
      </c>
      <c r="C1152" s="406" t="s">
        <v>1763</v>
      </c>
      <c r="D1152" s="406" t="s">
        <v>2771</v>
      </c>
    </row>
    <row r="1153" spans="1:4" ht="12.5">
      <c r="A1153" s="406" t="s">
        <v>2582</v>
      </c>
      <c r="B1153" s="406" t="s">
        <v>2772</v>
      </c>
      <c r="C1153" s="406" t="s">
        <v>1748</v>
      </c>
      <c r="D1153" s="406" t="s">
        <v>2773</v>
      </c>
    </row>
    <row r="1154" spans="1:4" ht="12.5">
      <c r="A1154" s="406" t="s">
        <v>2582</v>
      </c>
      <c r="B1154" s="406" t="s">
        <v>2772</v>
      </c>
      <c r="C1154" s="406" t="s">
        <v>1654</v>
      </c>
      <c r="D1154" s="406" t="s">
        <v>2774</v>
      </c>
    </row>
    <row r="1155" spans="1:4" ht="12.5">
      <c r="A1155" s="406" t="s">
        <v>460</v>
      </c>
      <c r="B1155" s="406" t="s">
        <v>2101</v>
      </c>
      <c r="C1155" s="406" t="s">
        <v>1668</v>
      </c>
      <c r="D1155" s="406" t="s">
        <v>2775</v>
      </c>
    </row>
    <row r="1156" spans="1:4" ht="12.5">
      <c r="A1156" s="406" t="s">
        <v>2776</v>
      </c>
      <c r="B1156" s="406" t="s">
        <v>2777</v>
      </c>
      <c r="C1156" s="406" t="s">
        <v>2778</v>
      </c>
      <c r="D1156" s="406" t="s">
        <v>2779</v>
      </c>
    </row>
    <row r="1157" spans="1:4" ht="12.5">
      <c r="A1157" s="406" t="s">
        <v>2776</v>
      </c>
      <c r="B1157" s="406" t="s">
        <v>2777</v>
      </c>
      <c r="C1157" s="406" t="s">
        <v>2780</v>
      </c>
      <c r="D1157" s="406" t="s">
        <v>2779</v>
      </c>
    </row>
    <row r="1158" spans="1:4" ht="12.5">
      <c r="A1158" s="406" t="s">
        <v>2776</v>
      </c>
      <c r="B1158" s="406" t="s">
        <v>2777</v>
      </c>
      <c r="C1158" s="406" t="s">
        <v>2781</v>
      </c>
      <c r="D1158" s="406" t="s">
        <v>2779</v>
      </c>
    </row>
    <row r="1159" spans="1:4" ht="12.5">
      <c r="A1159" s="406" t="s">
        <v>2776</v>
      </c>
      <c r="B1159" s="406" t="s">
        <v>2777</v>
      </c>
      <c r="C1159" s="406" t="s">
        <v>2782</v>
      </c>
      <c r="D1159" s="406" t="s">
        <v>2779</v>
      </c>
    </row>
    <row r="1160" spans="1:4" ht="12.5">
      <c r="A1160" s="406" t="s">
        <v>2776</v>
      </c>
      <c r="B1160" s="406" t="s">
        <v>2777</v>
      </c>
      <c r="C1160" s="406" t="s">
        <v>2783</v>
      </c>
      <c r="D1160" s="406" t="s">
        <v>2779</v>
      </c>
    </row>
    <row r="1161" spans="1:4" ht="12.5">
      <c r="A1161" s="406" t="s">
        <v>2776</v>
      </c>
      <c r="B1161" s="406" t="s">
        <v>2777</v>
      </c>
      <c r="C1161" s="406" t="s">
        <v>2413</v>
      </c>
      <c r="D1161" s="406" t="s">
        <v>1740</v>
      </c>
    </row>
    <row r="1162" spans="1:4" ht="12.5">
      <c r="A1162" s="406" t="s">
        <v>2776</v>
      </c>
      <c r="B1162" s="406" t="s">
        <v>2777</v>
      </c>
      <c r="C1162" s="406" t="s">
        <v>1674</v>
      </c>
      <c r="D1162" s="406" t="s">
        <v>2784</v>
      </c>
    </row>
    <row r="1163" spans="1:4" ht="12.5">
      <c r="A1163" s="406" t="s">
        <v>2776</v>
      </c>
      <c r="B1163" s="406" t="s">
        <v>2777</v>
      </c>
      <c r="C1163" s="406" t="s">
        <v>2173</v>
      </c>
      <c r="D1163" s="406" t="s">
        <v>2785</v>
      </c>
    </row>
    <row r="1164" spans="1:4" ht="12.5">
      <c r="A1164" s="406" t="s">
        <v>2776</v>
      </c>
      <c r="B1164" s="406" t="s">
        <v>2777</v>
      </c>
      <c r="C1164" s="406" t="s">
        <v>2786</v>
      </c>
      <c r="D1164" s="406" t="s">
        <v>2787</v>
      </c>
    </row>
    <row r="1165" spans="1:4" ht="12.5">
      <c r="A1165" s="406" t="s">
        <v>472</v>
      </c>
      <c r="B1165" s="406" t="s">
        <v>1932</v>
      </c>
      <c r="C1165" s="406" t="s">
        <v>1805</v>
      </c>
      <c r="D1165" s="406" t="s">
        <v>1933</v>
      </c>
    </row>
    <row r="1166" spans="1:4" ht="12.5">
      <c r="A1166" s="406" t="s">
        <v>472</v>
      </c>
      <c r="B1166" s="406" t="s">
        <v>1932</v>
      </c>
      <c r="C1166" s="406" t="s">
        <v>1737</v>
      </c>
      <c r="D1166" s="406" t="s">
        <v>2788</v>
      </c>
    </row>
    <row r="1167" spans="1:4" ht="12.5">
      <c r="A1167" s="406" t="s">
        <v>472</v>
      </c>
      <c r="B1167" s="406" t="s">
        <v>1932</v>
      </c>
      <c r="C1167" s="406" t="s">
        <v>1745</v>
      </c>
      <c r="D1167" s="406" t="s">
        <v>2788</v>
      </c>
    </row>
    <row r="1168" spans="1:4" ht="12.5">
      <c r="A1168" s="406" t="s">
        <v>472</v>
      </c>
      <c r="B1168" s="406" t="s">
        <v>1932</v>
      </c>
      <c r="C1168" s="406" t="s">
        <v>1796</v>
      </c>
      <c r="D1168" s="406" t="s">
        <v>2788</v>
      </c>
    </row>
    <row r="1169" spans="1:4" ht="12.5">
      <c r="A1169" s="406" t="s">
        <v>456</v>
      </c>
      <c r="B1169" s="406" t="s">
        <v>2156</v>
      </c>
      <c r="C1169" s="406" t="s">
        <v>1689</v>
      </c>
      <c r="D1169" s="406" t="s">
        <v>2789</v>
      </c>
    </row>
    <row r="1170" spans="1:4" ht="12.5">
      <c r="A1170" s="406" t="s">
        <v>456</v>
      </c>
      <c r="B1170" s="406" t="s">
        <v>2156</v>
      </c>
      <c r="C1170" s="406" t="s">
        <v>1734</v>
      </c>
      <c r="D1170" s="406" t="s">
        <v>2790</v>
      </c>
    </row>
    <row r="1171" spans="1:4" ht="12.5">
      <c r="A1171" s="406" t="s">
        <v>467</v>
      </c>
      <c r="B1171" s="406" t="s">
        <v>2791</v>
      </c>
      <c r="C1171" s="406" t="s">
        <v>1724</v>
      </c>
      <c r="D1171" s="406" t="s">
        <v>2792</v>
      </c>
    </row>
    <row r="1172" spans="1:4" ht="12.5">
      <c r="A1172" s="406" t="s">
        <v>467</v>
      </c>
      <c r="B1172" s="406" t="s">
        <v>2791</v>
      </c>
      <c r="C1172" s="406" t="s">
        <v>1671</v>
      </c>
      <c r="D1172" s="406" t="s">
        <v>2792</v>
      </c>
    </row>
    <row r="1173" spans="1:4" ht="12.5">
      <c r="A1173" s="406" t="s">
        <v>467</v>
      </c>
      <c r="B1173" s="406" t="s">
        <v>2791</v>
      </c>
      <c r="C1173" s="406" t="s">
        <v>1727</v>
      </c>
      <c r="D1173" s="406" t="s">
        <v>2792</v>
      </c>
    </row>
    <row r="1174" spans="1:4" ht="12.5">
      <c r="A1174" s="406" t="s">
        <v>2793</v>
      </c>
      <c r="B1174" s="406" t="s">
        <v>2794</v>
      </c>
      <c r="C1174" s="406" t="s">
        <v>2795</v>
      </c>
      <c r="D1174" s="406" t="s">
        <v>2796</v>
      </c>
    </row>
    <row r="1175" spans="1:4" ht="12.5">
      <c r="A1175" s="406" t="s">
        <v>467</v>
      </c>
      <c r="B1175" s="406" t="s">
        <v>2322</v>
      </c>
      <c r="C1175" s="406" t="s">
        <v>1805</v>
      </c>
      <c r="D1175" s="406" t="s">
        <v>2323</v>
      </c>
    </row>
    <row r="1176" spans="1:4" ht="12.5">
      <c r="A1176" s="406" t="s">
        <v>2185</v>
      </c>
      <c r="B1176" s="406" t="s">
        <v>2797</v>
      </c>
      <c r="C1176" s="406" t="s">
        <v>1767</v>
      </c>
      <c r="D1176" s="406" t="s">
        <v>2798</v>
      </c>
    </row>
    <row r="1177" spans="1:4" ht="12.5">
      <c r="A1177" s="406" t="s">
        <v>448</v>
      </c>
      <c r="B1177" s="406" t="s">
        <v>2799</v>
      </c>
      <c r="C1177" s="406" t="s">
        <v>1702</v>
      </c>
      <c r="D1177" s="406" t="s">
        <v>2800</v>
      </c>
    </row>
    <row r="1178" spans="1:4" ht="12.5">
      <c r="A1178" s="406" t="s">
        <v>448</v>
      </c>
      <c r="B1178" s="406" t="s">
        <v>2799</v>
      </c>
      <c r="C1178" s="406" t="s">
        <v>1959</v>
      </c>
      <c r="D1178" s="406" t="s">
        <v>2801</v>
      </c>
    </row>
    <row r="1179" spans="1:4" ht="12.5">
      <c r="A1179" s="406" t="s">
        <v>448</v>
      </c>
      <c r="B1179" s="406" t="s">
        <v>2799</v>
      </c>
      <c r="C1179" s="406" t="s">
        <v>2019</v>
      </c>
      <c r="D1179" s="406" t="s">
        <v>2802</v>
      </c>
    </row>
    <row r="1180" spans="1:4" ht="12.5">
      <c r="A1180" s="406" t="s">
        <v>448</v>
      </c>
      <c r="B1180" s="406" t="s">
        <v>2799</v>
      </c>
      <c r="C1180" s="406" t="s">
        <v>1865</v>
      </c>
      <c r="D1180" s="406" t="s">
        <v>2803</v>
      </c>
    </row>
    <row r="1181" spans="1:4" ht="12.5">
      <c r="A1181" s="406" t="s">
        <v>448</v>
      </c>
      <c r="B1181" s="406" t="s">
        <v>2799</v>
      </c>
      <c r="C1181" s="406" t="s">
        <v>1884</v>
      </c>
      <c r="D1181" s="406" t="s">
        <v>2804</v>
      </c>
    </row>
    <row r="1182" spans="1:4" ht="12.5">
      <c r="A1182" s="406" t="s">
        <v>448</v>
      </c>
      <c r="B1182" s="406" t="s">
        <v>2799</v>
      </c>
      <c r="C1182" s="406" t="s">
        <v>2021</v>
      </c>
      <c r="D1182" s="406" t="s">
        <v>2804</v>
      </c>
    </row>
    <row r="1183" spans="1:4" ht="12.5">
      <c r="A1183" s="406" t="s">
        <v>448</v>
      </c>
      <c r="B1183" s="406" t="s">
        <v>2799</v>
      </c>
      <c r="C1183" s="406" t="s">
        <v>1729</v>
      </c>
      <c r="D1183" s="406" t="s">
        <v>2805</v>
      </c>
    </row>
    <row r="1184" spans="1:4" ht="12.5">
      <c r="A1184" s="406" t="s">
        <v>2793</v>
      </c>
      <c r="B1184" s="406" t="s">
        <v>2806</v>
      </c>
      <c r="C1184" s="406" t="s">
        <v>2807</v>
      </c>
      <c r="D1184" s="406" t="s">
        <v>2808</v>
      </c>
    </row>
    <row r="1185" spans="1:4" ht="12.5">
      <c r="A1185" s="406" t="s">
        <v>2793</v>
      </c>
      <c r="B1185" s="406" t="s">
        <v>2806</v>
      </c>
      <c r="C1185" s="406" t="s">
        <v>2809</v>
      </c>
      <c r="D1185" s="406" t="s">
        <v>2808</v>
      </c>
    </row>
    <row r="1186" spans="1:4" ht="12.5">
      <c r="A1186" s="406" t="s">
        <v>2793</v>
      </c>
      <c r="B1186" s="406" t="s">
        <v>2810</v>
      </c>
      <c r="C1186" s="406" t="s">
        <v>2811</v>
      </c>
      <c r="D1186" s="406" t="s">
        <v>2701</v>
      </c>
    </row>
    <row r="1187" spans="1:4" ht="12.5">
      <c r="A1187" s="406" t="s">
        <v>783</v>
      </c>
      <c r="B1187" s="406" t="s">
        <v>2812</v>
      </c>
      <c r="C1187" s="406" t="s">
        <v>2795</v>
      </c>
      <c r="D1187" s="406" t="s">
        <v>2813</v>
      </c>
    </row>
    <row r="1188" spans="1:4" ht="12.5">
      <c r="A1188" s="406" t="s">
        <v>2793</v>
      </c>
      <c r="B1188" s="406" t="s">
        <v>2806</v>
      </c>
      <c r="C1188" s="406" t="s">
        <v>2814</v>
      </c>
      <c r="D1188" s="406" t="s">
        <v>2808</v>
      </c>
    </row>
    <row r="1189" spans="1:4" ht="12.5">
      <c r="A1189" s="406" t="s">
        <v>2793</v>
      </c>
      <c r="B1189" s="406" t="s">
        <v>2806</v>
      </c>
      <c r="C1189" s="406" t="s">
        <v>2815</v>
      </c>
      <c r="D1189" s="406" t="s">
        <v>2808</v>
      </c>
    </row>
    <row r="1190" spans="1:4" ht="12.5">
      <c r="A1190" s="406" t="s">
        <v>2793</v>
      </c>
      <c r="B1190" s="406" t="s">
        <v>2806</v>
      </c>
      <c r="C1190" s="406" t="s">
        <v>2816</v>
      </c>
      <c r="D1190" s="406" t="s">
        <v>2808</v>
      </c>
    </row>
    <row r="1191" spans="1:4" ht="12.5">
      <c r="A1191" s="406" t="s">
        <v>2793</v>
      </c>
      <c r="B1191" s="406" t="s">
        <v>2806</v>
      </c>
      <c r="C1191" s="406" t="s">
        <v>2817</v>
      </c>
      <c r="D1191" s="406" t="s">
        <v>2808</v>
      </c>
    </row>
    <row r="1192" spans="1:4" ht="12.5">
      <c r="A1192" s="406" t="s">
        <v>2793</v>
      </c>
      <c r="B1192" s="406" t="s">
        <v>2806</v>
      </c>
      <c r="C1192" s="406" t="s">
        <v>2818</v>
      </c>
      <c r="D1192" s="406" t="s">
        <v>2808</v>
      </c>
    </row>
    <row r="1193" spans="1:4" ht="12.5">
      <c r="A1193" s="406" t="s">
        <v>2793</v>
      </c>
      <c r="B1193" s="406" t="s">
        <v>2806</v>
      </c>
      <c r="C1193" s="406" t="s">
        <v>2819</v>
      </c>
      <c r="D1193" s="406" t="s">
        <v>2808</v>
      </c>
    </row>
    <row r="1194" spans="1:4" ht="12.5">
      <c r="A1194" s="406" t="s">
        <v>2793</v>
      </c>
      <c r="B1194" s="406" t="s">
        <v>2806</v>
      </c>
      <c r="C1194" s="406" t="s">
        <v>2820</v>
      </c>
      <c r="D1194" s="406" t="s">
        <v>2808</v>
      </c>
    </row>
    <row r="1195" spans="1:4" ht="12.5">
      <c r="A1195" s="406" t="s">
        <v>2793</v>
      </c>
      <c r="B1195" s="406" t="s">
        <v>2806</v>
      </c>
      <c r="C1195" s="406" t="s">
        <v>2821</v>
      </c>
      <c r="D1195" s="406" t="s">
        <v>2808</v>
      </c>
    </row>
    <row r="1196" spans="1:4" ht="12.5">
      <c r="A1196" s="406" t="s">
        <v>2793</v>
      </c>
      <c r="B1196" s="406" t="s">
        <v>2806</v>
      </c>
      <c r="C1196" s="406" t="s">
        <v>2822</v>
      </c>
      <c r="D1196" s="406" t="s">
        <v>2808</v>
      </c>
    </row>
    <row r="1197" spans="1:4" ht="12.5">
      <c r="A1197" s="406" t="s">
        <v>2793</v>
      </c>
      <c r="B1197" s="406" t="s">
        <v>2806</v>
      </c>
      <c r="C1197" s="406" t="s">
        <v>2823</v>
      </c>
      <c r="D1197" s="406" t="s">
        <v>2808</v>
      </c>
    </row>
    <row r="1198" spans="1:4" ht="12.5">
      <c r="A1198" s="406" t="s">
        <v>2793</v>
      </c>
      <c r="B1198" s="406" t="s">
        <v>2806</v>
      </c>
      <c r="C1198" s="406" t="s">
        <v>2824</v>
      </c>
      <c r="D1198" s="406" t="s">
        <v>2808</v>
      </c>
    </row>
    <row r="1199" spans="1:4" ht="12.5">
      <c r="A1199" s="406" t="s">
        <v>2793</v>
      </c>
      <c r="B1199" s="406" t="s">
        <v>2806</v>
      </c>
      <c r="C1199" s="406" t="s">
        <v>2825</v>
      </c>
      <c r="D1199" s="406" t="s">
        <v>2808</v>
      </c>
    </row>
    <row r="1200" spans="1:4" ht="12.5">
      <c r="A1200" s="406" t="s">
        <v>2793</v>
      </c>
      <c r="B1200" s="406" t="s">
        <v>2806</v>
      </c>
      <c r="C1200" s="406" t="s">
        <v>2826</v>
      </c>
      <c r="D1200" s="406" t="s">
        <v>2808</v>
      </c>
    </row>
    <row r="1201" spans="1:4" ht="12.5">
      <c r="A1201" s="406" t="s">
        <v>2793</v>
      </c>
      <c r="B1201" s="406" t="s">
        <v>2806</v>
      </c>
      <c r="C1201" s="406" t="s">
        <v>2827</v>
      </c>
      <c r="D1201" s="406" t="s">
        <v>2808</v>
      </c>
    </row>
    <row r="1202" spans="1:4" ht="12.5">
      <c r="A1202" s="406" t="s">
        <v>2793</v>
      </c>
      <c r="B1202" s="406" t="s">
        <v>2806</v>
      </c>
      <c r="C1202" s="406" t="s">
        <v>2828</v>
      </c>
      <c r="D1202" s="406" t="s">
        <v>2808</v>
      </c>
    </row>
    <row r="1203" spans="1:4" ht="12.5">
      <c r="A1203" s="406" t="s">
        <v>2793</v>
      </c>
      <c r="B1203" s="406" t="s">
        <v>2806</v>
      </c>
      <c r="C1203" s="406" t="s">
        <v>2829</v>
      </c>
      <c r="D1203" s="406" t="s">
        <v>2808</v>
      </c>
    </row>
    <row r="1204" spans="1:4" ht="12.5">
      <c r="A1204" s="406" t="s">
        <v>2793</v>
      </c>
      <c r="B1204" s="406" t="s">
        <v>2806</v>
      </c>
      <c r="C1204" s="406" t="s">
        <v>2830</v>
      </c>
      <c r="D1204" s="406" t="s">
        <v>2808</v>
      </c>
    </row>
    <row r="1205" spans="1:4" ht="12.5">
      <c r="A1205" s="406" t="s">
        <v>2793</v>
      </c>
      <c r="B1205" s="406" t="s">
        <v>2806</v>
      </c>
      <c r="C1205" s="406" t="s">
        <v>2831</v>
      </c>
      <c r="D1205" s="406" t="s">
        <v>2808</v>
      </c>
    </row>
    <row r="1206" spans="1:4" ht="12.5">
      <c r="A1206" s="406" t="s">
        <v>2793</v>
      </c>
      <c r="B1206" s="406" t="s">
        <v>2806</v>
      </c>
      <c r="C1206" s="406" t="s">
        <v>2832</v>
      </c>
      <c r="D1206" s="406" t="s">
        <v>2808</v>
      </c>
    </row>
    <row r="1207" spans="1:4" ht="12.5">
      <c r="A1207" s="406" t="s">
        <v>2793</v>
      </c>
      <c r="B1207" s="406" t="s">
        <v>2806</v>
      </c>
      <c r="C1207" s="406" t="s">
        <v>2833</v>
      </c>
      <c r="D1207" s="406" t="s">
        <v>2808</v>
      </c>
    </row>
    <row r="1208" spans="1:4" ht="12.5">
      <c r="A1208" s="406" t="s">
        <v>2793</v>
      </c>
      <c r="B1208" s="406" t="s">
        <v>2806</v>
      </c>
      <c r="C1208" s="406" t="s">
        <v>2834</v>
      </c>
      <c r="D1208" s="406" t="s">
        <v>2808</v>
      </c>
    </row>
    <row r="1209" spans="1:4" ht="12.5">
      <c r="A1209" s="406" t="s">
        <v>2793</v>
      </c>
      <c r="B1209" s="406" t="s">
        <v>2806</v>
      </c>
      <c r="C1209" s="406" t="s">
        <v>2835</v>
      </c>
      <c r="D1209" s="406" t="s">
        <v>2808</v>
      </c>
    </row>
    <row r="1210" spans="1:4" ht="12.5">
      <c r="A1210" s="406" t="s">
        <v>2793</v>
      </c>
      <c r="B1210" s="406" t="s">
        <v>2806</v>
      </c>
      <c r="C1210" s="406" t="s">
        <v>2836</v>
      </c>
      <c r="D1210" s="406" t="s">
        <v>2808</v>
      </c>
    </row>
    <row r="1211" spans="1:4" ht="12.5">
      <c r="A1211" s="406" t="s">
        <v>2793</v>
      </c>
      <c r="B1211" s="406" t="s">
        <v>2806</v>
      </c>
      <c r="C1211" s="406" t="s">
        <v>2837</v>
      </c>
      <c r="D1211" s="406" t="s">
        <v>2808</v>
      </c>
    </row>
    <row r="1212" spans="1:4" ht="12.5">
      <c r="A1212" s="406" t="s">
        <v>460</v>
      </c>
      <c r="B1212" s="406" t="s">
        <v>2838</v>
      </c>
      <c r="C1212" s="406" t="s">
        <v>2088</v>
      </c>
      <c r="D1212" s="406" t="s">
        <v>2839</v>
      </c>
    </row>
    <row r="1213" spans="1:4" ht="12.5">
      <c r="A1213" s="406" t="s">
        <v>460</v>
      </c>
      <c r="B1213" s="406" t="s">
        <v>2523</v>
      </c>
      <c r="C1213" s="406" t="s">
        <v>1745</v>
      </c>
      <c r="D1213" s="406" t="s">
        <v>2524</v>
      </c>
    </row>
    <row r="1214" spans="1:4" ht="12.5">
      <c r="A1214" s="406" t="s">
        <v>456</v>
      </c>
      <c r="B1214" s="406" t="s">
        <v>1841</v>
      </c>
      <c r="C1214" s="406" t="s">
        <v>1702</v>
      </c>
      <c r="D1214" s="406" t="s">
        <v>1718</v>
      </c>
    </row>
    <row r="1215" spans="1:4" ht="12.5">
      <c r="A1215" s="406" t="s">
        <v>456</v>
      </c>
      <c r="B1215" s="406" t="s">
        <v>1841</v>
      </c>
      <c r="C1215" s="406" t="s">
        <v>1677</v>
      </c>
      <c r="D1215" s="406" t="s">
        <v>2010</v>
      </c>
    </row>
    <row r="1216" spans="1:4" ht="12.5">
      <c r="A1216" s="406" t="s">
        <v>456</v>
      </c>
      <c r="B1216" s="406" t="s">
        <v>1841</v>
      </c>
      <c r="C1216" s="406" t="s">
        <v>1896</v>
      </c>
      <c r="D1216" s="406" t="s">
        <v>2056</v>
      </c>
    </row>
    <row r="1217" spans="1:4" ht="12.5">
      <c r="A1217" s="406" t="s">
        <v>456</v>
      </c>
      <c r="B1217" s="406" t="s">
        <v>1841</v>
      </c>
      <c r="C1217" s="406" t="s">
        <v>1724</v>
      </c>
      <c r="D1217" s="406" t="s">
        <v>1842</v>
      </c>
    </row>
    <row r="1218" spans="1:4" ht="12.5">
      <c r="A1218" s="406" t="s">
        <v>452</v>
      </c>
      <c r="B1218" s="406" t="s">
        <v>2840</v>
      </c>
      <c r="C1218" s="406" t="s">
        <v>1674</v>
      </c>
      <c r="D1218" s="406" t="s">
        <v>2841</v>
      </c>
    </row>
    <row r="1219" spans="1:4" ht="12.5">
      <c r="A1219" s="406" t="s">
        <v>463</v>
      </c>
      <c r="B1219" s="406" t="s">
        <v>2013</v>
      </c>
      <c r="C1219" s="406" t="s">
        <v>1727</v>
      </c>
      <c r="D1219" s="406" t="s">
        <v>2538</v>
      </c>
    </row>
    <row r="1220" spans="1:4" ht="12.5">
      <c r="A1220" s="406" t="s">
        <v>463</v>
      </c>
      <c r="B1220" s="406" t="s">
        <v>2013</v>
      </c>
      <c r="C1220" s="406" t="s">
        <v>1870</v>
      </c>
      <c r="D1220" s="406" t="s">
        <v>1826</v>
      </c>
    </row>
    <row r="1221" spans="1:4" ht="12.5">
      <c r="A1221" s="406" t="s">
        <v>2793</v>
      </c>
      <c r="B1221" s="406" t="s">
        <v>2842</v>
      </c>
      <c r="C1221" s="406" t="s">
        <v>2843</v>
      </c>
      <c r="D1221" s="406" t="s">
        <v>2808</v>
      </c>
    </row>
    <row r="1222" spans="1:4" ht="12.5">
      <c r="A1222" s="406" t="s">
        <v>1858</v>
      </c>
      <c r="B1222" s="406" t="s">
        <v>2381</v>
      </c>
      <c r="C1222" s="406" t="s">
        <v>1734</v>
      </c>
      <c r="D1222" s="406" t="s">
        <v>2844</v>
      </c>
    </row>
    <row r="1223" spans="1:4" ht="12.5">
      <c r="A1223" s="406" t="s">
        <v>1858</v>
      </c>
      <c r="B1223" s="406" t="s">
        <v>2381</v>
      </c>
      <c r="C1223" s="406" t="s">
        <v>1713</v>
      </c>
      <c r="D1223" s="406" t="s">
        <v>2844</v>
      </c>
    </row>
    <row r="1224" spans="1:4" ht="12.5">
      <c r="A1224" s="406" t="s">
        <v>2793</v>
      </c>
      <c r="B1224" s="406" t="s">
        <v>2842</v>
      </c>
      <c r="C1224" s="406" t="s">
        <v>2845</v>
      </c>
      <c r="D1224" s="406" t="s">
        <v>2808</v>
      </c>
    </row>
    <row r="1225" spans="1:4" ht="12.5">
      <c r="A1225" s="406" t="s">
        <v>2793</v>
      </c>
      <c r="B1225" s="406" t="s">
        <v>2842</v>
      </c>
      <c r="C1225" s="406" t="s">
        <v>2846</v>
      </c>
      <c r="D1225" s="406" t="s">
        <v>2808</v>
      </c>
    </row>
    <row r="1226" spans="1:4" ht="12.5">
      <c r="A1226" s="406" t="s">
        <v>2793</v>
      </c>
      <c r="B1226" s="406" t="s">
        <v>2842</v>
      </c>
      <c r="C1226" s="406" t="s">
        <v>2847</v>
      </c>
      <c r="D1226" s="406" t="s">
        <v>2808</v>
      </c>
    </row>
    <row r="1227" spans="1:4" ht="12.5">
      <c r="A1227" s="406" t="s">
        <v>2793</v>
      </c>
      <c r="B1227" s="406" t="s">
        <v>2842</v>
      </c>
      <c r="C1227" s="406" t="s">
        <v>2848</v>
      </c>
      <c r="D1227" s="406" t="s">
        <v>2808</v>
      </c>
    </row>
    <row r="1228" spans="1:4" ht="12.5">
      <c r="A1228" s="406" t="s">
        <v>2793</v>
      </c>
      <c r="B1228" s="406" t="s">
        <v>2842</v>
      </c>
      <c r="C1228" s="406" t="s">
        <v>2849</v>
      </c>
      <c r="D1228" s="406" t="s">
        <v>2808</v>
      </c>
    </row>
    <row r="1229" spans="1:4" ht="12.5">
      <c r="A1229" s="406" t="s">
        <v>2793</v>
      </c>
      <c r="B1229" s="406" t="s">
        <v>2842</v>
      </c>
      <c r="C1229" s="406" t="s">
        <v>2850</v>
      </c>
      <c r="D1229" s="406" t="s">
        <v>2808</v>
      </c>
    </row>
    <row r="1230" spans="1:4" ht="12.5">
      <c r="A1230" s="406" t="s">
        <v>2793</v>
      </c>
      <c r="B1230" s="406" t="s">
        <v>2842</v>
      </c>
      <c r="C1230" s="406" t="s">
        <v>2851</v>
      </c>
      <c r="D1230" s="406" t="s">
        <v>2808</v>
      </c>
    </row>
    <row r="1231" spans="1:4" ht="12.5">
      <c r="A1231" s="406" t="s">
        <v>2793</v>
      </c>
      <c r="B1231" s="406" t="s">
        <v>2842</v>
      </c>
      <c r="C1231" s="406" t="s">
        <v>2852</v>
      </c>
      <c r="D1231" s="406" t="s">
        <v>2808</v>
      </c>
    </row>
    <row r="1232" spans="1:4" ht="12.5">
      <c r="A1232" s="406" t="s">
        <v>2793</v>
      </c>
      <c r="B1232" s="406" t="s">
        <v>2842</v>
      </c>
      <c r="C1232" s="406" t="s">
        <v>2853</v>
      </c>
      <c r="D1232" s="406" t="s">
        <v>2808</v>
      </c>
    </row>
    <row r="1233" spans="1:4" ht="12.5">
      <c r="A1233" s="406" t="s">
        <v>2793</v>
      </c>
      <c r="B1233" s="406" t="s">
        <v>2842</v>
      </c>
      <c r="C1233" s="406" t="s">
        <v>2854</v>
      </c>
      <c r="D1233" s="406" t="s">
        <v>2808</v>
      </c>
    </row>
    <row r="1234" spans="1:4" ht="12.5">
      <c r="A1234" s="406" t="s">
        <v>2793</v>
      </c>
      <c r="B1234" s="406" t="s">
        <v>2842</v>
      </c>
      <c r="C1234" s="406" t="s">
        <v>2855</v>
      </c>
      <c r="D1234" s="406" t="s">
        <v>2808</v>
      </c>
    </row>
    <row r="1235" spans="1:4" ht="12.5">
      <c r="A1235" s="406" t="s">
        <v>2793</v>
      </c>
      <c r="B1235" s="406" t="s">
        <v>2842</v>
      </c>
      <c r="C1235" s="406" t="s">
        <v>2856</v>
      </c>
      <c r="D1235" s="406" t="s">
        <v>2808</v>
      </c>
    </row>
    <row r="1236" spans="1:4" ht="12.5">
      <c r="A1236" s="406" t="s">
        <v>2793</v>
      </c>
      <c r="B1236" s="406" t="s">
        <v>2842</v>
      </c>
      <c r="C1236" s="406" t="s">
        <v>2857</v>
      </c>
      <c r="D1236" s="406" t="s">
        <v>2808</v>
      </c>
    </row>
    <row r="1237" spans="1:4" ht="12.5">
      <c r="A1237" s="406" t="s">
        <v>2793</v>
      </c>
      <c r="B1237" s="406" t="s">
        <v>2842</v>
      </c>
      <c r="C1237" s="406" t="s">
        <v>2858</v>
      </c>
      <c r="D1237" s="406" t="s">
        <v>2808</v>
      </c>
    </row>
    <row r="1238" spans="1:4" ht="12.5">
      <c r="A1238" s="406" t="s">
        <v>2793</v>
      </c>
      <c r="B1238" s="406" t="s">
        <v>2842</v>
      </c>
      <c r="C1238" s="406" t="s">
        <v>2859</v>
      </c>
      <c r="D1238" s="406" t="s">
        <v>2808</v>
      </c>
    </row>
    <row r="1239" spans="1:4" ht="12.5">
      <c r="A1239" s="406" t="s">
        <v>2793</v>
      </c>
      <c r="B1239" s="406" t="s">
        <v>2842</v>
      </c>
      <c r="C1239" s="406" t="s">
        <v>2860</v>
      </c>
      <c r="D1239" s="406" t="s">
        <v>2808</v>
      </c>
    </row>
    <row r="1240" spans="1:4" ht="12.5">
      <c r="A1240" s="406" t="s">
        <v>2793</v>
      </c>
      <c r="B1240" s="406" t="s">
        <v>2842</v>
      </c>
      <c r="C1240" s="406" t="s">
        <v>2861</v>
      </c>
      <c r="D1240" s="406" t="s">
        <v>2808</v>
      </c>
    </row>
    <row r="1241" spans="1:4" ht="12.5">
      <c r="A1241" s="406" t="s">
        <v>2793</v>
      </c>
      <c r="B1241" s="406" t="s">
        <v>2842</v>
      </c>
      <c r="C1241" s="406" t="s">
        <v>2862</v>
      </c>
      <c r="D1241" s="406" t="s">
        <v>2808</v>
      </c>
    </row>
    <row r="1242" spans="1:4" ht="12.5">
      <c r="A1242" s="406" t="s">
        <v>2793</v>
      </c>
      <c r="B1242" s="406" t="s">
        <v>2842</v>
      </c>
      <c r="C1242" s="406" t="s">
        <v>2863</v>
      </c>
      <c r="D1242" s="406" t="s">
        <v>2808</v>
      </c>
    </row>
    <row r="1243" spans="1:4" ht="12.5">
      <c r="A1243" s="406" t="s">
        <v>2793</v>
      </c>
      <c r="B1243" s="406" t="s">
        <v>2842</v>
      </c>
      <c r="C1243" s="406" t="s">
        <v>2864</v>
      </c>
      <c r="D1243" s="406" t="s">
        <v>2808</v>
      </c>
    </row>
    <row r="1244" spans="1:4" ht="12.5">
      <c r="A1244" s="406" t="s">
        <v>2793</v>
      </c>
      <c r="B1244" s="406" t="s">
        <v>2842</v>
      </c>
      <c r="C1244" s="406" t="s">
        <v>2865</v>
      </c>
      <c r="D1244" s="406" t="s">
        <v>2808</v>
      </c>
    </row>
    <row r="1245" spans="1:4" ht="12.5">
      <c r="A1245" s="406" t="s">
        <v>2793</v>
      </c>
      <c r="B1245" s="406" t="s">
        <v>2842</v>
      </c>
      <c r="C1245" s="406" t="s">
        <v>2866</v>
      </c>
      <c r="D1245" s="406" t="s">
        <v>2808</v>
      </c>
    </row>
    <row r="1246" spans="1:4" ht="12.5">
      <c r="A1246" s="406" t="s">
        <v>2793</v>
      </c>
      <c r="B1246" s="406" t="s">
        <v>2842</v>
      </c>
      <c r="C1246" s="406" t="s">
        <v>2867</v>
      </c>
      <c r="D1246" s="406" t="s">
        <v>2808</v>
      </c>
    </row>
    <row r="1247" spans="1:4" ht="12.5">
      <c r="A1247" s="406" t="s">
        <v>2793</v>
      </c>
      <c r="B1247" s="406" t="s">
        <v>2842</v>
      </c>
      <c r="C1247" s="406" t="s">
        <v>2868</v>
      </c>
      <c r="D1247" s="406" t="s">
        <v>2808</v>
      </c>
    </row>
    <row r="1248" spans="1:4" ht="12.5">
      <c r="A1248" s="406" t="s">
        <v>2793</v>
      </c>
      <c r="B1248" s="406" t="s">
        <v>2842</v>
      </c>
      <c r="C1248" s="406" t="s">
        <v>2869</v>
      </c>
      <c r="D1248" s="406" t="s">
        <v>2808</v>
      </c>
    </row>
    <row r="1249" spans="1:4" ht="12.5">
      <c r="A1249" s="406" t="s">
        <v>2793</v>
      </c>
      <c r="B1249" s="406" t="s">
        <v>2842</v>
      </c>
      <c r="C1249" s="406" t="s">
        <v>2870</v>
      </c>
      <c r="D1249" s="406" t="s">
        <v>2808</v>
      </c>
    </row>
    <row r="1250" spans="1:4" ht="12.5">
      <c r="A1250" s="406" t="s">
        <v>2793</v>
      </c>
      <c r="B1250" s="406" t="s">
        <v>2842</v>
      </c>
      <c r="C1250" s="406" t="s">
        <v>2871</v>
      </c>
      <c r="D1250" s="406" t="s">
        <v>2808</v>
      </c>
    </row>
    <row r="1251" spans="1:4" ht="12.5">
      <c r="A1251" s="406" t="s">
        <v>2793</v>
      </c>
      <c r="B1251" s="406" t="s">
        <v>2842</v>
      </c>
      <c r="C1251" s="406" t="s">
        <v>2872</v>
      </c>
      <c r="D1251" s="406" t="s">
        <v>2808</v>
      </c>
    </row>
    <row r="1252" spans="1:4" ht="12.5">
      <c r="A1252" s="406" t="s">
        <v>2793</v>
      </c>
      <c r="B1252" s="406" t="s">
        <v>2842</v>
      </c>
      <c r="C1252" s="406" t="s">
        <v>2873</v>
      </c>
      <c r="D1252" s="406" t="s">
        <v>2808</v>
      </c>
    </row>
    <row r="1253" spans="1:4" ht="12.5">
      <c r="A1253" s="406" t="s">
        <v>2793</v>
      </c>
      <c r="B1253" s="406" t="s">
        <v>2842</v>
      </c>
      <c r="C1253" s="406" t="s">
        <v>2874</v>
      </c>
      <c r="D1253" s="406" t="s">
        <v>2808</v>
      </c>
    </row>
    <row r="1254" spans="1:4" ht="12.5">
      <c r="A1254" s="406" t="s">
        <v>2793</v>
      </c>
      <c r="B1254" s="406" t="s">
        <v>2842</v>
      </c>
      <c r="C1254" s="406" t="s">
        <v>2875</v>
      </c>
      <c r="D1254" s="406" t="s">
        <v>2808</v>
      </c>
    </row>
    <row r="1255" spans="1:4" ht="12.5">
      <c r="A1255" s="406" t="s">
        <v>2793</v>
      </c>
      <c r="B1255" s="406" t="s">
        <v>2842</v>
      </c>
      <c r="C1255" s="406" t="s">
        <v>2876</v>
      </c>
      <c r="D1255" s="406" t="s">
        <v>2808</v>
      </c>
    </row>
    <row r="1256" spans="1:4" ht="12.5">
      <c r="A1256" s="406" t="s">
        <v>2793</v>
      </c>
      <c r="B1256" s="406" t="s">
        <v>2842</v>
      </c>
      <c r="C1256" s="406" t="s">
        <v>2877</v>
      </c>
      <c r="D1256" s="406" t="s">
        <v>2808</v>
      </c>
    </row>
    <row r="1257" spans="1:4" ht="12.5">
      <c r="A1257" s="406" t="s">
        <v>2793</v>
      </c>
      <c r="B1257" s="406" t="s">
        <v>2842</v>
      </c>
      <c r="C1257" s="406" t="s">
        <v>2878</v>
      </c>
      <c r="D1257" s="406" t="s">
        <v>2808</v>
      </c>
    </row>
    <row r="1258" spans="1:4" ht="12.5">
      <c r="A1258" s="406" t="s">
        <v>2793</v>
      </c>
      <c r="B1258" s="406" t="s">
        <v>2842</v>
      </c>
      <c r="C1258" s="406" t="s">
        <v>2879</v>
      </c>
      <c r="D1258" s="406" t="s">
        <v>2808</v>
      </c>
    </row>
    <row r="1259" spans="1:4" ht="12.5">
      <c r="A1259" s="406" t="s">
        <v>2793</v>
      </c>
      <c r="B1259" s="406" t="s">
        <v>2842</v>
      </c>
      <c r="C1259" s="406" t="s">
        <v>2880</v>
      </c>
      <c r="D1259" s="406" t="s">
        <v>2808</v>
      </c>
    </row>
    <row r="1260" spans="1:4" ht="12.5">
      <c r="A1260" s="406" t="s">
        <v>2793</v>
      </c>
      <c r="B1260" s="406" t="s">
        <v>2842</v>
      </c>
      <c r="C1260" s="406" t="s">
        <v>2881</v>
      </c>
      <c r="D1260" s="406" t="s">
        <v>2808</v>
      </c>
    </row>
    <row r="1261" spans="1:4" ht="12.5">
      <c r="A1261" s="406" t="s">
        <v>2793</v>
      </c>
      <c r="B1261" s="406" t="s">
        <v>2842</v>
      </c>
      <c r="C1261" s="406" t="s">
        <v>2882</v>
      </c>
      <c r="D1261" s="406" t="s">
        <v>2808</v>
      </c>
    </row>
    <row r="1262" spans="1:4" ht="12.5">
      <c r="A1262" s="406" t="s">
        <v>2793</v>
      </c>
      <c r="B1262" s="406" t="s">
        <v>2842</v>
      </c>
      <c r="C1262" s="406" t="s">
        <v>2883</v>
      </c>
      <c r="D1262" s="406" t="s">
        <v>2808</v>
      </c>
    </row>
    <row r="1263" spans="1:4" ht="12.5">
      <c r="A1263" s="406" t="s">
        <v>2582</v>
      </c>
      <c r="B1263" s="406" t="s">
        <v>2884</v>
      </c>
      <c r="C1263" s="406" t="s">
        <v>2885</v>
      </c>
      <c r="D1263" s="406" t="s">
        <v>2886</v>
      </c>
    </row>
    <row r="1264" spans="1:4" ht="12.5">
      <c r="A1264" s="406" t="s">
        <v>460</v>
      </c>
      <c r="B1264" s="406" t="s">
        <v>2887</v>
      </c>
      <c r="C1264" s="406" t="s">
        <v>1819</v>
      </c>
      <c r="D1264" s="406" t="s">
        <v>2888</v>
      </c>
    </row>
    <row r="1265" spans="1:4" ht="12.5">
      <c r="A1265" s="406" t="s">
        <v>467</v>
      </c>
      <c r="B1265" s="406" t="s">
        <v>2527</v>
      </c>
      <c r="C1265" s="406" t="s">
        <v>1748</v>
      </c>
      <c r="D1265" s="406" t="s">
        <v>2528</v>
      </c>
    </row>
    <row r="1266" spans="1:4" ht="12.5">
      <c r="A1266" s="406" t="s">
        <v>467</v>
      </c>
      <c r="B1266" s="406" t="s">
        <v>2527</v>
      </c>
      <c r="C1266" s="406" t="s">
        <v>1819</v>
      </c>
      <c r="D1266" s="406" t="s">
        <v>2889</v>
      </c>
    </row>
    <row r="1267" spans="1:4" ht="12.5">
      <c r="A1267" s="406" t="s">
        <v>467</v>
      </c>
      <c r="B1267" s="406" t="s">
        <v>2527</v>
      </c>
      <c r="C1267" s="406" t="s">
        <v>1654</v>
      </c>
      <c r="D1267" s="406" t="s">
        <v>2889</v>
      </c>
    </row>
    <row r="1268" spans="1:4" ht="12.5">
      <c r="A1268" s="406" t="s">
        <v>467</v>
      </c>
      <c r="B1268" s="406" t="s">
        <v>2527</v>
      </c>
      <c r="C1268" s="406" t="s">
        <v>1665</v>
      </c>
      <c r="D1268" s="406" t="s">
        <v>2889</v>
      </c>
    </row>
    <row r="1269" spans="1:4" ht="12.5">
      <c r="A1269" s="406" t="s">
        <v>460</v>
      </c>
      <c r="B1269" s="406" t="s">
        <v>2515</v>
      </c>
      <c r="C1269" s="406" t="s">
        <v>1657</v>
      </c>
      <c r="D1269" s="406"/>
    </row>
    <row r="1270" spans="1:4" ht="12.5">
      <c r="A1270" s="406" t="s">
        <v>460</v>
      </c>
      <c r="B1270" s="406" t="s">
        <v>2515</v>
      </c>
      <c r="C1270" s="406" t="s">
        <v>1954</v>
      </c>
      <c r="D1270" s="406" t="s">
        <v>2890</v>
      </c>
    </row>
    <row r="1271" spans="1:4" ht="12.5">
      <c r="A1271" s="406" t="s">
        <v>463</v>
      </c>
      <c r="B1271" s="406" t="s">
        <v>2167</v>
      </c>
      <c r="C1271" s="406" t="s">
        <v>2231</v>
      </c>
      <c r="D1271" s="406" t="s">
        <v>2891</v>
      </c>
    </row>
    <row r="1272" spans="1:4" ht="12.5">
      <c r="A1272" s="406" t="s">
        <v>463</v>
      </c>
      <c r="B1272" s="406" t="s">
        <v>2167</v>
      </c>
      <c r="C1272" s="406" t="s">
        <v>2241</v>
      </c>
      <c r="D1272" s="406" t="s">
        <v>2539</v>
      </c>
    </row>
    <row r="1273" spans="1:4" ht="12.5">
      <c r="A1273" s="406" t="s">
        <v>452</v>
      </c>
      <c r="B1273" s="406" t="s">
        <v>1923</v>
      </c>
      <c r="C1273" s="406" t="s">
        <v>1839</v>
      </c>
      <c r="D1273" s="406" t="s">
        <v>2892</v>
      </c>
    </row>
    <row r="1274" spans="1:4" ht="12.5">
      <c r="A1274" s="406" t="s">
        <v>2793</v>
      </c>
      <c r="B1274" s="406" t="s">
        <v>1664</v>
      </c>
      <c r="C1274" s="406" t="s">
        <v>2893</v>
      </c>
      <c r="D1274" s="406" t="s">
        <v>2808</v>
      </c>
    </row>
    <row r="1275" spans="1:4" ht="12.5">
      <c r="A1275" s="406" t="s">
        <v>2793</v>
      </c>
      <c r="B1275" s="406" t="s">
        <v>1664</v>
      </c>
      <c r="C1275" s="406" t="s">
        <v>2894</v>
      </c>
      <c r="D1275" s="406" t="s">
        <v>2808</v>
      </c>
    </row>
    <row r="1276" spans="1:4" ht="12.5">
      <c r="A1276" s="406" t="s">
        <v>2793</v>
      </c>
      <c r="B1276" s="406" t="s">
        <v>1664</v>
      </c>
      <c r="C1276" s="406" t="s">
        <v>2895</v>
      </c>
      <c r="D1276" s="406" t="s">
        <v>2808</v>
      </c>
    </row>
    <row r="1277" spans="1:4" ht="12.5">
      <c r="A1277" s="406" t="s">
        <v>2793</v>
      </c>
      <c r="B1277" s="406" t="s">
        <v>1664</v>
      </c>
      <c r="C1277" s="406" t="s">
        <v>2896</v>
      </c>
      <c r="D1277" s="406" t="s">
        <v>2808</v>
      </c>
    </row>
    <row r="1278" spans="1:4" ht="12.5">
      <c r="A1278" s="406" t="s">
        <v>2793</v>
      </c>
      <c r="B1278" s="406" t="s">
        <v>1664</v>
      </c>
      <c r="C1278" s="406" t="s">
        <v>2897</v>
      </c>
      <c r="D1278" s="406" t="s">
        <v>2808</v>
      </c>
    </row>
    <row r="1279" spans="1:4" ht="12.5">
      <c r="A1279" s="406" t="s">
        <v>2793</v>
      </c>
      <c r="B1279" s="406" t="s">
        <v>1664</v>
      </c>
      <c r="C1279" s="406" t="s">
        <v>2898</v>
      </c>
      <c r="D1279" s="406" t="s">
        <v>2808</v>
      </c>
    </row>
    <row r="1280" spans="1:4" ht="12.5">
      <c r="A1280" s="406" t="s">
        <v>2793</v>
      </c>
      <c r="B1280" s="406" t="s">
        <v>1664</v>
      </c>
      <c r="C1280" s="406" t="s">
        <v>2899</v>
      </c>
      <c r="D1280" s="406" t="s">
        <v>2808</v>
      </c>
    </row>
    <row r="1281" spans="1:4" ht="12.5">
      <c r="A1281" s="406" t="s">
        <v>2793</v>
      </c>
      <c r="B1281" s="406" t="s">
        <v>1664</v>
      </c>
      <c r="C1281" s="406" t="s">
        <v>2900</v>
      </c>
      <c r="D1281" s="406" t="s">
        <v>2808</v>
      </c>
    </row>
    <row r="1282" spans="1:4" ht="12.5">
      <c r="A1282" s="406" t="s">
        <v>2793</v>
      </c>
      <c r="B1282" s="406" t="s">
        <v>1664</v>
      </c>
      <c r="C1282" s="406" t="s">
        <v>2901</v>
      </c>
      <c r="D1282" s="406" t="s">
        <v>2808</v>
      </c>
    </row>
    <row r="1283" spans="1:4" ht="12.5">
      <c r="A1283" s="406" t="s">
        <v>2793</v>
      </c>
      <c r="B1283" s="406" t="s">
        <v>1664</v>
      </c>
      <c r="C1283" s="406" t="s">
        <v>2902</v>
      </c>
      <c r="D1283" s="406" t="s">
        <v>2808</v>
      </c>
    </row>
    <row r="1284" spans="1:4" ht="12.5">
      <c r="A1284" s="406" t="s">
        <v>2793</v>
      </c>
      <c r="B1284" s="406" t="s">
        <v>1664</v>
      </c>
      <c r="C1284" s="406" t="s">
        <v>2903</v>
      </c>
      <c r="D1284" s="406" t="s">
        <v>2808</v>
      </c>
    </row>
    <row r="1285" spans="1:4" ht="12.5">
      <c r="A1285" s="406" t="s">
        <v>2793</v>
      </c>
      <c r="B1285" s="406" t="s">
        <v>1664</v>
      </c>
      <c r="C1285" s="406" t="s">
        <v>2786</v>
      </c>
      <c r="D1285" s="406" t="s">
        <v>2808</v>
      </c>
    </row>
    <row r="1286" spans="1:4" ht="12.5">
      <c r="A1286" s="406" t="s">
        <v>2793</v>
      </c>
      <c r="B1286" s="406" t="s">
        <v>1664</v>
      </c>
      <c r="C1286" s="406" t="s">
        <v>2904</v>
      </c>
      <c r="D1286" s="406" t="s">
        <v>2808</v>
      </c>
    </row>
    <row r="1287" spans="1:4" ht="12.5">
      <c r="A1287" s="406" t="s">
        <v>2793</v>
      </c>
      <c r="B1287" s="406" t="s">
        <v>1664</v>
      </c>
      <c r="C1287" s="406" t="s">
        <v>2905</v>
      </c>
      <c r="D1287" s="406" t="s">
        <v>2808</v>
      </c>
    </row>
    <row r="1288" spans="1:4" ht="12.5">
      <c r="A1288" s="406" t="s">
        <v>2793</v>
      </c>
      <c r="B1288" s="406" t="s">
        <v>1664</v>
      </c>
      <c r="C1288" s="406" t="s">
        <v>2906</v>
      </c>
      <c r="D1288" s="406" t="s">
        <v>2808</v>
      </c>
    </row>
    <row r="1289" spans="1:4" ht="12.5">
      <c r="A1289" s="406" t="s">
        <v>2793</v>
      </c>
      <c r="B1289" s="406" t="s">
        <v>1664</v>
      </c>
      <c r="C1289" s="406" t="s">
        <v>2907</v>
      </c>
      <c r="D1289" s="406" t="s">
        <v>2808</v>
      </c>
    </row>
    <row r="1290" spans="1:4" ht="12.5">
      <c r="A1290" s="406" t="s">
        <v>2793</v>
      </c>
      <c r="B1290" s="406" t="s">
        <v>1664</v>
      </c>
      <c r="C1290" s="406" t="s">
        <v>2908</v>
      </c>
      <c r="D1290" s="406" t="s">
        <v>2808</v>
      </c>
    </row>
    <row r="1291" spans="1:4" ht="12.5">
      <c r="A1291" s="406" t="s">
        <v>2793</v>
      </c>
      <c r="B1291" s="406" t="s">
        <v>1664</v>
      </c>
      <c r="C1291" s="406" t="s">
        <v>2909</v>
      </c>
      <c r="D1291" s="406" t="s">
        <v>2808</v>
      </c>
    </row>
    <row r="1292" spans="1:4" ht="12.5">
      <c r="A1292" s="406" t="s">
        <v>2793</v>
      </c>
      <c r="B1292" s="406" t="s">
        <v>1664</v>
      </c>
      <c r="C1292" s="406" t="s">
        <v>2910</v>
      </c>
      <c r="D1292" s="406" t="s">
        <v>2808</v>
      </c>
    </row>
    <row r="1293" spans="1:4" ht="12.5">
      <c r="A1293" s="406" t="s">
        <v>2793</v>
      </c>
      <c r="B1293" s="406" t="s">
        <v>1664</v>
      </c>
      <c r="C1293" s="406" t="s">
        <v>2911</v>
      </c>
      <c r="D1293" s="406" t="s">
        <v>2808</v>
      </c>
    </row>
    <row r="1294" spans="1:4" ht="12.5">
      <c r="A1294" s="406" t="s">
        <v>2793</v>
      </c>
      <c r="B1294" s="406" t="s">
        <v>1664</v>
      </c>
      <c r="C1294" s="406" t="s">
        <v>2912</v>
      </c>
      <c r="D1294" s="406" t="s">
        <v>2808</v>
      </c>
    </row>
    <row r="1295" spans="1:4" ht="12.5">
      <c r="A1295" s="406" t="s">
        <v>2793</v>
      </c>
      <c r="B1295" s="406" t="s">
        <v>1664</v>
      </c>
      <c r="C1295" s="406" t="s">
        <v>2913</v>
      </c>
      <c r="D1295" s="406" t="s">
        <v>2808</v>
      </c>
    </row>
    <row r="1296" spans="1:4" ht="12.5">
      <c r="A1296" s="406" t="s">
        <v>2793</v>
      </c>
      <c r="B1296" s="406" t="s">
        <v>1664</v>
      </c>
      <c r="C1296" s="406" t="s">
        <v>2914</v>
      </c>
      <c r="D1296" s="406" t="s">
        <v>2808</v>
      </c>
    </row>
    <row r="1297" spans="1:4" ht="12.5">
      <c r="A1297" s="406" t="s">
        <v>2793</v>
      </c>
      <c r="B1297" s="406" t="s">
        <v>1664</v>
      </c>
      <c r="C1297" s="406" t="s">
        <v>2915</v>
      </c>
      <c r="D1297" s="406" t="s">
        <v>2808</v>
      </c>
    </row>
    <row r="1298" spans="1:4" ht="12.5">
      <c r="A1298" s="406" t="s">
        <v>2793</v>
      </c>
      <c r="B1298" s="406" t="s">
        <v>1664</v>
      </c>
      <c r="C1298" s="406" t="s">
        <v>2916</v>
      </c>
      <c r="D1298" s="406" t="s">
        <v>2808</v>
      </c>
    </row>
    <row r="1299" spans="1:4" ht="12.5">
      <c r="A1299" s="406" t="s">
        <v>2793</v>
      </c>
      <c r="B1299" s="406" t="s">
        <v>1664</v>
      </c>
      <c r="C1299" s="406" t="s">
        <v>2917</v>
      </c>
      <c r="D1299" s="406" t="s">
        <v>2808</v>
      </c>
    </row>
    <row r="1300" spans="1:4" ht="12.5">
      <c r="A1300" s="406" t="s">
        <v>2793</v>
      </c>
      <c r="B1300" s="406" t="s">
        <v>1664</v>
      </c>
      <c r="C1300" s="406" t="s">
        <v>2918</v>
      </c>
      <c r="D1300" s="406" t="s">
        <v>2808</v>
      </c>
    </row>
    <row r="1301" spans="1:4" ht="12.5">
      <c r="A1301" s="406" t="s">
        <v>2793</v>
      </c>
      <c r="B1301" s="406" t="s">
        <v>1664</v>
      </c>
      <c r="C1301" s="406" t="s">
        <v>2919</v>
      </c>
      <c r="D1301" s="406" t="s">
        <v>2808</v>
      </c>
    </row>
    <row r="1302" spans="1:4" ht="12.5">
      <c r="A1302" s="406" t="s">
        <v>2793</v>
      </c>
      <c r="B1302" s="406" t="s">
        <v>1664</v>
      </c>
      <c r="C1302" s="406" t="s">
        <v>2920</v>
      </c>
      <c r="D1302" s="406" t="s">
        <v>2808</v>
      </c>
    </row>
    <row r="1303" spans="1:4" ht="12.5">
      <c r="A1303" s="406" t="s">
        <v>2793</v>
      </c>
      <c r="B1303" s="406" t="s">
        <v>1664</v>
      </c>
      <c r="C1303" s="406" t="s">
        <v>2921</v>
      </c>
      <c r="D1303" s="406" t="s">
        <v>2808</v>
      </c>
    </row>
    <row r="1304" spans="1:4" ht="12.5">
      <c r="A1304" s="406" t="s">
        <v>2793</v>
      </c>
      <c r="B1304" s="406" t="s">
        <v>1664</v>
      </c>
      <c r="C1304" s="406" t="s">
        <v>2922</v>
      </c>
      <c r="D1304" s="406" t="s">
        <v>2808</v>
      </c>
    </row>
    <row r="1305" spans="1:4" ht="12.5">
      <c r="A1305" s="406" t="s">
        <v>2793</v>
      </c>
      <c r="B1305" s="406" t="s">
        <v>1664</v>
      </c>
      <c r="C1305" s="406" t="s">
        <v>2923</v>
      </c>
      <c r="D1305" s="406" t="s">
        <v>2808</v>
      </c>
    </row>
    <row r="1306" spans="1:4" ht="12.5">
      <c r="A1306" s="406" t="s">
        <v>2793</v>
      </c>
      <c r="B1306" s="406" t="s">
        <v>1664</v>
      </c>
      <c r="C1306" s="406" t="s">
        <v>2924</v>
      </c>
      <c r="D1306" s="406" t="s">
        <v>2808</v>
      </c>
    </row>
    <row r="1307" spans="1:4" ht="12.5">
      <c r="A1307" s="406" t="s">
        <v>2793</v>
      </c>
      <c r="B1307" s="406" t="s">
        <v>1664</v>
      </c>
      <c r="C1307" s="406" t="s">
        <v>2925</v>
      </c>
      <c r="D1307" s="406" t="s">
        <v>2808</v>
      </c>
    </row>
    <row r="1308" spans="1:4" ht="12.5">
      <c r="A1308" s="406" t="s">
        <v>2793</v>
      </c>
      <c r="B1308" s="406" t="s">
        <v>1664</v>
      </c>
      <c r="C1308" s="406" t="s">
        <v>2926</v>
      </c>
      <c r="D1308" s="406" t="s">
        <v>2808</v>
      </c>
    </row>
    <row r="1309" spans="1:4" ht="12.5">
      <c r="A1309" s="406" t="s">
        <v>2793</v>
      </c>
      <c r="B1309" s="406" t="s">
        <v>1664</v>
      </c>
      <c r="C1309" s="406" t="s">
        <v>2927</v>
      </c>
      <c r="D1309" s="406" t="s">
        <v>2808</v>
      </c>
    </row>
    <row r="1310" spans="1:4" ht="12.5">
      <c r="A1310" s="406" t="s">
        <v>2793</v>
      </c>
      <c r="B1310" s="406" t="s">
        <v>1664</v>
      </c>
      <c r="C1310" s="406" t="s">
        <v>2928</v>
      </c>
      <c r="D1310" s="406" t="s">
        <v>2808</v>
      </c>
    </row>
    <row r="1311" spans="1:4" ht="12.5">
      <c r="A1311" s="406" t="s">
        <v>2793</v>
      </c>
      <c r="B1311" s="406" t="s">
        <v>1664</v>
      </c>
      <c r="C1311" s="406" t="s">
        <v>2929</v>
      </c>
      <c r="D1311" s="406" t="s">
        <v>2808</v>
      </c>
    </row>
    <row r="1312" spans="1:4" ht="12.5">
      <c r="A1312" s="406" t="s">
        <v>2793</v>
      </c>
      <c r="B1312" s="406" t="s">
        <v>1664</v>
      </c>
      <c r="C1312" s="406" t="s">
        <v>2930</v>
      </c>
      <c r="D1312" s="406" t="s">
        <v>2808</v>
      </c>
    </row>
    <row r="1313" spans="1:4" ht="12.5">
      <c r="A1313" s="406" t="s">
        <v>2793</v>
      </c>
      <c r="B1313" s="406" t="s">
        <v>1664</v>
      </c>
      <c r="C1313" s="406" t="s">
        <v>2931</v>
      </c>
      <c r="D1313" s="406" t="s">
        <v>2808</v>
      </c>
    </row>
    <row r="1314" spans="1:4" ht="12.5">
      <c r="A1314" s="406" t="s">
        <v>2793</v>
      </c>
      <c r="B1314" s="406" t="s">
        <v>1664</v>
      </c>
      <c r="C1314" s="406" t="s">
        <v>2932</v>
      </c>
      <c r="D1314" s="406" t="s">
        <v>2808</v>
      </c>
    </row>
    <row r="1315" spans="1:4" ht="12.5">
      <c r="A1315" s="406" t="s">
        <v>2793</v>
      </c>
      <c r="B1315" s="406" t="s">
        <v>1664</v>
      </c>
      <c r="C1315" s="406" t="s">
        <v>2933</v>
      </c>
      <c r="D1315" s="406" t="s">
        <v>2808</v>
      </c>
    </row>
    <row r="1316" spans="1:4" ht="12.5">
      <c r="A1316" s="406" t="s">
        <v>2793</v>
      </c>
      <c r="B1316" s="406" t="s">
        <v>1664</v>
      </c>
      <c r="C1316" s="406" t="s">
        <v>2934</v>
      </c>
      <c r="D1316" s="406" t="s">
        <v>2808</v>
      </c>
    </row>
    <row r="1317" spans="1:4" ht="12.5">
      <c r="A1317" s="406" t="s">
        <v>2793</v>
      </c>
      <c r="B1317" s="406" t="s">
        <v>1664</v>
      </c>
      <c r="C1317" s="406" t="s">
        <v>2935</v>
      </c>
      <c r="D1317" s="406" t="s">
        <v>2808</v>
      </c>
    </row>
    <row r="1318" spans="1:4" ht="12.5">
      <c r="A1318" s="406" t="s">
        <v>2793</v>
      </c>
      <c r="B1318" s="406" t="s">
        <v>1664</v>
      </c>
      <c r="C1318" s="406" t="s">
        <v>2936</v>
      </c>
      <c r="D1318" s="406" t="s">
        <v>2808</v>
      </c>
    </row>
    <row r="1319" spans="1:4" ht="12.5">
      <c r="A1319" s="406" t="s">
        <v>1893</v>
      </c>
      <c r="B1319" s="406" t="s">
        <v>1904</v>
      </c>
      <c r="C1319" s="406" t="s">
        <v>1689</v>
      </c>
      <c r="D1319" s="406" t="s">
        <v>2361</v>
      </c>
    </row>
    <row r="1320" spans="1:4" ht="12.5">
      <c r="A1320" s="406" t="s">
        <v>1893</v>
      </c>
      <c r="B1320" s="406" t="s">
        <v>1904</v>
      </c>
      <c r="C1320" s="406" t="s">
        <v>1660</v>
      </c>
      <c r="D1320" s="406" t="s">
        <v>2937</v>
      </c>
    </row>
    <row r="1321" spans="1:4" ht="12.5">
      <c r="A1321" s="406" t="s">
        <v>1893</v>
      </c>
      <c r="B1321" s="406" t="s">
        <v>1904</v>
      </c>
      <c r="C1321" s="406" t="s">
        <v>1954</v>
      </c>
      <c r="D1321" s="406" t="s">
        <v>2938</v>
      </c>
    </row>
    <row r="1322" spans="1:4" ht="12.5">
      <c r="A1322" s="406" t="s">
        <v>448</v>
      </c>
      <c r="B1322" s="406" t="s">
        <v>2939</v>
      </c>
      <c r="C1322" s="406" t="s">
        <v>2413</v>
      </c>
      <c r="D1322" s="406" t="s">
        <v>2940</v>
      </c>
    </row>
    <row r="1323" spans="1:4" ht="12.5">
      <c r="A1323" s="406" t="s">
        <v>448</v>
      </c>
      <c r="B1323" s="406" t="s">
        <v>2939</v>
      </c>
      <c r="C1323" s="406" t="s">
        <v>2606</v>
      </c>
      <c r="D1323" s="406" t="s">
        <v>2941</v>
      </c>
    </row>
    <row r="1324" spans="1:4" ht="12.5">
      <c r="A1324" s="406" t="s">
        <v>448</v>
      </c>
      <c r="B1324" s="406" t="s">
        <v>2939</v>
      </c>
      <c r="C1324" s="406" t="s">
        <v>2173</v>
      </c>
      <c r="D1324" s="406" t="s">
        <v>2942</v>
      </c>
    </row>
    <row r="1325" spans="1:4" ht="12.5">
      <c r="A1325" s="406" t="s">
        <v>1893</v>
      </c>
      <c r="B1325" s="406" t="s">
        <v>1904</v>
      </c>
      <c r="C1325" s="406" t="s">
        <v>1799</v>
      </c>
      <c r="D1325" s="406" t="s">
        <v>2943</v>
      </c>
    </row>
    <row r="1326" spans="1:4" ht="12.5">
      <c r="A1326" s="406" t="s">
        <v>463</v>
      </c>
      <c r="B1326" s="406" t="s">
        <v>2169</v>
      </c>
      <c r="C1326" s="406" t="s">
        <v>1819</v>
      </c>
      <c r="D1326" s="406" t="s">
        <v>2944</v>
      </c>
    </row>
    <row r="1327" spans="1:4" ht="12.5">
      <c r="A1327" s="406" t="s">
        <v>463</v>
      </c>
      <c r="B1327" s="406" t="s">
        <v>2169</v>
      </c>
      <c r="C1327" s="406" t="s">
        <v>1677</v>
      </c>
      <c r="D1327" s="406" t="s">
        <v>2945</v>
      </c>
    </row>
    <row r="1328" spans="1:4" ht="12.5">
      <c r="A1328" s="406" t="s">
        <v>1546</v>
      </c>
      <c r="B1328" s="406" t="s">
        <v>2090</v>
      </c>
      <c r="C1328" s="406" t="s">
        <v>1713</v>
      </c>
      <c r="D1328" s="406" t="s">
        <v>2946</v>
      </c>
    </row>
    <row r="1329" spans="1:4" ht="12.5">
      <c r="A1329" s="406" t="s">
        <v>448</v>
      </c>
      <c r="B1329" s="406" t="s">
        <v>2947</v>
      </c>
      <c r="C1329" s="406" t="s">
        <v>1674</v>
      </c>
      <c r="D1329" s="406" t="s">
        <v>2948</v>
      </c>
    </row>
    <row r="1330" spans="1:4" ht="12.5">
      <c r="A1330" s="406" t="s">
        <v>2793</v>
      </c>
      <c r="B1330" s="406" t="s">
        <v>2949</v>
      </c>
      <c r="C1330" s="406" t="s">
        <v>2950</v>
      </c>
      <c r="D1330" s="406" t="s">
        <v>2201</v>
      </c>
    </row>
    <row r="1331" spans="1:4" ht="12.5">
      <c r="A1331" s="406" t="s">
        <v>2793</v>
      </c>
      <c r="B1331" s="406" t="s">
        <v>2949</v>
      </c>
      <c r="C1331" s="406" t="s">
        <v>2951</v>
      </c>
      <c r="D1331" s="406" t="s">
        <v>2201</v>
      </c>
    </row>
    <row r="1332" spans="1:4" ht="12.5">
      <c r="A1332" s="406" t="s">
        <v>2793</v>
      </c>
      <c r="B1332" s="406" t="s">
        <v>2949</v>
      </c>
      <c r="C1332" s="406" t="s">
        <v>2952</v>
      </c>
      <c r="D1332" s="406" t="s">
        <v>2201</v>
      </c>
    </row>
    <row r="1333" spans="1:4" ht="12.5">
      <c r="A1333" s="406" t="s">
        <v>2793</v>
      </c>
      <c r="B1333" s="406" t="s">
        <v>2949</v>
      </c>
      <c r="C1333" s="406" t="s">
        <v>2953</v>
      </c>
      <c r="D1333" s="406" t="s">
        <v>2201</v>
      </c>
    </row>
    <row r="1334" spans="1:4" ht="12.5">
      <c r="A1334" s="406" t="s">
        <v>2793</v>
      </c>
      <c r="B1334" s="406" t="s">
        <v>2949</v>
      </c>
      <c r="C1334" s="406" t="s">
        <v>2954</v>
      </c>
      <c r="D1334" s="406" t="s">
        <v>2201</v>
      </c>
    </row>
    <row r="1335" spans="1:4" ht="12.5">
      <c r="A1335" s="406" t="s">
        <v>2793</v>
      </c>
      <c r="B1335" s="406" t="s">
        <v>2949</v>
      </c>
      <c r="C1335" s="406" t="s">
        <v>2955</v>
      </c>
      <c r="D1335" s="406" t="s">
        <v>2201</v>
      </c>
    </row>
    <row r="1336" spans="1:4" ht="12.5">
      <c r="A1336" s="406" t="s">
        <v>2793</v>
      </c>
      <c r="B1336" s="406" t="s">
        <v>2949</v>
      </c>
      <c r="C1336" s="406" t="s">
        <v>2956</v>
      </c>
      <c r="D1336" s="406" t="s">
        <v>2201</v>
      </c>
    </row>
    <row r="1337" spans="1:4" ht="12.5">
      <c r="A1337" s="406" t="s">
        <v>2793</v>
      </c>
      <c r="B1337" s="406" t="s">
        <v>2949</v>
      </c>
      <c r="C1337" s="406" t="s">
        <v>2957</v>
      </c>
      <c r="D1337" s="406" t="s">
        <v>2201</v>
      </c>
    </row>
    <row r="1338" spans="1:4" ht="12.5">
      <c r="A1338" s="406" t="s">
        <v>2793</v>
      </c>
      <c r="B1338" s="406" t="s">
        <v>2949</v>
      </c>
      <c r="C1338" s="406" t="s">
        <v>2958</v>
      </c>
      <c r="D1338" s="406" t="s">
        <v>2201</v>
      </c>
    </row>
    <row r="1339" spans="1:4" ht="12.5">
      <c r="A1339" s="406" t="s">
        <v>2793</v>
      </c>
      <c r="B1339" s="406" t="s">
        <v>2949</v>
      </c>
      <c r="C1339" s="406" t="s">
        <v>2959</v>
      </c>
      <c r="D1339" s="406" t="s">
        <v>2201</v>
      </c>
    </row>
    <row r="1340" spans="1:4" ht="12.5">
      <c r="A1340" s="406" t="s">
        <v>2793</v>
      </c>
      <c r="B1340" s="406" t="s">
        <v>2949</v>
      </c>
      <c r="C1340" s="406" t="s">
        <v>2960</v>
      </c>
      <c r="D1340" s="406" t="s">
        <v>2201</v>
      </c>
    </row>
    <row r="1341" spans="1:4" ht="12.5">
      <c r="A1341" s="406" t="s">
        <v>2793</v>
      </c>
      <c r="B1341" s="406" t="s">
        <v>2949</v>
      </c>
      <c r="C1341" s="406" t="s">
        <v>2961</v>
      </c>
      <c r="D1341" s="406" t="s">
        <v>2201</v>
      </c>
    </row>
    <row r="1342" spans="1:4" ht="12.5">
      <c r="A1342" s="406" t="s">
        <v>2793</v>
      </c>
      <c r="B1342" s="406" t="s">
        <v>2949</v>
      </c>
      <c r="C1342" s="406" t="s">
        <v>2962</v>
      </c>
      <c r="D1342" s="406" t="s">
        <v>2201</v>
      </c>
    </row>
    <row r="1343" spans="1:4" ht="12.5">
      <c r="A1343" s="406" t="s">
        <v>2793</v>
      </c>
      <c r="B1343" s="406" t="s">
        <v>2949</v>
      </c>
      <c r="C1343" s="406" t="s">
        <v>2963</v>
      </c>
      <c r="D1343" s="406" t="s">
        <v>2201</v>
      </c>
    </row>
    <row r="1344" spans="1:4" ht="12.5">
      <c r="A1344" s="406" t="s">
        <v>2793</v>
      </c>
      <c r="B1344" s="406" t="s">
        <v>2949</v>
      </c>
      <c r="C1344" s="406" t="s">
        <v>2964</v>
      </c>
      <c r="D1344" s="406" t="s">
        <v>2201</v>
      </c>
    </row>
    <row r="1345" spans="1:4" ht="12.5">
      <c r="A1345" s="406" t="s">
        <v>2793</v>
      </c>
      <c r="B1345" s="406" t="s">
        <v>2949</v>
      </c>
      <c r="C1345" s="406" t="s">
        <v>2965</v>
      </c>
      <c r="D1345" s="406" t="s">
        <v>2201</v>
      </c>
    </row>
    <row r="1346" spans="1:4" ht="12.5">
      <c r="A1346" s="406" t="s">
        <v>2793</v>
      </c>
      <c r="B1346" s="406" t="s">
        <v>2949</v>
      </c>
      <c r="C1346" s="406" t="s">
        <v>2966</v>
      </c>
      <c r="D1346" s="406" t="s">
        <v>2201</v>
      </c>
    </row>
    <row r="1347" spans="1:4" ht="12.5">
      <c r="A1347" s="406" t="s">
        <v>2793</v>
      </c>
      <c r="B1347" s="406" t="s">
        <v>2949</v>
      </c>
      <c r="C1347" s="406" t="s">
        <v>2967</v>
      </c>
      <c r="D1347" s="406" t="s">
        <v>2201</v>
      </c>
    </row>
    <row r="1348" spans="1:4" ht="12.5">
      <c r="A1348" s="406" t="s">
        <v>2793</v>
      </c>
      <c r="B1348" s="406" t="s">
        <v>2949</v>
      </c>
      <c r="C1348" s="406" t="s">
        <v>2968</v>
      </c>
      <c r="D1348" s="406" t="s">
        <v>2201</v>
      </c>
    </row>
    <row r="1349" spans="1:4" ht="12.5">
      <c r="A1349" s="406" t="s">
        <v>2793</v>
      </c>
      <c r="B1349" s="406" t="s">
        <v>2949</v>
      </c>
      <c r="C1349" s="406" t="s">
        <v>2969</v>
      </c>
      <c r="D1349" s="406" t="s">
        <v>2201</v>
      </c>
    </row>
    <row r="1350" spans="1:4" ht="12.5">
      <c r="A1350" s="406" t="s">
        <v>2793</v>
      </c>
      <c r="B1350" s="406" t="s">
        <v>2949</v>
      </c>
      <c r="C1350" s="406" t="s">
        <v>2970</v>
      </c>
      <c r="D1350" s="406" t="s">
        <v>2201</v>
      </c>
    </row>
    <row r="1351" spans="1:4" ht="12.5">
      <c r="A1351" s="406" t="s">
        <v>2793</v>
      </c>
      <c r="B1351" s="406" t="s">
        <v>2949</v>
      </c>
      <c r="C1351" s="406" t="s">
        <v>2971</v>
      </c>
      <c r="D1351" s="406" t="s">
        <v>2201</v>
      </c>
    </row>
    <row r="1352" spans="1:4" ht="12.5">
      <c r="A1352" s="406" t="s">
        <v>2793</v>
      </c>
      <c r="B1352" s="406" t="s">
        <v>2949</v>
      </c>
      <c r="C1352" s="406" t="s">
        <v>2972</v>
      </c>
      <c r="D1352" s="406" t="s">
        <v>2201</v>
      </c>
    </row>
    <row r="1353" spans="1:4" ht="12.5">
      <c r="A1353" s="406" t="s">
        <v>2793</v>
      </c>
      <c r="B1353" s="406" t="s">
        <v>2949</v>
      </c>
      <c r="C1353" s="406" t="s">
        <v>2973</v>
      </c>
      <c r="D1353" s="406" t="s">
        <v>2201</v>
      </c>
    </row>
    <row r="1354" spans="1:4" ht="12.5">
      <c r="A1354" s="406" t="s">
        <v>2793</v>
      </c>
      <c r="B1354" s="406" t="s">
        <v>2949</v>
      </c>
      <c r="C1354" s="406" t="s">
        <v>2974</v>
      </c>
      <c r="D1354" s="406" t="s">
        <v>2201</v>
      </c>
    </row>
    <row r="1355" spans="1:4" ht="12.5">
      <c r="A1355" s="406" t="s">
        <v>2793</v>
      </c>
      <c r="B1355" s="406" t="s">
        <v>2949</v>
      </c>
      <c r="C1355" s="406" t="s">
        <v>2975</v>
      </c>
      <c r="D1355" s="406" t="s">
        <v>2201</v>
      </c>
    </row>
    <row r="1356" spans="1:4" ht="12.5">
      <c r="A1356" s="406" t="s">
        <v>2793</v>
      </c>
      <c r="B1356" s="406" t="s">
        <v>2949</v>
      </c>
      <c r="C1356" s="406" t="s">
        <v>2976</v>
      </c>
      <c r="D1356" s="406" t="s">
        <v>2201</v>
      </c>
    </row>
    <row r="1357" spans="1:4" ht="12.5">
      <c r="A1357" s="406" t="s">
        <v>2793</v>
      </c>
      <c r="B1357" s="406" t="s">
        <v>2949</v>
      </c>
      <c r="C1357" s="406" t="s">
        <v>2977</v>
      </c>
      <c r="D1357" s="406" t="s">
        <v>2201</v>
      </c>
    </row>
    <row r="1358" spans="1:4" ht="12.5">
      <c r="A1358" s="406" t="s">
        <v>2793</v>
      </c>
      <c r="B1358" s="406" t="s">
        <v>2949</v>
      </c>
      <c r="C1358" s="406" t="s">
        <v>2978</v>
      </c>
      <c r="D1358" s="406" t="s">
        <v>2201</v>
      </c>
    </row>
    <row r="1359" spans="1:4" ht="12.5">
      <c r="A1359" s="406" t="s">
        <v>2793</v>
      </c>
      <c r="B1359" s="406" t="s">
        <v>2949</v>
      </c>
      <c r="C1359" s="406" t="s">
        <v>2979</v>
      </c>
      <c r="D1359" s="406" t="s">
        <v>2201</v>
      </c>
    </row>
    <row r="1360" spans="1:4" ht="12.5">
      <c r="A1360" s="406" t="s">
        <v>2793</v>
      </c>
      <c r="B1360" s="406" t="s">
        <v>2949</v>
      </c>
      <c r="C1360" s="406" t="s">
        <v>2980</v>
      </c>
      <c r="D1360" s="406" t="s">
        <v>2201</v>
      </c>
    </row>
    <row r="1361" spans="1:4" ht="12.5">
      <c r="A1361" s="406" t="s">
        <v>2793</v>
      </c>
      <c r="B1361" s="406" t="s">
        <v>2949</v>
      </c>
      <c r="C1361" s="406" t="s">
        <v>2981</v>
      </c>
      <c r="D1361" s="406" t="s">
        <v>2201</v>
      </c>
    </row>
    <row r="1362" spans="1:4" ht="12.5">
      <c r="A1362" s="406" t="s">
        <v>2793</v>
      </c>
      <c r="B1362" s="406" t="s">
        <v>2949</v>
      </c>
      <c r="C1362" s="406" t="s">
        <v>2982</v>
      </c>
      <c r="D1362" s="406" t="s">
        <v>2201</v>
      </c>
    </row>
    <row r="1363" spans="1:4" ht="12.5">
      <c r="A1363" s="406" t="s">
        <v>2793</v>
      </c>
      <c r="B1363" s="406" t="s">
        <v>2949</v>
      </c>
      <c r="C1363" s="406" t="s">
        <v>2983</v>
      </c>
      <c r="D1363" s="406" t="s">
        <v>2201</v>
      </c>
    </row>
    <row r="1364" spans="1:4" ht="12.5">
      <c r="A1364" s="406" t="s">
        <v>2793</v>
      </c>
      <c r="B1364" s="406" t="s">
        <v>2949</v>
      </c>
      <c r="C1364" s="406" t="s">
        <v>2984</v>
      </c>
      <c r="D1364" s="406" t="s">
        <v>2201</v>
      </c>
    </row>
    <row r="1365" spans="1:4" ht="12.5">
      <c r="A1365" s="406" t="s">
        <v>2793</v>
      </c>
      <c r="B1365" s="406" t="s">
        <v>2949</v>
      </c>
      <c r="C1365" s="406" t="s">
        <v>2985</v>
      </c>
      <c r="D1365" s="406" t="s">
        <v>2201</v>
      </c>
    </row>
    <row r="1366" spans="1:4" ht="12.5">
      <c r="A1366" s="406" t="s">
        <v>460</v>
      </c>
      <c r="B1366" s="406" t="s">
        <v>2986</v>
      </c>
      <c r="C1366" s="406" t="s">
        <v>1668</v>
      </c>
      <c r="D1366" s="406" t="s">
        <v>2987</v>
      </c>
    </row>
    <row r="1367" spans="1:4" ht="12.5">
      <c r="A1367" s="406" t="s">
        <v>1784</v>
      </c>
      <c r="B1367" s="406" t="s">
        <v>2988</v>
      </c>
      <c r="C1367" s="406" t="s">
        <v>1954</v>
      </c>
      <c r="D1367" s="406" t="s">
        <v>2989</v>
      </c>
    </row>
    <row r="1368" spans="1:4" ht="12.5">
      <c r="A1368" s="406" t="s">
        <v>2542</v>
      </c>
      <c r="B1368" s="406" t="s">
        <v>2543</v>
      </c>
      <c r="C1368" s="406" t="s">
        <v>1748</v>
      </c>
      <c r="D1368" s="406" t="s">
        <v>2544</v>
      </c>
    </row>
    <row r="1369" spans="1:4" ht="12.5">
      <c r="A1369" s="406" t="s">
        <v>2542</v>
      </c>
      <c r="B1369" s="406" t="s">
        <v>2543</v>
      </c>
      <c r="C1369" s="406" t="s">
        <v>1651</v>
      </c>
      <c r="D1369" s="406" t="s">
        <v>2544</v>
      </c>
    </row>
    <row r="1370" spans="1:4" ht="12.5">
      <c r="A1370" s="406" t="s">
        <v>2582</v>
      </c>
      <c r="B1370" s="406" t="s">
        <v>2583</v>
      </c>
      <c r="C1370" s="406" t="s">
        <v>1710</v>
      </c>
      <c r="D1370" s="406" t="s">
        <v>2990</v>
      </c>
    </row>
    <row r="1371" spans="1:4" ht="12.5">
      <c r="A1371" s="406" t="s">
        <v>2582</v>
      </c>
      <c r="B1371" s="406" t="s">
        <v>2583</v>
      </c>
      <c r="C1371" s="406" t="s">
        <v>1677</v>
      </c>
      <c r="D1371" s="406" t="s">
        <v>2991</v>
      </c>
    </row>
    <row r="1372" spans="1:4" ht="12.5">
      <c r="A1372" s="406" t="s">
        <v>2582</v>
      </c>
      <c r="B1372" s="406" t="s">
        <v>2583</v>
      </c>
      <c r="C1372" s="406" t="s">
        <v>1727</v>
      </c>
      <c r="D1372" s="406" t="s">
        <v>2992</v>
      </c>
    </row>
    <row r="1373" spans="1:4" ht="12.5">
      <c r="A1373" s="406" t="s">
        <v>2582</v>
      </c>
      <c r="B1373" s="406" t="s">
        <v>2583</v>
      </c>
      <c r="C1373" s="406" t="s">
        <v>2973</v>
      </c>
      <c r="D1373" s="406" t="s">
        <v>2993</v>
      </c>
    </row>
    <row r="1374" spans="1:4" ht="12.5">
      <c r="A1374" s="406" t="s">
        <v>2582</v>
      </c>
      <c r="B1374" s="406" t="s">
        <v>2583</v>
      </c>
      <c r="C1374" s="406" t="s">
        <v>2994</v>
      </c>
      <c r="D1374" s="406" t="s">
        <v>2993</v>
      </c>
    </row>
    <row r="1375" spans="1:4" ht="12.5">
      <c r="A1375" s="406" t="s">
        <v>2185</v>
      </c>
      <c r="B1375" s="406" t="s">
        <v>2452</v>
      </c>
      <c r="C1375" s="406" t="s">
        <v>1819</v>
      </c>
      <c r="D1375" s="406" t="s">
        <v>2995</v>
      </c>
    </row>
    <row r="1376" spans="1:4" ht="12.5">
      <c r="A1376" s="406" t="s">
        <v>2185</v>
      </c>
      <c r="B1376" s="406" t="s">
        <v>2452</v>
      </c>
      <c r="C1376" s="406" t="s">
        <v>1727</v>
      </c>
      <c r="D1376" s="406" t="s">
        <v>2996</v>
      </c>
    </row>
    <row r="1377" spans="1:4" ht="12.5">
      <c r="A1377" s="406" t="s">
        <v>2185</v>
      </c>
      <c r="B1377" s="406" t="s">
        <v>2452</v>
      </c>
      <c r="C1377" s="406" t="s">
        <v>1710</v>
      </c>
      <c r="D1377" s="406" t="s">
        <v>2997</v>
      </c>
    </row>
    <row r="1378" spans="1:4" ht="12.5">
      <c r="A1378" s="406" t="s">
        <v>2185</v>
      </c>
      <c r="B1378" s="406" t="s">
        <v>2452</v>
      </c>
      <c r="C1378" s="406" t="s">
        <v>1737</v>
      </c>
      <c r="D1378" s="406" t="s">
        <v>2997</v>
      </c>
    </row>
    <row r="1379" spans="1:4" ht="12.5">
      <c r="A1379" s="406" t="s">
        <v>467</v>
      </c>
      <c r="B1379" s="406" t="s">
        <v>2004</v>
      </c>
      <c r="C1379" s="406" t="s">
        <v>1819</v>
      </c>
      <c r="D1379" s="406" t="s">
        <v>2998</v>
      </c>
    </row>
    <row r="1380" spans="1:4" ht="12.5">
      <c r="A1380" s="406" t="s">
        <v>467</v>
      </c>
      <c r="B1380" s="406" t="s">
        <v>2004</v>
      </c>
      <c r="C1380" s="406" t="s">
        <v>1657</v>
      </c>
      <c r="D1380" s="406" t="s">
        <v>2005</v>
      </c>
    </row>
    <row r="1381" spans="1:4" ht="12.5">
      <c r="A1381" s="406" t="s">
        <v>467</v>
      </c>
      <c r="B1381" s="406" t="s">
        <v>2004</v>
      </c>
      <c r="C1381" s="406" t="s">
        <v>1750</v>
      </c>
      <c r="D1381" s="406" t="s">
        <v>2999</v>
      </c>
    </row>
    <row r="1382" spans="1:4" ht="12.5">
      <c r="A1382" s="406" t="s">
        <v>467</v>
      </c>
      <c r="B1382" s="406" t="s">
        <v>2004</v>
      </c>
      <c r="C1382" s="406" t="s">
        <v>1713</v>
      </c>
      <c r="D1382" s="406" t="s">
        <v>2999</v>
      </c>
    </row>
    <row r="1383" spans="1:4" ht="12.5">
      <c r="A1383" s="406" t="s">
        <v>2793</v>
      </c>
      <c r="B1383" s="406" t="s">
        <v>3000</v>
      </c>
      <c r="C1383" s="406" t="s">
        <v>1748</v>
      </c>
      <c r="D1383" s="406" t="s">
        <v>3001</v>
      </c>
    </row>
    <row r="1384" spans="1:4" ht="12.5">
      <c r="A1384" s="406" t="s">
        <v>2793</v>
      </c>
      <c r="B1384" s="406" t="s">
        <v>3000</v>
      </c>
      <c r="C1384" s="406" t="s">
        <v>1767</v>
      </c>
      <c r="D1384" s="406" t="s">
        <v>3002</v>
      </c>
    </row>
    <row r="1385" spans="1:4" ht="12.5">
      <c r="A1385" s="406" t="s">
        <v>783</v>
      </c>
      <c r="B1385" s="406" t="s">
        <v>2094</v>
      </c>
      <c r="C1385" s="406" t="s">
        <v>1687</v>
      </c>
      <c r="D1385" s="406" t="s">
        <v>1860</v>
      </c>
    </row>
    <row r="1386" spans="1:4" ht="12.5">
      <c r="A1386" s="406" t="s">
        <v>448</v>
      </c>
      <c r="B1386" s="406" t="s">
        <v>2664</v>
      </c>
      <c r="C1386" s="406" t="s">
        <v>1724</v>
      </c>
      <c r="D1386" s="406" t="s">
        <v>2665</v>
      </c>
    </row>
    <row r="1387" spans="1:4" ht="12.5">
      <c r="A1387" s="406" t="s">
        <v>460</v>
      </c>
      <c r="B1387" s="406" t="s">
        <v>3003</v>
      </c>
      <c r="C1387" s="406" t="s">
        <v>1748</v>
      </c>
      <c r="D1387" s="406" t="s">
        <v>3004</v>
      </c>
    </row>
    <row r="1388" spans="1:4" ht="12.5">
      <c r="A1388" s="406" t="s">
        <v>783</v>
      </c>
      <c r="B1388" s="406" t="s">
        <v>3005</v>
      </c>
      <c r="C1388" s="406" t="s">
        <v>1657</v>
      </c>
      <c r="D1388" s="406" t="s">
        <v>2678</v>
      </c>
    </row>
    <row r="1389" spans="1:4" ht="12.5">
      <c r="A1389" s="406" t="s">
        <v>460</v>
      </c>
      <c r="B1389" s="406" t="s">
        <v>1774</v>
      </c>
      <c r="C1389" s="406" t="s">
        <v>1729</v>
      </c>
      <c r="D1389" s="406" t="s">
        <v>3006</v>
      </c>
    </row>
    <row r="1390" spans="1:4" ht="12.5">
      <c r="A1390" s="406" t="s">
        <v>460</v>
      </c>
      <c r="B1390" s="406" t="s">
        <v>1774</v>
      </c>
      <c r="C1390" s="406" t="s">
        <v>1767</v>
      </c>
      <c r="D1390" s="406" t="s">
        <v>3006</v>
      </c>
    </row>
    <row r="1391" spans="1:4" ht="12.5">
      <c r="A1391" s="406" t="s">
        <v>460</v>
      </c>
      <c r="B1391" s="406" t="s">
        <v>3003</v>
      </c>
      <c r="C1391" s="406" t="s">
        <v>1651</v>
      </c>
      <c r="D1391" s="406" t="s">
        <v>3004</v>
      </c>
    </row>
    <row r="1392" spans="1:4" ht="12.5">
      <c r="A1392" s="406" t="s">
        <v>460</v>
      </c>
      <c r="B1392" s="406" t="s">
        <v>3003</v>
      </c>
      <c r="C1392" s="406" t="s">
        <v>1654</v>
      </c>
      <c r="D1392" s="406" t="s">
        <v>3007</v>
      </c>
    </row>
    <row r="1393" spans="1:4" ht="12.5">
      <c r="A1393" s="406" t="s">
        <v>783</v>
      </c>
      <c r="B1393" s="406" t="s">
        <v>3005</v>
      </c>
      <c r="C1393" s="406" t="s">
        <v>1724</v>
      </c>
      <c r="D1393" s="406" t="s">
        <v>2678</v>
      </c>
    </row>
    <row r="1394" spans="1:4" ht="12.5">
      <c r="A1394" s="406" t="s">
        <v>2793</v>
      </c>
      <c r="B1394" s="406" t="s">
        <v>3008</v>
      </c>
      <c r="C1394" s="406" t="s">
        <v>3009</v>
      </c>
      <c r="D1394" s="406" t="s">
        <v>3010</v>
      </c>
    </row>
    <row r="1395" spans="1:4" ht="12.5">
      <c r="A1395" s="406" t="s">
        <v>460</v>
      </c>
      <c r="B1395" s="406" t="s">
        <v>1990</v>
      </c>
      <c r="C1395" s="406" t="s">
        <v>2010</v>
      </c>
      <c r="D1395" s="406" t="s">
        <v>3011</v>
      </c>
    </row>
    <row r="1396" spans="1:4" ht="12.5">
      <c r="A1396" s="406" t="s">
        <v>460</v>
      </c>
      <c r="B1396" s="406" t="s">
        <v>1990</v>
      </c>
      <c r="C1396" s="406" t="s">
        <v>1842</v>
      </c>
      <c r="D1396" s="406" t="s">
        <v>3011</v>
      </c>
    </row>
    <row r="1397" spans="1:4" ht="12.5">
      <c r="A1397" s="406" t="s">
        <v>460</v>
      </c>
      <c r="B1397" s="406" t="s">
        <v>1990</v>
      </c>
      <c r="C1397" s="406" t="s">
        <v>149</v>
      </c>
      <c r="D1397" s="406" t="s">
        <v>2468</v>
      </c>
    </row>
    <row r="1398" spans="1:4" ht="12.5">
      <c r="A1398" s="406" t="s">
        <v>460</v>
      </c>
      <c r="B1398" s="406" t="s">
        <v>1990</v>
      </c>
      <c r="C1398" s="406" t="s">
        <v>3012</v>
      </c>
      <c r="D1398" s="406" t="s">
        <v>1992</v>
      </c>
    </row>
    <row r="1399" spans="1:4" ht="12.5">
      <c r="A1399" s="406" t="s">
        <v>460</v>
      </c>
      <c r="B1399" s="406" t="s">
        <v>2398</v>
      </c>
      <c r="C1399" s="406" t="s">
        <v>1710</v>
      </c>
      <c r="D1399" s="406" t="s">
        <v>3013</v>
      </c>
    </row>
    <row r="1400" spans="1:4" ht="12.5">
      <c r="A1400" s="406" t="s">
        <v>460</v>
      </c>
      <c r="B1400" s="406" t="s">
        <v>2398</v>
      </c>
      <c r="C1400" s="406" t="s">
        <v>1668</v>
      </c>
      <c r="D1400" s="406" t="s">
        <v>3014</v>
      </c>
    </row>
    <row r="1401" spans="1:4" ht="12.5">
      <c r="A1401" s="406" t="s">
        <v>460</v>
      </c>
      <c r="B1401" s="406" t="s">
        <v>2398</v>
      </c>
      <c r="C1401" s="406" t="s">
        <v>1750</v>
      </c>
      <c r="D1401" s="406" t="s">
        <v>3014</v>
      </c>
    </row>
    <row r="1402" spans="1:4" ht="12.5">
      <c r="A1402" s="406" t="s">
        <v>460</v>
      </c>
      <c r="B1402" s="406" t="s">
        <v>2478</v>
      </c>
      <c r="C1402" s="406" t="s">
        <v>1665</v>
      </c>
      <c r="D1402" s="406" t="s">
        <v>2479</v>
      </c>
    </row>
    <row r="1403" spans="1:4" ht="12.5">
      <c r="A1403" s="406" t="s">
        <v>460</v>
      </c>
      <c r="B1403" s="406" t="s">
        <v>2565</v>
      </c>
      <c r="C1403" s="406" t="s">
        <v>1702</v>
      </c>
      <c r="D1403" s="406" t="s">
        <v>3015</v>
      </c>
    </row>
    <row r="1404" spans="1:4" ht="12.5">
      <c r="A1404" s="406" t="s">
        <v>460</v>
      </c>
      <c r="B1404" s="406" t="s">
        <v>2565</v>
      </c>
      <c r="C1404" s="406" t="s">
        <v>1819</v>
      </c>
      <c r="D1404" s="406" t="s">
        <v>3016</v>
      </c>
    </row>
    <row r="1405" spans="1:4" ht="12.5">
      <c r="A1405" s="406" t="s">
        <v>460</v>
      </c>
      <c r="B1405" s="406" t="s">
        <v>1969</v>
      </c>
      <c r="C1405" s="406" t="s">
        <v>1729</v>
      </c>
      <c r="D1405" s="406" t="s">
        <v>1970</v>
      </c>
    </row>
    <row r="1406" spans="1:4" ht="12.5">
      <c r="A1406" s="406" t="s">
        <v>460</v>
      </c>
      <c r="B1406" s="406" t="s">
        <v>1969</v>
      </c>
      <c r="C1406" s="406" t="s">
        <v>1819</v>
      </c>
      <c r="D1406" s="406" t="s">
        <v>2389</v>
      </c>
    </row>
    <row r="1407" spans="1:4" ht="12.5">
      <c r="A1407" s="406" t="s">
        <v>460</v>
      </c>
      <c r="B1407" s="406" t="s">
        <v>1762</v>
      </c>
      <c r="C1407" s="406" t="s">
        <v>1671</v>
      </c>
      <c r="D1407" s="406" t="s">
        <v>2517</v>
      </c>
    </row>
    <row r="1408" spans="1:4" ht="12.5">
      <c r="A1408" s="406" t="s">
        <v>460</v>
      </c>
      <c r="B1408" s="406" t="s">
        <v>1762</v>
      </c>
      <c r="C1408" s="406" t="s">
        <v>1734</v>
      </c>
      <c r="D1408" s="406" t="s">
        <v>1765</v>
      </c>
    </row>
    <row r="1409" spans="1:4" ht="12.5">
      <c r="A1409" s="406" t="s">
        <v>460</v>
      </c>
      <c r="B1409" s="406" t="s">
        <v>1762</v>
      </c>
      <c r="C1409" s="406" t="s">
        <v>1819</v>
      </c>
      <c r="D1409" s="406" t="s">
        <v>1765</v>
      </c>
    </row>
    <row r="1410" spans="1:4" ht="12.5">
      <c r="A1410" s="406" t="s">
        <v>460</v>
      </c>
      <c r="B1410" s="406" t="s">
        <v>2229</v>
      </c>
      <c r="C1410" s="406" t="s">
        <v>1748</v>
      </c>
      <c r="D1410" s="406" t="s">
        <v>2309</v>
      </c>
    </row>
    <row r="1411" spans="1:4" ht="12.5">
      <c r="A1411" s="406" t="s">
        <v>460</v>
      </c>
      <c r="B1411" s="406" t="s">
        <v>2229</v>
      </c>
      <c r="C1411" s="406" t="s">
        <v>1750</v>
      </c>
      <c r="D1411" s="406" t="s">
        <v>2230</v>
      </c>
    </row>
    <row r="1412" spans="1:4" ht="12.5">
      <c r="A1412" s="406" t="s">
        <v>460</v>
      </c>
      <c r="B1412" s="406" t="s">
        <v>2105</v>
      </c>
      <c r="C1412" s="406" t="s">
        <v>1674</v>
      </c>
      <c r="D1412" s="406" t="s">
        <v>2106</v>
      </c>
    </row>
    <row r="1413" spans="1:4" ht="12.5">
      <c r="A1413" s="406" t="s">
        <v>1546</v>
      </c>
      <c r="B1413" s="406" t="s">
        <v>1942</v>
      </c>
      <c r="C1413" s="406" t="s">
        <v>1702</v>
      </c>
      <c r="D1413" s="406" t="s">
        <v>3017</v>
      </c>
    </row>
    <row r="1414" spans="1:4" ht="12.5">
      <c r="A1414" s="406" t="s">
        <v>1546</v>
      </c>
      <c r="B1414" s="406" t="s">
        <v>1942</v>
      </c>
      <c r="C1414" s="406" t="s">
        <v>1819</v>
      </c>
      <c r="D1414" s="406" t="s">
        <v>3018</v>
      </c>
    </row>
    <row r="1415" spans="1:4" ht="12.5">
      <c r="A1415" s="406" t="s">
        <v>1546</v>
      </c>
      <c r="B1415" s="406" t="s">
        <v>1942</v>
      </c>
      <c r="C1415" s="406" t="s">
        <v>1767</v>
      </c>
      <c r="D1415" s="406" t="s">
        <v>3019</v>
      </c>
    </row>
    <row r="1416" spans="1:4" ht="12.5">
      <c r="A1416" s="406" t="s">
        <v>1546</v>
      </c>
      <c r="B1416" s="406" t="s">
        <v>1942</v>
      </c>
      <c r="C1416" s="406" t="s">
        <v>1737</v>
      </c>
      <c r="D1416" s="406" t="s">
        <v>3019</v>
      </c>
    </row>
    <row r="1417" spans="1:4" ht="12.5">
      <c r="A1417" s="406" t="s">
        <v>1546</v>
      </c>
      <c r="B1417" s="406" t="s">
        <v>1942</v>
      </c>
      <c r="C1417" s="406" t="s">
        <v>1954</v>
      </c>
      <c r="D1417" s="406" t="s">
        <v>2509</v>
      </c>
    </row>
    <row r="1418" spans="1:4" ht="12.5">
      <c r="A1418" s="406" t="s">
        <v>1546</v>
      </c>
      <c r="B1418" s="406" t="s">
        <v>1686</v>
      </c>
      <c r="C1418" s="406" t="s">
        <v>2021</v>
      </c>
      <c r="D1418" s="406" t="s">
        <v>2407</v>
      </c>
    </row>
    <row r="1419" spans="1:4" ht="12.5">
      <c r="A1419" s="406" t="s">
        <v>463</v>
      </c>
      <c r="B1419" s="406" t="s">
        <v>2263</v>
      </c>
      <c r="C1419" s="406" t="s">
        <v>1729</v>
      </c>
      <c r="D1419" s="406" t="s">
        <v>3020</v>
      </c>
    </row>
    <row r="1420" spans="1:4" ht="12.5">
      <c r="A1420" s="406" t="s">
        <v>460</v>
      </c>
      <c r="B1420" s="406" t="s">
        <v>1972</v>
      </c>
      <c r="C1420" s="406" t="s">
        <v>1748</v>
      </c>
      <c r="D1420" s="406" t="s">
        <v>3021</v>
      </c>
    </row>
    <row r="1421" spans="1:4" ht="12.5">
      <c r="A1421" s="406" t="s">
        <v>460</v>
      </c>
      <c r="B1421" s="406" t="s">
        <v>1972</v>
      </c>
      <c r="C1421" s="406" t="s">
        <v>2226</v>
      </c>
      <c r="D1421" s="406" t="s">
        <v>2194</v>
      </c>
    </row>
    <row r="1422" spans="1:4" ht="12.5">
      <c r="A1422" s="406" t="s">
        <v>460</v>
      </c>
      <c r="B1422" s="406" t="s">
        <v>1972</v>
      </c>
      <c r="C1422" s="406" t="s">
        <v>2795</v>
      </c>
      <c r="D1422" s="406" t="s">
        <v>2395</v>
      </c>
    </row>
    <row r="1423" spans="1:4" ht="12.5">
      <c r="A1423" s="406" t="s">
        <v>452</v>
      </c>
      <c r="B1423" s="406" t="s">
        <v>2368</v>
      </c>
      <c r="C1423" s="406" t="s">
        <v>1727</v>
      </c>
      <c r="D1423" s="406" t="s">
        <v>2369</v>
      </c>
    </row>
    <row r="1424" spans="1:4" ht="12.5">
      <c r="A1424" s="406" t="s">
        <v>1855</v>
      </c>
      <c r="B1424" s="406" t="s">
        <v>2257</v>
      </c>
      <c r="C1424" s="406" t="s">
        <v>1657</v>
      </c>
      <c r="D1424" s="406" t="s">
        <v>2258</v>
      </c>
    </row>
    <row r="1425" spans="1:4" ht="12.5">
      <c r="A1425" s="406" t="s">
        <v>463</v>
      </c>
      <c r="B1425" s="406" t="s">
        <v>1850</v>
      </c>
      <c r="C1425" s="406" t="s">
        <v>3022</v>
      </c>
      <c r="D1425" s="406" t="s">
        <v>1852</v>
      </c>
    </row>
    <row r="1426" spans="1:4" ht="12.5">
      <c r="A1426" s="406" t="s">
        <v>452</v>
      </c>
      <c r="B1426" s="406" t="s">
        <v>3023</v>
      </c>
      <c r="C1426" s="406" t="s">
        <v>149</v>
      </c>
      <c r="D1426" s="406" t="s">
        <v>3024</v>
      </c>
    </row>
    <row r="1427" spans="1:4" ht="12.5">
      <c r="A1427" s="406" t="s">
        <v>452</v>
      </c>
      <c r="B1427" s="406" t="s">
        <v>3023</v>
      </c>
      <c r="C1427" s="406" t="s">
        <v>2141</v>
      </c>
      <c r="D1427" s="406" t="s">
        <v>3025</v>
      </c>
    </row>
    <row r="1428" spans="1:4" ht="12.5">
      <c r="A1428" s="406" t="s">
        <v>452</v>
      </c>
      <c r="B1428" s="406" t="s">
        <v>3023</v>
      </c>
      <c r="C1428" s="406" t="s">
        <v>2021</v>
      </c>
      <c r="D1428" s="406" t="s">
        <v>3026</v>
      </c>
    </row>
    <row r="1429" spans="1:4" ht="12.5">
      <c r="A1429" s="406" t="s">
        <v>1784</v>
      </c>
      <c r="B1429" s="406" t="s">
        <v>1662</v>
      </c>
      <c r="C1429" s="406" t="s">
        <v>1705</v>
      </c>
      <c r="D1429" s="406" t="s">
        <v>2525</v>
      </c>
    </row>
    <row r="1430" spans="1:4" ht="12.5">
      <c r="A1430" s="406" t="s">
        <v>1784</v>
      </c>
      <c r="B1430" s="406" t="s">
        <v>1662</v>
      </c>
      <c r="C1430" s="406" t="s">
        <v>1729</v>
      </c>
      <c r="D1430" s="406" t="s">
        <v>3027</v>
      </c>
    </row>
    <row r="1431" spans="1:4" ht="12.5">
      <c r="A1431" s="406" t="s">
        <v>1855</v>
      </c>
      <c r="B1431" s="406" t="s">
        <v>503</v>
      </c>
      <c r="C1431" s="406" t="s">
        <v>1805</v>
      </c>
      <c r="D1431" s="406" t="s">
        <v>2357</v>
      </c>
    </row>
    <row r="1432" spans="1:4" ht="12.5">
      <c r="A1432" s="406" t="s">
        <v>1855</v>
      </c>
      <c r="B1432" s="406" t="s">
        <v>503</v>
      </c>
      <c r="C1432" s="406" t="s">
        <v>1674</v>
      </c>
      <c r="D1432" s="406" t="s">
        <v>2357</v>
      </c>
    </row>
    <row r="1433" spans="1:4" ht="12.5">
      <c r="A1433" s="406" t="s">
        <v>460</v>
      </c>
      <c r="B1433" s="406" t="s">
        <v>2117</v>
      </c>
      <c r="C1433" s="406" t="s">
        <v>1819</v>
      </c>
      <c r="D1433" s="406" t="s">
        <v>3028</v>
      </c>
    </row>
    <row r="1434" spans="1:4" ht="12.5">
      <c r="A1434" s="406" t="s">
        <v>460</v>
      </c>
      <c r="B1434" s="406" t="s">
        <v>2117</v>
      </c>
      <c r="C1434" s="406" t="s">
        <v>1734</v>
      </c>
      <c r="D1434" s="406" t="s">
        <v>3029</v>
      </c>
    </row>
    <row r="1435" spans="1:4" ht="12.5">
      <c r="A1435" s="406" t="s">
        <v>460</v>
      </c>
      <c r="B1435" s="406" t="s">
        <v>2117</v>
      </c>
      <c r="C1435" s="406" t="s">
        <v>1657</v>
      </c>
      <c r="D1435" s="406" t="s">
        <v>3029</v>
      </c>
    </row>
    <row r="1436" spans="1:4" ht="12.5">
      <c r="A1436" s="406" t="s">
        <v>460</v>
      </c>
      <c r="B1436" s="406" t="s">
        <v>2117</v>
      </c>
      <c r="C1436" s="406" t="s">
        <v>1727</v>
      </c>
      <c r="D1436" s="406" t="s">
        <v>2485</v>
      </c>
    </row>
    <row r="1437" spans="1:4" ht="12.5">
      <c r="A1437" s="406" t="s">
        <v>460</v>
      </c>
      <c r="B1437" s="406" t="s">
        <v>3030</v>
      </c>
      <c r="C1437" s="406" t="s">
        <v>1805</v>
      </c>
      <c r="D1437" s="406" t="s">
        <v>3025</v>
      </c>
    </row>
    <row r="1438" spans="1:4" ht="12.5">
      <c r="A1438" s="406" t="s">
        <v>1893</v>
      </c>
      <c r="B1438" s="406" t="s">
        <v>2455</v>
      </c>
      <c r="C1438" s="406" t="s">
        <v>2019</v>
      </c>
      <c r="D1438" s="406" t="s">
        <v>3031</v>
      </c>
    </row>
    <row r="1439" spans="1:4" ht="12.5">
      <c r="A1439" s="406" t="s">
        <v>1893</v>
      </c>
      <c r="B1439" s="406" t="s">
        <v>2455</v>
      </c>
      <c r="C1439" s="406" t="s">
        <v>1954</v>
      </c>
      <c r="D1439" s="406" t="s">
        <v>3031</v>
      </c>
    </row>
    <row r="1440" spans="1:4" ht="12.5">
      <c r="A1440" s="406" t="s">
        <v>1893</v>
      </c>
      <c r="B1440" s="406" t="s">
        <v>2455</v>
      </c>
      <c r="C1440" s="406" t="s">
        <v>2177</v>
      </c>
      <c r="D1440" s="406" t="s">
        <v>3031</v>
      </c>
    </row>
    <row r="1441" spans="1:4" ht="12.5">
      <c r="A1441" s="406" t="s">
        <v>1893</v>
      </c>
      <c r="B1441" s="406" t="s">
        <v>2455</v>
      </c>
      <c r="C1441" s="406" t="s">
        <v>1665</v>
      </c>
      <c r="D1441" s="406" t="s">
        <v>1968</v>
      </c>
    </row>
    <row r="1442" spans="1:4" ht="12.5">
      <c r="A1442" s="406" t="s">
        <v>1863</v>
      </c>
      <c r="B1442" s="406" t="s">
        <v>1872</v>
      </c>
      <c r="C1442" s="406" t="s">
        <v>1668</v>
      </c>
      <c r="D1442" s="406" t="s">
        <v>2138</v>
      </c>
    </row>
    <row r="1443" spans="1:4" ht="12.5">
      <c r="A1443" s="406" t="s">
        <v>1863</v>
      </c>
      <c r="B1443" s="406" t="s">
        <v>1872</v>
      </c>
      <c r="C1443" s="406" t="s">
        <v>1750</v>
      </c>
      <c r="D1443" s="406" t="s">
        <v>2138</v>
      </c>
    </row>
    <row r="1444" spans="1:4" ht="12.5">
      <c r="A1444" s="406" t="s">
        <v>1863</v>
      </c>
      <c r="B1444" s="406" t="s">
        <v>1872</v>
      </c>
      <c r="C1444" s="406" t="s">
        <v>1713</v>
      </c>
      <c r="D1444" s="406" t="s">
        <v>2139</v>
      </c>
    </row>
    <row r="1445" spans="1:4" ht="12.5">
      <c r="A1445" s="406" t="s">
        <v>1863</v>
      </c>
      <c r="B1445" s="406" t="s">
        <v>1872</v>
      </c>
      <c r="C1445" s="406" t="s">
        <v>1805</v>
      </c>
      <c r="D1445" s="406" t="s">
        <v>1873</v>
      </c>
    </row>
    <row r="1446" spans="1:4" ht="12.5">
      <c r="A1446" s="406" t="s">
        <v>460</v>
      </c>
      <c r="B1446" s="406" t="s">
        <v>3032</v>
      </c>
      <c r="C1446" s="406" t="s">
        <v>1657</v>
      </c>
      <c r="D1446" s="406" t="s">
        <v>3033</v>
      </c>
    </row>
    <row r="1447" spans="1:4" ht="12.5">
      <c r="A1447" s="406" t="s">
        <v>472</v>
      </c>
      <c r="B1447" s="406" t="s">
        <v>1930</v>
      </c>
      <c r="C1447" s="406" t="s">
        <v>1763</v>
      </c>
      <c r="D1447" s="406" t="s">
        <v>1931</v>
      </c>
    </row>
    <row r="1448" spans="1:4" ht="12.5">
      <c r="A1448" s="406" t="s">
        <v>452</v>
      </c>
      <c r="B1448" s="406" t="s">
        <v>2192</v>
      </c>
      <c r="C1448" s="406" t="s">
        <v>1870</v>
      </c>
      <c r="D1448" s="406" t="s">
        <v>3034</v>
      </c>
    </row>
    <row r="1449" spans="1:4" ht="12.5">
      <c r="A1449" s="406" t="s">
        <v>452</v>
      </c>
      <c r="B1449" s="406" t="s">
        <v>2192</v>
      </c>
      <c r="C1449" s="406" t="s">
        <v>1896</v>
      </c>
      <c r="D1449" s="406" t="s">
        <v>3034</v>
      </c>
    </row>
    <row r="1450" spans="1:4" ht="12.5">
      <c r="A1450" s="406" t="s">
        <v>460</v>
      </c>
      <c r="B1450" s="406" t="s">
        <v>1760</v>
      </c>
      <c r="C1450" s="406" t="s">
        <v>1748</v>
      </c>
      <c r="D1450" s="406" t="s">
        <v>2078</v>
      </c>
    </row>
    <row r="1451" spans="1:4" ht="12.5">
      <c r="A1451" s="406" t="s">
        <v>460</v>
      </c>
      <c r="B1451" s="406" t="s">
        <v>1760</v>
      </c>
      <c r="C1451" s="406" t="s">
        <v>1819</v>
      </c>
      <c r="D1451" s="406" t="s">
        <v>1761</v>
      </c>
    </row>
    <row r="1452" spans="1:4" ht="12.5">
      <c r="A1452" s="406" t="s">
        <v>460</v>
      </c>
      <c r="B1452" s="406" t="s">
        <v>2119</v>
      </c>
      <c r="C1452" s="406" t="s">
        <v>2072</v>
      </c>
      <c r="D1452" s="406" t="s">
        <v>2121</v>
      </c>
    </row>
    <row r="1453" spans="1:4" ht="12.5">
      <c r="A1453" s="406" t="s">
        <v>460</v>
      </c>
      <c r="B1453" s="406" t="s">
        <v>2298</v>
      </c>
      <c r="C1453" s="406" t="s">
        <v>1748</v>
      </c>
      <c r="D1453" s="406" t="s">
        <v>2299</v>
      </c>
    </row>
    <row r="1454" spans="1:4" ht="12.5">
      <c r="A1454" s="406" t="s">
        <v>460</v>
      </c>
      <c r="B1454" s="406" t="s">
        <v>2298</v>
      </c>
      <c r="C1454" s="406" t="s">
        <v>1713</v>
      </c>
      <c r="D1454" s="406" t="s">
        <v>3035</v>
      </c>
    </row>
    <row r="1455" spans="1:4" ht="12.5">
      <c r="A1455" s="406" t="s">
        <v>1546</v>
      </c>
      <c r="B1455" s="406" t="s">
        <v>3036</v>
      </c>
      <c r="C1455" s="406" t="s">
        <v>2177</v>
      </c>
      <c r="D1455" s="406" t="s">
        <v>3037</v>
      </c>
    </row>
    <row r="1456" spans="1:4" ht="12.5">
      <c r="A1456" s="406" t="s">
        <v>1546</v>
      </c>
      <c r="B1456" s="406" t="s">
        <v>3036</v>
      </c>
      <c r="C1456" s="406" t="s">
        <v>1870</v>
      </c>
      <c r="D1456" s="406" t="s">
        <v>3037</v>
      </c>
    </row>
    <row r="1457" spans="1:4" ht="12.5">
      <c r="A1457" s="406" t="s">
        <v>452</v>
      </c>
      <c r="B1457" s="406" t="s">
        <v>2074</v>
      </c>
      <c r="C1457" s="406" t="s">
        <v>1745</v>
      </c>
      <c r="D1457" s="406" t="s">
        <v>3038</v>
      </c>
    </row>
    <row r="1458" spans="1:4" ht="12.5">
      <c r="A1458" s="406" t="s">
        <v>452</v>
      </c>
      <c r="B1458" s="406" t="s">
        <v>2074</v>
      </c>
      <c r="C1458" s="406" t="s">
        <v>1750</v>
      </c>
      <c r="D1458" s="406" t="s">
        <v>2075</v>
      </c>
    </row>
    <row r="1459" spans="1:4" ht="12.5">
      <c r="A1459" s="406" t="s">
        <v>2185</v>
      </c>
      <c r="B1459" s="406" t="s">
        <v>2186</v>
      </c>
      <c r="C1459" s="406" t="s">
        <v>1777</v>
      </c>
      <c r="D1459" s="406" t="s">
        <v>2188</v>
      </c>
    </row>
    <row r="1460" spans="1:4" ht="12.5">
      <c r="A1460" s="406" t="s">
        <v>460</v>
      </c>
      <c r="B1460" s="406" t="s">
        <v>3039</v>
      </c>
      <c r="C1460" s="406" t="s">
        <v>1920</v>
      </c>
      <c r="D1460" s="406" t="s">
        <v>2496</v>
      </c>
    </row>
    <row r="1461" spans="1:4" ht="12.5">
      <c r="A1461" s="406" t="s">
        <v>460</v>
      </c>
      <c r="B1461" s="406" t="s">
        <v>1752</v>
      </c>
      <c r="C1461" s="406" t="s">
        <v>1870</v>
      </c>
      <c r="D1461" s="406" t="s">
        <v>1753</v>
      </c>
    </row>
    <row r="1462" spans="1:4" ht="12.5">
      <c r="A1462" s="406" t="s">
        <v>460</v>
      </c>
      <c r="B1462" s="406" t="s">
        <v>1977</v>
      </c>
      <c r="C1462" s="406" t="s">
        <v>2019</v>
      </c>
      <c r="D1462" s="406" t="s">
        <v>2253</v>
      </c>
    </row>
    <row r="1463" spans="1:4" ht="12.5">
      <c r="A1463" s="406" t="s">
        <v>783</v>
      </c>
      <c r="B1463" s="406" t="s">
        <v>1977</v>
      </c>
      <c r="C1463" s="406" t="s">
        <v>2265</v>
      </c>
      <c r="D1463" s="406" t="s">
        <v>3040</v>
      </c>
    </row>
    <row r="1464" spans="1:4" ht="12.5">
      <c r="A1464" s="406" t="s">
        <v>460</v>
      </c>
      <c r="B1464" s="406" t="s">
        <v>2289</v>
      </c>
      <c r="C1464" s="406" t="s">
        <v>1671</v>
      </c>
      <c r="D1464" s="406" t="s">
        <v>2302</v>
      </c>
    </row>
    <row r="1465" spans="1:4" ht="12.5">
      <c r="A1465" s="406" t="s">
        <v>1546</v>
      </c>
      <c r="B1465" s="406" t="s">
        <v>1653</v>
      </c>
      <c r="C1465" s="406" t="s">
        <v>1668</v>
      </c>
      <c r="D1465" s="406" t="s">
        <v>2083</v>
      </c>
    </row>
    <row r="1466" spans="1:4" ht="12.5">
      <c r="A1466" s="406" t="s">
        <v>1546</v>
      </c>
      <c r="B1466" s="406" t="s">
        <v>1653</v>
      </c>
      <c r="C1466" s="406" t="s">
        <v>1695</v>
      </c>
      <c r="D1466" s="406" t="s">
        <v>2198</v>
      </c>
    </row>
    <row r="1467" spans="1:4" ht="12.5">
      <c r="A1467" s="406" t="s">
        <v>1546</v>
      </c>
      <c r="B1467" s="406" t="s">
        <v>1653</v>
      </c>
      <c r="C1467" s="406" t="s">
        <v>1805</v>
      </c>
      <c r="D1467" s="406" t="s">
        <v>1655</v>
      </c>
    </row>
    <row r="1468" spans="1:4" ht="12.5">
      <c r="A1468" s="406" t="s">
        <v>460</v>
      </c>
      <c r="B1468" s="406" t="s">
        <v>3041</v>
      </c>
      <c r="C1468" s="406" t="s">
        <v>1748</v>
      </c>
      <c r="D1468" s="406" t="s">
        <v>3042</v>
      </c>
    </row>
    <row r="1469" spans="1:4" ht="12.5">
      <c r="A1469" s="406" t="s">
        <v>463</v>
      </c>
      <c r="B1469" s="406" t="s">
        <v>2593</v>
      </c>
      <c r="C1469" s="406" t="s">
        <v>1668</v>
      </c>
      <c r="D1469" s="406" t="s">
        <v>2594</v>
      </c>
    </row>
    <row r="1470" spans="1:4" ht="12.5">
      <c r="A1470" s="406" t="s">
        <v>452</v>
      </c>
      <c r="B1470" s="406" t="s">
        <v>2371</v>
      </c>
      <c r="C1470" s="406" t="s">
        <v>1745</v>
      </c>
      <c r="D1470" s="406" t="s">
        <v>3043</v>
      </c>
    </row>
    <row r="1471" spans="1:4" ht="12.5">
      <c r="A1471" s="406" t="s">
        <v>452</v>
      </c>
      <c r="B1471" s="406" t="s">
        <v>2371</v>
      </c>
      <c r="C1471" s="406" t="s">
        <v>1713</v>
      </c>
      <c r="D1471" s="406" t="s">
        <v>3044</v>
      </c>
    </row>
    <row r="1472" spans="1:4" ht="12.5">
      <c r="A1472" s="406" t="s">
        <v>456</v>
      </c>
      <c r="B1472" s="406" t="s">
        <v>2328</v>
      </c>
      <c r="C1472" s="406" t="s">
        <v>2795</v>
      </c>
      <c r="D1472" s="406" t="s">
        <v>3045</v>
      </c>
    </row>
    <row r="1473" spans="1:4" ht="12.5">
      <c r="A1473" s="406" t="s">
        <v>456</v>
      </c>
      <c r="B1473" s="406" t="s">
        <v>2328</v>
      </c>
      <c r="C1473" s="406" t="s">
        <v>2164</v>
      </c>
      <c r="D1473" s="406" t="s">
        <v>3046</v>
      </c>
    </row>
    <row r="1474" spans="1:4" ht="12.5">
      <c r="A1474" s="406" t="s">
        <v>456</v>
      </c>
      <c r="B1474" s="406" t="s">
        <v>2328</v>
      </c>
      <c r="C1474" s="406" t="s">
        <v>3047</v>
      </c>
      <c r="D1474" s="406" t="s">
        <v>1822</v>
      </c>
    </row>
    <row r="1475" spans="1:4" ht="12.5">
      <c r="A1475" s="406" t="s">
        <v>456</v>
      </c>
      <c r="B1475" s="406" t="s">
        <v>2331</v>
      </c>
      <c r="C1475" s="406" t="s">
        <v>1671</v>
      </c>
      <c r="D1475" s="406" t="s">
        <v>3048</v>
      </c>
    </row>
    <row r="1476" spans="1:4" ht="12.5">
      <c r="A1476" s="406" t="s">
        <v>467</v>
      </c>
      <c r="B1476" s="406" t="s">
        <v>2148</v>
      </c>
      <c r="C1476" s="406" t="s">
        <v>1734</v>
      </c>
      <c r="D1476" s="406" t="s">
        <v>2149</v>
      </c>
    </row>
    <row r="1477" spans="1:4" ht="12.5">
      <c r="A1477" s="406" t="s">
        <v>467</v>
      </c>
      <c r="B1477" s="406" t="s">
        <v>2148</v>
      </c>
      <c r="C1477" s="406" t="s">
        <v>1657</v>
      </c>
      <c r="D1477" s="406" t="s">
        <v>2149</v>
      </c>
    </row>
    <row r="1478" spans="1:4" ht="12.5">
      <c r="A1478" s="406" t="s">
        <v>460</v>
      </c>
      <c r="B1478" s="406" t="s">
        <v>1756</v>
      </c>
      <c r="C1478" s="406" t="s">
        <v>1750</v>
      </c>
      <c r="D1478" s="406" t="s">
        <v>3049</v>
      </c>
    </row>
    <row r="1479" spans="1:4" ht="12.5">
      <c r="A1479" s="406" t="s">
        <v>460</v>
      </c>
      <c r="B1479" s="406" t="s">
        <v>1756</v>
      </c>
      <c r="C1479" s="406" t="s">
        <v>1702</v>
      </c>
      <c r="D1479" s="406" t="s">
        <v>1757</v>
      </c>
    </row>
    <row r="1480" spans="1:4" ht="12.5">
      <c r="A1480" s="406" t="s">
        <v>460</v>
      </c>
      <c r="B1480" s="406" t="s">
        <v>2306</v>
      </c>
      <c r="C1480" s="406" t="s">
        <v>1671</v>
      </c>
      <c r="D1480" s="406" t="s">
        <v>3050</v>
      </c>
    </row>
    <row r="1481" spans="1:4" ht="12.5">
      <c r="A1481" s="406" t="s">
        <v>2542</v>
      </c>
      <c r="B1481" s="406" t="s">
        <v>3051</v>
      </c>
      <c r="C1481" s="406" t="s">
        <v>1819</v>
      </c>
      <c r="D1481" s="406" t="s">
        <v>3052</v>
      </c>
    </row>
    <row r="1482" spans="1:4" ht="12.5">
      <c r="A1482" s="406" t="s">
        <v>465</v>
      </c>
      <c r="B1482" s="406" t="s">
        <v>2486</v>
      </c>
      <c r="C1482" s="406" t="s">
        <v>1651</v>
      </c>
      <c r="D1482" s="406" t="s">
        <v>2487</v>
      </c>
    </row>
    <row r="1483" spans="1:4" ht="12.5">
      <c r="A1483" s="406" t="s">
        <v>452</v>
      </c>
      <c r="B1483" s="406" t="s">
        <v>1846</v>
      </c>
      <c r="C1483" s="406" t="s">
        <v>1777</v>
      </c>
      <c r="D1483" s="406" t="s">
        <v>3053</v>
      </c>
    </row>
    <row r="1484" spans="1:4" ht="12.5">
      <c r="A1484" s="406" t="s">
        <v>1993</v>
      </c>
      <c r="B1484" s="406" t="s">
        <v>2318</v>
      </c>
      <c r="C1484" s="406" t="s">
        <v>1654</v>
      </c>
      <c r="D1484" s="406" t="s">
        <v>3054</v>
      </c>
    </row>
    <row r="1485" spans="1:4" ht="12.5">
      <c r="A1485" s="406" t="s">
        <v>1993</v>
      </c>
      <c r="B1485" s="406" t="s">
        <v>2318</v>
      </c>
      <c r="C1485" s="406" t="s">
        <v>1695</v>
      </c>
      <c r="D1485" s="406" t="s">
        <v>3054</v>
      </c>
    </row>
    <row r="1486" spans="1:4" ht="12.5">
      <c r="A1486" s="406" t="s">
        <v>1863</v>
      </c>
      <c r="B1486" s="406" t="s">
        <v>1874</v>
      </c>
      <c r="C1486" s="406" t="s">
        <v>1727</v>
      </c>
      <c r="D1486" s="406" t="s">
        <v>3055</v>
      </c>
    </row>
    <row r="1487" spans="1:4" ht="12.5">
      <c r="A1487" s="406" t="s">
        <v>1863</v>
      </c>
      <c r="B1487" s="406" t="s">
        <v>1874</v>
      </c>
      <c r="C1487" s="406" t="s">
        <v>1665</v>
      </c>
      <c r="D1487" s="406" t="s">
        <v>1875</v>
      </c>
    </row>
    <row r="1488" spans="1:4" ht="12.5">
      <c r="A1488" s="406" t="s">
        <v>1863</v>
      </c>
      <c r="B1488" s="406" t="s">
        <v>1874</v>
      </c>
      <c r="C1488" s="406" t="s">
        <v>1737</v>
      </c>
      <c r="D1488" s="406" t="s">
        <v>2054</v>
      </c>
    </row>
    <row r="1489" spans="1:4" ht="12.5">
      <c r="A1489" s="406" t="s">
        <v>463</v>
      </c>
      <c r="B1489" s="406" t="s">
        <v>2020</v>
      </c>
      <c r="C1489" s="406" t="s">
        <v>3012</v>
      </c>
      <c r="D1489" s="406" t="s">
        <v>2165</v>
      </c>
    </row>
    <row r="1490" spans="1:4" ht="12.5">
      <c r="A1490" s="406" t="s">
        <v>452</v>
      </c>
      <c r="B1490" s="406" t="s">
        <v>2247</v>
      </c>
      <c r="C1490" s="406" t="s">
        <v>1665</v>
      </c>
      <c r="D1490" s="406" t="s">
        <v>3056</v>
      </c>
    </row>
    <row r="1491" spans="1:4" ht="12.5">
      <c r="A1491" s="406" t="s">
        <v>467</v>
      </c>
      <c r="B1491" s="406" t="s">
        <v>2247</v>
      </c>
      <c r="C1491" s="406" t="s">
        <v>1796</v>
      </c>
      <c r="D1491" s="406" t="s">
        <v>2248</v>
      </c>
    </row>
    <row r="1492" spans="1:4" ht="12.5">
      <c r="A1492" s="406" t="s">
        <v>460</v>
      </c>
      <c r="B1492" s="406" t="s">
        <v>2310</v>
      </c>
      <c r="C1492" s="406" t="s">
        <v>1677</v>
      </c>
      <c r="D1492" s="406" t="s">
        <v>3057</v>
      </c>
    </row>
    <row r="1493" spans="1:4" ht="12.5">
      <c r="A1493" s="406" t="s">
        <v>460</v>
      </c>
      <c r="B1493" s="406" t="s">
        <v>2310</v>
      </c>
      <c r="C1493" s="406" t="s">
        <v>1727</v>
      </c>
      <c r="D1493" s="406" t="s">
        <v>2450</v>
      </c>
    </row>
    <row r="1494" spans="1:4" ht="12.5">
      <c r="A1494" s="406" t="s">
        <v>460</v>
      </c>
      <c r="B1494" s="406" t="s">
        <v>2310</v>
      </c>
      <c r="C1494" s="406" t="s">
        <v>1710</v>
      </c>
      <c r="D1494" s="406" t="s">
        <v>2450</v>
      </c>
    </row>
    <row r="1495" spans="1:4" ht="12.5">
      <c r="A1495" s="406" t="s">
        <v>460</v>
      </c>
      <c r="B1495" s="406" t="s">
        <v>2310</v>
      </c>
      <c r="C1495" s="406" t="s">
        <v>1702</v>
      </c>
      <c r="D1495" s="406" t="s">
        <v>3058</v>
      </c>
    </row>
    <row r="1496" spans="1:4" ht="12.5">
      <c r="A1496" s="406" t="s">
        <v>460</v>
      </c>
      <c r="B1496" s="406" t="s">
        <v>3059</v>
      </c>
      <c r="C1496" s="406" t="s">
        <v>1734</v>
      </c>
      <c r="D1496" s="406" t="s">
        <v>1897</v>
      </c>
    </row>
    <row r="1497" spans="1:4" ht="12.5">
      <c r="A1497" s="406" t="s">
        <v>467</v>
      </c>
      <c r="B1497" s="406" t="s">
        <v>499</v>
      </c>
      <c r="C1497" s="406" t="s">
        <v>1729</v>
      </c>
      <c r="D1497" s="406" t="s">
        <v>2002</v>
      </c>
    </row>
    <row r="1498" spans="1:4" ht="12.5">
      <c r="A1498" s="406" t="s">
        <v>467</v>
      </c>
      <c r="B1498" s="406" t="s">
        <v>499</v>
      </c>
      <c r="C1498" s="406" t="s">
        <v>1695</v>
      </c>
      <c r="D1498" s="406" t="s">
        <v>2002</v>
      </c>
    </row>
    <row r="1499" spans="1:4" ht="12.5">
      <c r="A1499" s="406" t="s">
        <v>467</v>
      </c>
      <c r="B1499" s="406" t="s">
        <v>499</v>
      </c>
      <c r="C1499" s="406" t="s">
        <v>1748</v>
      </c>
      <c r="D1499" s="406" t="s">
        <v>2246</v>
      </c>
    </row>
    <row r="1500" spans="1:4" ht="12.5">
      <c r="A1500" s="406" t="s">
        <v>460</v>
      </c>
      <c r="B1500" s="406" t="s">
        <v>2308</v>
      </c>
      <c r="C1500" s="406" t="s">
        <v>1702</v>
      </c>
      <c r="D1500" s="406" t="s">
        <v>2410</v>
      </c>
    </row>
    <row r="1501" spans="1:4" ht="12.5">
      <c r="A1501" s="406" t="s">
        <v>460</v>
      </c>
      <c r="B1501" s="406" t="s">
        <v>2308</v>
      </c>
      <c r="C1501" s="406" t="s">
        <v>1734</v>
      </c>
      <c r="D1501" s="406" t="s">
        <v>2230</v>
      </c>
    </row>
    <row r="1502" spans="1:4" ht="12.5">
      <c r="A1502" s="406" t="s">
        <v>460</v>
      </c>
      <c r="B1502" s="406" t="s">
        <v>2308</v>
      </c>
      <c r="C1502" s="406" t="s">
        <v>1750</v>
      </c>
      <c r="D1502" s="406" t="s">
        <v>2230</v>
      </c>
    </row>
    <row r="1503" spans="1:4" ht="12.5">
      <c r="A1503" s="406" t="s">
        <v>465</v>
      </c>
      <c r="B1503" s="406" t="s">
        <v>3060</v>
      </c>
      <c r="C1503" s="406" t="s">
        <v>1819</v>
      </c>
      <c r="D1503" s="406" t="s">
        <v>3061</v>
      </c>
    </row>
    <row r="1504" spans="1:4" ht="12.5">
      <c r="A1504" s="406" t="s">
        <v>456</v>
      </c>
      <c r="B1504" s="406" t="s">
        <v>2736</v>
      </c>
      <c r="C1504" s="406" t="s">
        <v>1651</v>
      </c>
      <c r="D1504" s="406" t="s">
        <v>3062</v>
      </c>
    </row>
    <row r="1505" spans="1:4" ht="12.5">
      <c r="A1505" s="406" t="s">
        <v>456</v>
      </c>
      <c r="B1505" s="406" t="s">
        <v>2736</v>
      </c>
      <c r="C1505" s="406" t="s">
        <v>1692</v>
      </c>
      <c r="D1505" s="406" t="s">
        <v>3063</v>
      </c>
    </row>
    <row r="1506" spans="1:4" ht="12.5">
      <c r="A1506" s="406" t="s">
        <v>1546</v>
      </c>
      <c r="B1506" s="406" t="s">
        <v>2084</v>
      </c>
      <c r="C1506" s="406" t="s">
        <v>1660</v>
      </c>
      <c r="D1506" s="406" t="s">
        <v>2510</v>
      </c>
    </row>
    <row r="1507" spans="1:4" ht="12.5">
      <c r="A1507" s="406" t="s">
        <v>1546</v>
      </c>
      <c r="B1507" s="406" t="s">
        <v>2084</v>
      </c>
      <c r="C1507" s="406" t="s">
        <v>1671</v>
      </c>
      <c r="D1507" s="406" t="s">
        <v>2375</v>
      </c>
    </row>
    <row r="1508" spans="1:4" ht="12.5">
      <c r="A1508" s="406" t="s">
        <v>1546</v>
      </c>
      <c r="B1508" s="406" t="s">
        <v>2084</v>
      </c>
      <c r="C1508" s="406" t="s">
        <v>1727</v>
      </c>
      <c r="D1508" s="406" t="s">
        <v>2375</v>
      </c>
    </row>
    <row r="1509" spans="1:4" ht="12.5">
      <c r="A1509" s="406" t="s">
        <v>465</v>
      </c>
      <c r="B1509" s="406" t="s">
        <v>2324</v>
      </c>
      <c r="C1509" s="406" t="s">
        <v>1660</v>
      </c>
      <c r="D1509" s="406" t="s">
        <v>2325</v>
      </c>
    </row>
    <row r="1510" spans="1:4" ht="12.5">
      <c r="A1510" s="406" t="s">
        <v>1546</v>
      </c>
      <c r="B1510" s="406" t="s">
        <v>2084</v>
      </c>
      <c r="C1510" s="406" t="s">
        <v>1805</v>
      </c>
      <c r="D1510" s="406" t="s">
        <v>2375</v>
      </c>
    </row>
    <row r="1511" spans="1:4" ht="12.5">
      <c r="A1511" s="406" t="s">
        <v>1546</v>
      </c>
      <c r="B1511" s="406" t="s">
        <v>2084</v>
      </c>
      <c r="C1511" s="406" t="s">
        <v>1710</v>
      </c>
      <c r="D1511" s="406" t="s">
        <v>2375</v>
      </c>
    </row>
    <row r="1512" spans="1:4" ht="12.5">
      <c r="A1512" s="406" t="s">
        <v>460</v>
      </c>
      <c r="B1512" s="406" t="s">
        <v>1778</v>
      </c>
      <c r="C1512" s="406" t="s">
        <v>1657</v>
      </c>
      <c r="D1512" s="406" t="s">
        <v>3064</v>
      </c>
    </row>
    <row r="1513" spans="1:4" ht="12.5">
      <c r="A1513" s="406" t="s">
        <v>460</v>
      </c>
      <c r="B1513" s="406" t="s">
        <v>1778</v>
      </c>
      <c r="C1513" s="406" t="s">
        <v>1651</v>
      </c>
      <c r="D1513" s="406" t="s">
        <v>1981</v>
      </c>
    </row>
    <row r="1514" spans="1:4" ht="12.5">
      <c r="A1514" s="406" t="s">
        <v>1784</v>
      </c>
      <c r="B1514" s="406" t="s">
        <v>2363</v>
      </c>
      <c r="C1514" s="406" t="s">
        <v>1805</v>
      </c>
      <c r="D1514" s="406" t="s">
        <v>3065</v>
      </c>
    </row>
    <row r="1515" spans="1:4" ht="12.5">
      <c r="A1515" s="406" t="s">
        <v>1893</v>
      </c>
      <c r="B1515" s="406" t="s">
        <v>2363</v>
      </c>
      <c r="C1515" s="406" t="s">
        <v>2141</v>
      </c>
      <c r="D1515" s="406" t="s">
        <v>2364</v>
      </c>
    </row>
    <row r="1516" spans="1:4" ht="12.5">
      <c r="A1516" s="406" t="s">
        <v>467</v>
      </c>
      <c r="B1516" s="406" t="s">
        <v>1807</v>
      </c>
      <c r="C1516" s="406" t="s">
        <v>1651</v>
      </c>
      <c r="D1516" s="406" t="s">
        <v>3066</v>
      </c>
    </row>
    <row r="1517" spans="1:4" ht="12.5">
      <c r="A1517" s="406" t="s">
        <v>467</v>
      </c>
      <c r="B1517" s="406" t="s">
        <v>1807</v>
      </c>
      <c r="C1517" s="406" t="s">
        <v>1750</v>
      </c>
      <c r="D1517" s="406" t="s">
        <v>3066</v>
      </c>
    </row>
    <row r="1518" spans="1:4" ht="12.5">
      <c r="A1518" s="406" t="s">
        <v>467</v>
      </c>
      <c r="B1518" s="406" t="s">
        <v>1807</v>
      </c>
      <c r="C1518" s="406" t="s">
        <v>1674</v>
      </c>
      <c r="D1518" s="406" t="s">
        <v>1808</v>
      </c>
    </row>
    <row r="1519" spans="1:4" ht="12.5">
      <c r="A1519" s="406" t="s">
        <v>467</v>
      </c>
      <c r="B1519" s="406" t="s">
        <v>1807</v>
      </c>
      <c r="C1519" s="406" t="s">
        <v>1713</v>
      </c>
      <c r="D1519" s="406" t="s">
        <v>1808</v>
      </c>
    </row>
    <row r="1520" spans="1:4" ht="12.5">
      <c r="A1520" s="406" t="s">
        <v>467</v>
      </c>
      <c r="B1520" s="406" t="s">
        <v>1807</v>
      </c>
      <c r="C1520" s="406" t="s">
        <v>1657</v>
      </c>
      <c r="D1520" s="406" t="s">
        <v>3067</v>
      </c>
    </row>
    <row r="1521" spans="1:4" ht="12.5">
      <c r="A1521" s="406" t="s">
        <v>1855</v>
      </c>
      <c r="B1521" s="406" t="s">
        <v>1827</v>
      </c>
      <c r="C1521" s="406" t="s">
        <v>1668</v>
      </c>
      <c r="D1521" s="406" t="s">
        <v>2098</v>
      </c>
    </row>
    <row r="1522" spans="1:4" ht="12.5">
      <c r="A1522" s="406" t="s">
        <v>460</v>
      </c>
      <c r="B1522" s="406" t="s">
        <v>2300</v>
      </c>
      <c r="C1522" s="406" t="s">
        <v>1674</v>
      </c>
      <c r="D1522" s="406" t="s">
        <v>3068</v>
      </c>
    </row>
    <row r="1523" spans="1:4" ht="12.5">
      <c r="A1523" s="406" t="s">
        <v>463</v>
      </c>
      <c r="B1523" s="406" t="s">
        <v>2441</v>
      </c>
      <c r="C1523" s="406" t="s">
        <v>1651</v>
      </c>
      <c r="D1523" s="406" t="s">
        <v>2442</v>
      </c>
    </row>
    <row r="1524" spans="1:4" ht="12.5">
      <c r="A1524" s="406" t="s">
        <v>463</v>
      </c>
      <c r="B1524" s="406" t="s">
        <v>2441</v>
      </c>
      <c r="C1524" s="406" t="s">
        <v>2177</v>
      </c>
      <c r="D1524" s="406" t="s">
        <v>3069</v>
      </c>
    </row>
    <row r="1525" spans="1:4" ht="12.5">
      <c r="A1525" s="406" t="s">
        <v>460</v>
      </c>
      <c r="B1525" s="406" t="s">
        <v>2386</v>
      </c>
      <c r="C1525" s="406" t="s">
        <v>1710</v>
      </c>
      <c r="D1525" s="406" t="s">
        <v>2387</v>
      </c>
    </row>
    <row r="1526" spans="1:4" ht="12.5">
      <c r="A1526" s="406" t="s">
        <v>467</v>
      </c>
      <c r="B1526" s="406" t="s">
        <v>1811</v>
      </c>
      <c r="C1526" s="406" t="s">
        <v>3070</v>
      </c>
      <c r="D1526" s="406" t="s">
        <v>3071</v>
      </c>
    </row>
    <row r="1527" spans="1:4" ht="12.5">
      <c r="A1527" s="406" t="s">
        <v>467</v>
      </c>
      <c r="B1527" s="406" t="s">
        <v>1811</v>
      </c>
      <c r="C1527" s="406" t="s">
        <v>3072</v>
      </c>
      <c r="D1527" s="406" t="s">
        <v>3071</v>
      </c>
    </row>
    <row r="1528" spans="1:4" ht="12.5">
      <c r="A1528" s="406" t="s">
        <v>467</v>
      </c>
      <c r="B1528" s="406" t="s">
        <v>1811</v>
      </c>
      <c r="C1528" s="406" t="s">
        <v>3073</v>
      </c>
      <c r="D1528" s="406" t="s">
        <v>3071</v>
      </c>
    </row>
    <row r="1529" spans="1:4" ht="12.5">
      <c r="A1529" s="406" t="s">
        <v>460</v>
      </c>
      <c r="B1529" s="406" t="s">
        <v>3074</v>
      </c>
      <c r="C1529" s="406" t="s">
        <v>1737</v>
      </c>
      <c r="D1529" s="406" t="s">
        <v>3024</v>
      </c>
    </row>
    <row r="1530" spans="1:4" ht="12.5">
      <c r="A1530" s="406" t="s">
        <v>1855</v>
      </c>
      <c r="B1530" s="406" t="s">
        <v>1856</v>
      </c>
      <c r="C1530" s="406" t="s">
        <v>1748</v>
      </c>
      <c r="D1530" s="406" t="s">
        <v>2356</v>
      </c>
    </row>
    <row r="1531" spans="1:4" ht="12.5">
      <c r="A1531" s="406" t="s">
        <v>1855</v>
      </c>
      <c r="B1531" s="406" t="s">
        <v>1856</v>
      </c>
      <c r="C1531" s="406" t="s">
        <v>1651</v>
      </c>
      <c r="D1531" s="406" t="s">
        <v>2356</v>
      </c>
    </row>
    <row r="1532" spans="1:4" ht="12.5">
      <c r="A1532" s="406" t="s">
        <v>452</v>
      </c>
      <c r="B1532" s="406" t="s">
        <v>3075</v>
      </c>
      <c r="C1532" s="406" t="s">
        <v>1651</v>
      </c>
      <c r="D1532" s="406" t="s">
        <v>2140</v>
      </c>
    </row>
    <row r="1533" spans="1:4" ht="12.5">
      <c r="A1533" s="406" t="s">
        <v>452</v>
      </c>
      <c r="B1533" s="406" t="s">
        <v>3075</v>
      </c>
      <c r="C1533" s="406" t="s">
        <v>1750</v>
      </c>
      <c r="D1533" s="406" t="s">
        <v>2140</v>
      </c>
    </row>
    <row r="1534" spans="1:4" ht="12.5">
      <c r="A1534" s="406" t="s">
        <v>467</v>
      </c>
      <c r="B1534" s="406" t="s">
        <v>1802</v>
      </c>
      <c r="C1534" s="406" t="s">
        <v>1734</v>
      </c>
      <c r="D1534" s="406" t="s">
        <v>3076</v>
      </c>
    </row>
    <row r="1535" spans="1:4" ht="12.5">
      <c r="A1535" s="406" t="s">
        <v>467</v>
      </c>
      <c r="B1535" s="406" t="s">
        <v>1802</v>
      </c>
      <c r="C1535" s="406" t="s">
        <v>1657</v>
      </c>
      <c r="D1535" s="406" t="s">
        <v>1803</v>
      </c>
    </row>
    <row r="1536" spans="1:4" ht="12.5">
      <c r="A1536" s="406" t="s">
        <v>460</v>
      </c>
      <c r="B1536" s="406" t="s">
        <v>2602</v>
      </c>
      <c r="C1536" s="406" t="s">
        <v>1665</v>
      </c>
      <c r="D1536" s="406" t="s">
        <v>2648</v>
      </c>
    </row>
    <row r="1537" spans="1:4" ht="12.5">
      <c r="A1537" s="406" t="s">
        <v>460</v>
      </c>
      <c r="B1537" s="406" t="s">
        <v>2602</v>
      </c>
      <c r="C1537" s="406" t="s">
        <v>1654</v>
      </c>
      <c r="D1537" s="406" t="s">
        <v>3077</v>
      </c>
    </row>
    <row r="1538" spans="1:4" ht="12.5">
      <c r="A1538" s="406" t="s">
        <v>460</v>
      </c>
      <c r="B1538" s="406" t="s">
        <v>2602</v>
      </c>
      <c r="C1538" s="406" t="s">
        <v>1729</v>
      </c>
      <c r="D1538" s="406" t="s">
        <v>2603</v>
      </c>
    </row>
    <row r="1539" spans="1:4" ht="12.5">
      <c r="A1539" s="406" t="s">
        <v>460</v>
      </c>
      <c r="B1539" s="406" t="s">
        <v>2602</v>
      </c>
      <c r="C1539" s="406" t="s">
        <v>1713</v>
      </c>
      <c r="D1539" s="406" t="s">
        <v>2138</v>
      </c>
    </row>
    <row r="1540" spans="1:4" ht="12.5">
      <c r="A1540" s="406" t="s">
        <v>460</v>
      </c>
      <c r="B1540" s="406" t="s">
        <v>2233</v>
      </c>
      <c r="C1540" s="406" t="s">
        <v>1671</v>
      </c>
      <c r="D1540" s="406" t="s">
        <v>3078</v>
      </c>
    </row>
    <row r="1541" spans="1:4" ht="12.5">
      <c r="A1541" s="406" t="s">
        <v>460</v>
      </c>
      <c r="B1541" s="406" t="s">
        <v>2233</v>
      </c>
      <c r="C1541" s="406" t="s">
        <v>1674</v>
      </c>
      <c r="D1541" s="406" t="s">
        <v>2522</v>
      </c>
    </row>
    <row r="1542" spans="1:4" ht="12.5">
      <c r="A1542" s="406" t="s">
        <v>460</v>
      </c>
      <c r="B1542" s="406" t="s">
        <v>2233</v>
      </c>
      <c r="C1542" s="406" t="s">
        <v>1668</v>
      </c>
      <c r="D1542" s="406" t="s">
        <v>3079</v>
      </c>
    </row>
    <row r="1543" spans="1:4" ht="12.5">
      <c r="A1543" s="406" t="s">
        <v>460</v>
      </c>
      <c r="B1543" s="406" t="s">
        <v>3080</v>
      </c>
      <c r="C1543" s="406" t="s">
        <v>2928</v>
      </c>
      <c r="D1543" s="406" t="s">
        <v>3081</v>
      </c>
    </row>
    <row r="1544" spans="1:4" ht="12.5">
      <c r="A1544" s="406" t="s">
        <v>460</v>
      </c>
      <c r="B1544" s="406" t="s">
        <v>3080</v>
      </c>
      <c r="C1544" s="406" t="s">
        <v>2994</v>
      </c>
      <c r="D1544" s="406" t="s">
        <v>3081</v>
      </c>
    </row>
    <row r="1545" spans="1:4" ht="12.5">
      <c r="A1545" s="406" t="s">
        <v>460</v>
      </c>
      <c r="B1545" s="406" t="s">
        <v>3082</v>
      </c>
      <c r="C1545" s="406" t="s">
        <v>2858</v>
      </c>
      <c r="D1545" s="406" t="s">
        <v>3081</v>
      </c>
    </row>
    <row r="1546" spans="1:4" ht="12.5">
      <c r="A1546" s="406" t="s">
        <v>460</v>
      </c>
      <c r="B1546" s="406" t="s">
        <v>3082</v>
      </c>
      <c r="C1546" s="406" t="s">
        <v>2859</v>
      </c>
      <c r="D1546" s="406" t="s">
        <v>3081</v>
      </c>
    </row>
    <row r="1547" spans="1:4" ht="12.5">
      <c r="A1547" s="406" t="s">
        <v>460</v>
      </c>
      <c r="B1547" s="406" t="s">
        <v>3082</v>
      </c>
      <c r="C1547" s="406" t="s">
        <v>2860</v>
      </c>
      <c r="D1547" s="406" t="s">
        <v>3081</v>
      </c>
    </row>
    <row r="1548" spans="1:4" ht="12.5">
      <c r="A1548" s="406" t="s">
        <v>460</v>
      </c>
      <c r="B1548" s="406" t="s">
        <v>3082</v>
      </c>
      <c r="C1548" s="406" t="s">
        <v>2861</v>
      </c>
      <c r="D1548" s="406" t="s">
        <v>3081</v>
      </c>
    </row>
    <row r="1549" spans="1:4" ht="12.5">
      <c r="A1549" s="406" t="s">
        <v>460</v>
      </c>
      <c r="B1549" s="406" t="s">
        <v>3082</v>
      </c>
      <c r="C1549" s="406" t="s">
        <v>2863</v>
      </c>
      <c r="D1549" s="406" t="s">
        <v>3081</v>
      </c>
    </row>
    <row r="1550" spans="1:4" ht="12.5">
      <c r="A1550" s="406" t="s">
        <v>460</v>
      </c>
      <c r="B1550" s="406" t="s">
        <v>3082</v>
      </c>
      <c r="C1550" s="406" t="s">
        <v>2864</v>
      </c>
      <c r="D1550" s="406" t="s">
        <v>3081</v>
      </c>
    </row>
    <row r="1551" spans="1:4" ht="12.5">
      <c r="A1551" s="406" t="s">
        <v>460</v>
      </c>
      <c r="B1551" s="406" t="s">
        <v>3082</v>
      </c>
      <c r="C1551" s="406" t="s">
        <v>2866</v>
      </c>
      <c r="D1551" s="406" t="s">
        <v>3081</v>
      </c>
    </row>
    <row r="1552" spans="1:4" ht="12.5">
      <c r="A1552" s="406" t="s">
        <v>460</v>
      </c>
      <c r="B1552" s="406" t="s">
        <v>3082</v>
      </c>
      <c r="C1552" s="406" t="s">
        <v>2843</v>
      </c>
      <c r="D1552" s="406" t="s">
        <v>3083</v>
      </c>
    </row>
    <row r="1553" spans="1:4" ht="12.5">
      <c r="A1553" s="406" t="s">
        <v>460</v>
      </c>
      <c r="B1553" s="406" t="s">
        <v>3082</v>
      </c>
      <c r="C1553" s="406" t="s">
        <v>3084</v>
      </c>
      <c r="D1553" s="406" t="s">
        <v>3083</v>
      </c>
    </row>
    <row r="1554" spans="1:4" ht="12.5">
      <c r="A1554" s="406" t="s">
        <v>460</v>
      </c>
      <c r="B1554" s="406" t="s">
        <v>3082</v>
      </c>
      <c r="C1554" s="406" t="s">
        <v>3085</v>
      </c>
      <c r="D1554" s="406" t="s">
        <v>3083</v>
      </c>
    </row>
    <row r="1555" spans="1:4" ht="12.5">
      <c r="A1555" s="406" t="s">
        <v>460</v>
      </c>
      <c r="B1555" s="406" t="s">
        <v>3082</v>
      </c>
      <c r="C1555" s="406" t="s">
        <v>3086</v>
      </c>
      <c r="D1555" s="406" t="s">
        <v>3083</v>
      </c>
    </row>
    <row r="1556" spans="1:4" ht="12.5">
      <c r="A1556" s="406" t="s">
        <v>460</v>
      </c>
      <c r="B1556" s="406" t="s">
        <v>3087</v>
      </c>
      <c r="C1556" s="406" t="s">
        <v>2845</v>
      </c>
      <c r="D1556" s="406" t="s">
        <v>3088</v>
      </c>
    </row>
    <row r="1557" spans="1:4" ht="12.5">
      <c r="A1557" s="406" t="s">
        <v>460</v>
      </c>
      <c r="B1557" s="406" t="s">
        <v>3087</v>
      </c>
      <c r="C1557" s="406" t="s">
        <v>2847</v>
      </c>
      <c r="D1557" s="406" t="s">
        <v>3088</v>
      </c>
    </row>
    <row r="1558" spans="1:4" ht="12.5">
      <c r="A1558" s="406" t="s">
        <v>460</v>
      </c>
      <c r="B1558" s="406" t="s">
        <v>3087</v>
      </c>
      <c r="C1558" s="406" t="s">
        <v>2822</v>
      </c>
      <c r="D1558" s="406" t="s">
        <v>3088</v>
      </c>
    </row>
    <row r="1559" spans="1:4" ht="12.5">
      <c r="A1559" s="406" t="s">
        <v>460</v>
      </c>
      <c r="B1559" s="406" t="s">
        <v>3087</v>
      </c>
      <c r="C1559" s="406" t="s">
        <v>2824</v>
      </c>
      <c r="D1559" s="406" t="s">
        <v>3088</v>
      </c>
    </row>
    <row r="1560" spans="1:4" ht="12.5">
      <c r="A1560" s="406" t="s">
        <v>460</v>
      </c>
      <c r="B1560" s="406" t="s">
        <v>3087</v>
      </c>
      <c r="C1560" s="406" t="s">
        <v>3089</v>
      </c>
      <c r="D1560" s="406" t="s">
        <v>3088</v>
      </c>
    </row>
    <row r="1561" spans="1:4" ht="12.5">
      <c r="A1561" s="406" t="s">
        <v>460</v>
      </c>
      <c r="B1561" s="406" t="s">
        <v>3087</v>
      </c>
      <c r="C1561" s="406" t="s">
        <v>3090</v>
      </c>
      <c r="D1561" s="406" t="s">
        <v>3088</v>
      </c>
    </row>
    <row r="1562" spans="1:4" ht="12.5">
      <c r="A1562" s="406" t="s">
        <v>3091</v>
      </c>
      <c r="B1562" s="406" t="s">
        <v>3092</v>
      </c>
      <c r="C1562" s="406" t="s">
        <v>1671</v>
      </c>
      <c r="D1562" s="406" t="s">
        <v>3093</v>
      </c>
    </row>
    <row r="1563" spans="1:4" ht="12.5">
      <c r="A1563" s="406" t="s">
        <v>3091</v>
      </c>
      <c r="B1563" s="406" t="s">
        <v>3092</v>
      </c>
      <c r="C1563" s="406" t="s">
        <v>2818</v>
      </c>
      <c r="D1563" s="406" t="s">
        <v>3094</v>
      </c>
    </row>
    <row r="1564" spans="1:4" ht="12.5">
      <c r="A1564" s="406" t="s">
        <v>3091</v>
      </c>
      <c r="B1564" s="406" t="s">
        <v>3092</v>
      </c>
      <c r="C1564" s="406" t="s">
        <v>2814</v>
      </c>
      <c r="D1564" s="406" t="s">
        <v>3094</v>
      </c>
    </row>
    <row r="1565" spans="1:4" ht="12.5">
      <c r="A1565" s="406" t="s">
        <v>3091</v>
      </c>
      <c r="B1565" s="406" t="s">
        <v>3092</v>
      </c>
      <c r="C1565" s="406" t="s">
        <v>2815</v>
      </c>
      <c r="D1565" s="406" t="s">
        <v>3094</v>
      </c>
    </row>
    <row r="1566" spans="1:4" ht="12.5">
      <c r="A1566" s="406" t="s">
        <v>3091</v>
      </c>
      <c r="B1566" s="406" t="s">
        <v>3092</v>
      </c>
      <c r="C1566" s="406" t="s">
        <v>2816</v>
      </c>
      <c r="D1566" s="406" t="s">
        <v>3094</v>
      </c>
    </row>
    <row r="1567" spans="1:4" ht="12.5">
      <c r="A1567" s="406" t="s">
        <v>3091</v>
      </c>
      <c r="B1567" s="406" t="s">
        <v>3092</v>
      </c>
      <c r="C1567" s="406" t="s">
        <v>2817</v>
      </c>
      <c r="D1567" s="406" t="s">
        <v>3094</v>
      </c>
    </row>
    <row r="1568" spans="1:4" ht="12.5">
      <c r="A1568" s="406" t="s">
        <v>3091</v>
      </c>
      <c r="B1568" s="406" t="s">
        <v>3092</v>
      </c>
      <c r="C1568" s="406" t="s">
        <v>3095</v>
      </c>
      <c r="D1568" s="406" t="s">
        <v>3094</v>
      </c>
    </row>
    <row r="1569" spans="1:4" ht="12.5">
      <c r="A1569" s="406" t="s">
        <v>3091</v>
      </c>
      <c r="B1569" s="406" t="s">
        <v>3092</v>
      </c>
      <c r="C1569" s="406" t="s">
        <v>2821</v>
      </c>
      <c r="D1569" s="406" t="s">
        <v>3094</v>
      </c>
    </row>
    <row r="1570" spans="1:4" ht="12.5">
      <c r="A1570" s="406" t="s">
        <v>3091</v>
      </c>
      <c r="B1570" s="406" t="s">
        <v>3092</v>
      </c>
      <c r="C1570" s="406" t="s">
        <v>2894</v>
      </c>
      <c r="D1570" s="406" t="s">
        <v>3094</v>
      </c>
    </row>
    <row r="1571" spans="1:4" ht="12.5">
      <c r="A1571" s="406" t="s">
        <v>3091</v>
      </c>
      <c r="B1571" s="406" t="s">
        <v>3092</v>
      </c>
      <c r="C1571" s="406" t="s">
        <v>3096</v>
      </c>
      <c r="D1571" s="406" t="s">
        <v>3094</v>
      </c>
    </row>
    <row r="1572" spans="1:4" ht="12.5">
      <c r="A1572" s="406" t="s">
        <v>3091</v>
      </c>
      <c r="B1572" s="406" t="s">
        <v>3092</v>
      </c>
      <c r="C1572" s="406" t="s">
        <v>2895</v>
      </c>
      <c r="D1572" s="406" t="s">
        <v>3094</v>
      </c>
    </row>
    <row r="1573" spans="1:4" ht="12.5">
      <c r="A1573" s="406" t="s">
        <v>3091</v>
      </c>
      <c r="B1573" s="406" t="s">
        <v>3092</v>
      </c>
      <c r="C1573" s="406" t="s">
        <v>2900</v>
      </c>
      <c r="D1573" s="406" t="s">
        <v>3094</v>
      </c>
    </row>
    <row r="1574" spans="1:4" ht="12.5">
      <c r="A1574" s="406" t="s">
        <v>3091</v>
      </c>
      <c r="B1574" s="406" t="s">
        <v>3092</v>
      </c>
      <c r="C1574" s="406" t="s">
        <v>2903</v>
      </c>
      <c r="D1574" s="406" t="s">
        <v>3094</v>
      </c>
    </row>
    <row r="1575" spans="1:4" ht="12.5">
      <c r="A1575" s="406" t="s">
        <v>3091</v>
      </c>
      <c r="B1575" s="406" t="s">
        <v>3092</v>
      </c>
      <c r="C1575" s="406" t="s">
        <v>2786</v>
      </c>
      <c r="D1575" s="406" t="s">
        <v>3094</v>
      </c>
    </row>
    <row r="1576" spans="1:4" ht="12.5">
      <c r="A1576" s="406" t="s">
        <v>3091</v>
      </c>
      <c r="B1576" s="406" t="s">
        <v>3092</v>
      </c>
      <c r="C1576" s="406" t="s">
        <v>3097</v>
      </c>
      <c r="D1576" s="406" t="s">
        <v>3094</v>
      </c>
    </row>
    <row r="1577" spans="1:4" ht="12.5">
      <c r="A1577" s="406" t="s">
        <v>3091</v>
      </c>
      <c r="B1577" s="406" t="s">
        <v>3092</v>
      </c>
      <c r="C1577" s="406" t="s">
        <v>2906</v>
      </c>
      <c r="D1577" s="406" t="s">
        <v>3094</v>
      </c>
    </row>
    <row r="1578" spans="1:4" ht="12.5">
      <c r="A1578" s="406" t="s">
        <v>3091</v>
      </c>
      <c r="B1578" s="406" t="s">
        <v>3092</v>
      </c>
      <c r="C1578" s="406" t="s">
        <v>3098</v>
      </c>
      <c r="D1578" s="406" t="s">
        <v>3094</v>
      </c>
    </row>
    <row r="1579" spans="1:4" ht="12.5">
      <c r="A1579" s="406" t="s">
        <v>3091</v>
      </c>
      <c r="B1579" s="406" t="s">
        <v>3092</v>
      </c>
      <c r="C1579" s="406" t="s">
        <v>3099</v>
      </c>
      <c r="D1579" s="406" t="s">
        <v>3094</v>
      </c>
    </row>
    <row r="1580" spans="1:4" ht="12.5">
      <c r="A1580" s="406" t="s">
        <v>3091</v>
      </c>
      <c r="B1580" s="406" t="s">
        <v>3092</v>
      </c>
      <c r="C1580" s="406" t="s">
        <v>2910</v>
      </c>
      <c r="D1580" s="406" t="s">
        <v>3094</v>
      </c>
    </row>
    <row r="1581" spans="1:4" ht="12.5">
      <c r="A1581" s="406" t="s">
        <v>3091</v>
      </c>
      <c r="B1581" s="406" t="s">
        <v>3092</v>
      </c>
      <c r="C1581" s="406" t="s">
        <v>2913</v>
      </c>
      <c r="D1581" s="406" t="s">
        <v>3094</v>
      </c>
    </row>
    <row r="1582" spans="1:4" ht="12.5">
      <c r="A1582" s="406" t="s">
        <v>3091</v>
      </c>
      <c r="B1582" s="406" t="s">
        <v>3092</v>
      </c>
      <c r="C1582" s="406" t="s">
        <v>2958</v>
      </c>
      <c r="D1582" s="406" t="s">
        <v>3094</v>
      </c>
    </row>
    <row r="1583" spans="1:4" ht="12.5">
      <c r="A1583" s="406" t="s">
        <v>3091</v>
      </c>
      <c r="B1583" s="406" t="s">
        <v>3092</v>
      </c>
      <c r="C1583" s="406" t="s">
        <v>3100</v>
      </c>
      <c r="D1583" s="406" t="s">
        <v>3094</v>
      </c>
    </row>
    <row r="1584" spans="1:4" ht="12.5">
      <c r="A1584" s="406" t="s">
        <v>3091</v>
      </c>
      <c r="B1584" s="406" t="s">
        <v>3092</v>
      </c>
      <c r="C1584" s="406" t="s">
        <v>2994</v>
      </c>
      <c r="D1584" s="406" t="s">
        <v>3094</v>
      </c>
    </row>
    <row r="1585" spans="1:4" ht="12.5">
      <c r="A1585" s="406" t="s">
        <v>3091</v>
      </c>
      <c r="B1585" s="406" t="s">
        <v>3092</v>
      </c>
      <c r="C1585" s="406" t="s">
        <v>2935</v>
      </c>
      <c r="D1585" s="406" t="s">
        <v>3094</v>
      </c>
    </row>
    <row r="1586" spans="1:4" ht="12.5">
      <c r="A1586" s="406" t="s">
        <v>3091</v>
      </c>
      <c r="B1586" s="406" t="s">
        <v>3092</v>
      </c>
      <c r="C1586" s="406" t="s">
        <v>3009</v>
      </c>
      <c r="D1586" s="406" t="s">
        <v>3094</v>
      </c>
    </row>
    <row r="1587" spans="1:4" ht="12.5">
      <c r="A1587" s="406" t="s">
        <v>3091</v>
      </c>
      <c r="B1587" s="406" t="s">
        <v>3092</v>
      </c>
      <c r="C1587" s="406" t="s">
        <v>2807</v>
      </c>
      <c r="D1587" s="406" t="s">
        <v>3094</v>
      </c>
    </row>
    <row r="1588" spans="1:4" ht="12.5">
      <c r="A1588" s="406" t="s">
        <v>3091</v>
      </c>
      <c r="B1588" s="406" t="s">
        <v>3092</v>
      </c>
      <c r="C1588" s="406" t="s">
        <v>2809</v>
      </c>
      <c r="D1588" s="406" t="s">
        <v>3094</v>
      </c>
    </row>
    <row r="1589" spans="1:4" ht="12.5">
      <c r="A1589" s="406" t="s">
        <v>3091</v>
      </c>
      <c r="B1589" s="406" t="s">
        <v>3092</v>
      </c>
      <c r="C1589" s="406" t="s">
        <v>2936</v>
      </c>
      <c r="D1589" s="406" t="s">
        <v>3094</v>
      </c>
    </row>
    <row r="1590" spans="1:4" ht="12.5">
      <c r="A1590" s="406" t="s">
        <v>3091</v>
      </c>
      <c r="B1590" s="406" t="s">
        <v>3101</v>
      </c>
      <c r="C1590" s="406" t="s">
        <v>1668</v>
      </c>
      <c r="D1590" s="406" t="s">
        <v>3102</v>
      </c>
    </row>
    <row r="1591" spans="1:4" ht="12.5">
      <c r="A1591" s="406" t="s">
        <v>3091</v>
      </c>
      <c r="B1591" s="406" t="s">
        <v>3101</v>
      </c>
      <c r="C1591" s="406" t="s">
        <v>1750</v>
      </c>
      <c r="D1591" s="406" t="s">
        <v>3103</v>
      </c>
    </row>
    <row r="1592" spans="1:4" ht="12.5">
      <c r="A1592" s="406" t="s">
        <v>3091</v>
      </c>
      <c r="B1592" s="406" t="s">
        <v>3101</v>
      </c>
      <c r="C1592" s="406" t="s">
        <v>1674</v>
      </c>
      <c r="D1592" s="406" t="s">
        <v>2283</v>
      </c>
    </row>
    <row r="1593" spans="1:4" ht="12.5">
      <c r="A1593" s="406" t="s">
        <v>3091</v>
      </c>
      <c r="B1593" s="406" t="s">
        <v>3101</v>
      </c>
      <c r="C1593" s="406" t="s">
        <v>1713</v>
      </c>
      <c r="D1593" s="406" t="s">
        <v>2395</v>
      </c>
    </row>
    <row r="1594" spans="1:4" ht="12.5">
      <c r="A1594" s="406" t="s">
        <v>3091</v>
      </c>
      <c r="B1594" s="406" t="s">
        <v>3101</v>
      </c>
      <c r="C1594" s="406" t="s">
        <v>1695</v>
      </c>
      <c r="D1594" s="406" t="s">
        <v>3104</v>
      </c>
    </row>
    <row r="1595" spans="1:4" ht="12.5">
      <c r="A1595" s="406" t="s">
        <v>3091</v>
      </c>
      <c r="B1595" s="406" t="s">
        <v>3101</v>
      </c>
      <c r="C1595" s="406" t="s">
        <v>1734</v>
      </c>
      <c r="D1595" s="406" t="s">
        <v>3105</v>
      </c>
    </row>
    <row r="1596" spans="1:4" ht="12.5">
      <c r="A1596" s="406" t="s">
        <v>460</v>
      </c>
      <c r="B1596" s="406" t="s">
        <v>1659</v>
      </c>
      <c r="C1596" s="406" t="s">
        <v>1692</v>
      </c>
      <c r="D1596" s="406" t="s">
        <v>3106</v>
      </c>
    </row>
    <row r="1597" spans="1:4" ht="12.5">
      <c r="A1597" s="406" t="s">
        <v>460</v>
      </c>
      <c r="B1597" s="406" t="s">
        <v>1659</v>
      </c>
      <c r="C1597" s="406" t="s">
        <v>2064</v>
      </c>
      <c r="D1597" s="406" t="s">
        <v>1842</v>
      </c>
    </row>
    <row r="1598" spans="1:4" ht="12.5">
      <c r="A1598" s="406" t="s">
        <v>460</v>
      </c>
      <c r="B1598" s="406" t="s">
        <v>1659</v>
      </c>
      <c r="C1598" s="406" t="s">
        <v>1842</v>
      </c>
      <c r="D1598" s="406" t="s">
        <v>1842</v>
      </c>
    </row>
    <row r="1599" spans="1:4" ht="12.5">
      <c r="A1599" s="406" t="s">
        <v>460</v>
      </c>
      <c r="B1599" s="406" t="s">
        <v>1659</v>
      </c>
      <c r="C1599" s="406" t="s">
        <v>2088</v>
      </c>
      <c r="D1599" s="406" t="s">
        <v>2187</v>
      </c>
    </row>
    <row r="1600" spans="1:4" ht="12.5">
      <c r="A1600" s="406" t="s">
        <v>460</v>
      </c>
      <c r="B1600" s="406" t="s">
        <v>1659</v>
      </c>
      <c r="C1600" s="406" t="s">
        <v>1654</v>
      </c>
      <c r="D1600" s="406" t="s">
        <v>3107</v>
      </c>
    </row>
    <row r="1601" spans="1:4" ht="12.5">
      <c r="A1601" s="406" t="s">
        <v>460</v>
      </c>
      <c r="B1601" s="406" t="s">
        <v>1659</v>
      </c>
      <c r="C1601" s="406" t="s">
        <v>1671</v>
      </c>
      <c r="D1601" s="406" t="s">
        <v>3107</v>
      </c>
    </row>
    <row r="1602" spans="1:4" ht="12.5">
      <c r="A1602" s="406" t="s">
        <v>460</v>
      </c>
      <c r="B1602" s="406" t="s">
        <v>1659</v>
      </c>
      <c r="C1602" s="406" t="s">
        <v>2120</v>
      </c>
      <c r="D1602" s="406" t="s">
        <v>3108</v>
      </c>
    </row>
    <row r="1603" spans="1:4" ht="12.5">
      <c r="A1603" s="406" t="s">
        <v>460</v>
      </c>
      <c r="B1603" s="406" t="s">
        <v>1659</v>
      </c>
      <c r="C1603" s="406" t="s">
        <v>2072</v>
      </c>
      <c r="D1603" s="406" t="s">
        <v>3108</v>
      </c>
    </row>
    <row r="1604" spans="1:4" ht="12.5">
      <c r="A1604" s="406" t="s">
        <v>460</v>
      </c>
      <c r="B1604" s="406" t="s">
        <v>1659</v>
      </c>
      <c r="C1604" s="406" t="s">
        <v>2413</v>
      </c>
      <c r="D1604" s="406" t="s">
        <v>3108</v>
      </c>
    </row>
    <row r="1605" spans="1:4" ht="12.5">
      <c r="A1605" s="406" t="s">
        <v>460</v>
      </c>
      <c r="B1605" s="406" t="s">
        <v>1659</v>
      </c>
      <c r="C1605" s="406" t="s">
        <v>1805</v>
      </c>
      <c r="D1605" s="406" t="s">
        <v>3109</v>
      </c>
    </row>
    <row r="1606" spans="1:4" ht="12.5">
      <c r="A1606" s="406" t="s">
        <v>460</v>
      </c>
      <c r="B1606" s="406" t="s">
        <v>1659</v>
      </c>
      <c r="C1606" s="406" t="s">
        <v>1724</v>
      </c>
      <c r="D1606" s="406" t="s">
        <v>3110</v>
      </c>
    </row>
    <row r="1607" spans="1:4" ht="12.5">
      <c r="A1607" s="406" t="s">
        <v>460</v>
      </c>
      <c r="B1607" s="406" t="s">
        <v>3111</v>
      </c>
      <c r="C1607" s="406" t="s">
        <v>3112</v>
      </c>
      <c r="D1607" s="406" t="s">
        <v>3081</v>
      </c>
    </row>
    <row r="1608" spans="1:4" ht="12.5">
      <c r="A1608" s="406" t="s">
        <v>460</v>
      </c>
      <c r="B1608" s="406" t="s">
        <v>3111</v>
      </c>
      <c r="C1608" s="406" t="s">
        <v>3113</v>
      </c>
      <c r="D1608" s="406" t="s">
        <v>3081</v>
      </c>
    </row>
    <row r="1609" spans="1:4" ht="12.5">
      <c r="A1609" s="406" t="s">
        <v>460</v>
      </c>
      <c r="B1609" s="406" t="s">
        <v>3111</v>
      </c>
      <c r="C1609" s="406" t="s">
        <v>3114</v>
      </c>
      <c r="D1609" s="406" t="s">
        <v>3081</v>
      </c>
    </row>
    <row r="1610" spans="1:4" ht="12.5">
      <c r="A1610" s="406" t="s">
        <v>460</v>
      </c>
      <c r="B1610" s="406" t="s">
        <v>3111</v>
      </c>
      <c r="C1610" s="406" t="s">
        <v>3115</v>
      </c>
      <c r="D1610" s="406" t="s">
        <v>3081</v>
      </c>
    </row>
    <row r="1611" spans="1:4" ht="12.5">
      <c r="A1611" s="406" t="s">
        <v>460</v>
      </c>
      <c r="B1611" s="406" t="s">
        <v>3111</v>
      </c>
      <c r="C1611" s="406" t="s">
        <v>3116</v>
      </c>
      <c r="D1611" s="406" t="s">
        <v>3081</v>
      </c>
    </row>
    <row r="1612" spans="1:4" ht="12.5">
      <c r="A1612" s="406" t="s">
        <v>460</v>
      </c>
      <c r="B1612" s="406" t="s">
        <v>3111</v>
      </c>
      <c r="C1612" s="406" t="s">
        <v>3117</v>
      </c>
      <c r="D1612" s="406" t="s">
        <v>3081</v>
      </c>
    </row>
    <row r="1613" spans="1:4" ht="12.5">
      <c r="A1613" s="406" t="s">
        <v>460</v>
      </c>
      <c r="B1613" s="406" t="s">
        <v>3111</v>
      </c>
      <c r="C1613" s="406" t="s">
        <v>3118</v>
      </c>
      <c r="D1613" s="406" t="s">
        <v>3081</v>
      </c>
    </row>
    <row r="1614" spans="1:4" ht="12.5">
      <c r="A1614" s="406" t="s">
        <v>460</v>
      </c>
      <c r="B1614" s="406" t="s">
        <v>3111</v>
      </c>
      <c r="C1614" s="406" t="s">
        <v>3119</v>
      </c>
      <c r="D1614" s="406" t="s">
        <v>3081</v>
      </c>
    </row>
    <row r="1615" spans="1:4" ht="12.5">
      <c r="A1615" s="406" t="s">
        <v>460</v>
      </c>
      <c r="B1615" s="406" t="s">
        <v>3111</v>
      </c>
      <c r="C1615" s="406" t="s">
        <v>3120</v>
      </c>
      <c r="D1615" s="406" t="s">
        <v>3081</v>
      </c>
    </row>
    <row r="1616" spans="1:4" ht="12.5">
      <c r="A1616" s="406" t="s">
        <v>460</v>
      </c>
      <c r="B1616" s="406" t="s">
        <v>3111</v>
      </c>
      <c r="C1616" s="406" t="s">
        <v>3121</v>
      </c>
      <c r="D1616" s="406" t="s">
        <v>3081</v>
      </c>
    </row>
    <row r="1617" spans="1:4" ht="12.5">
      <c r="A1617" s="406" t="s">
        <v>3091</v>
      </c>
      <c r="B1617" s="406" t="s">
        <v>3122</v>
      </c>
      <c r="C1617" s="406" t="s">
        <v>1668</v>
      </c>
      <c r="D1617" s="406" t="s">
        <v>3123</v>
      </c>
    </row>
    <row r="1618" spans="1:4" ht="12.5">
      <c r="A1618" s="406" t="s">
        <v>460</v>
      </c>
      <c r="B1618" s="406" t="s">
        <v>3124</v>
      </c>
      <c r="C1618" s="406" t="s">
        <v>1729</v>
      </c>
      <c r="D1618" s="406" t="s">
        <v>1665</v>
      </c>
    </row>
    <row r="1619" spans="1:4" ht="12.5">
      <c r="A1619" s="406" t="s">
        <v>460</v>
      </c>
      <c r="B1619" s="406" t="s">
        <v>3124</v>
      </c>
      <c r="C1619" s="406" t="s">
        <v>1677</v>
      </c>
      <c r="D1619" s="406" t="s">
        <v>1713</v>
      </c>
    </row>
    <row r="1620" spans="1:4" ht="12.5">
      <c r="A1620" s="406" t="s">
        <v>460</v>
      </c>
      <c r="B1620" s="406" t="s">
        <v>3124</v>
      </c>
      <c r="C1620" s="406" t="s">
        <v>2019</v>
      </c>
      <c r="D1620" s="406" t="s">
        <v>1713</v>
      </c>
    </row>
    <row r="1621" spans="1:4" ht="12.5">
      <c r="A1621" s="406" t="s">
        <v>460</v>
      </c>
      <c r="B1621" s="406" t="s">
        <v>3125</v>
      </c>
      <c r="C1621" s="406" t="s">
        <v>3126</v>
      </c>
      <c r="D1621" s="406" t="s">
        <v>3088</v>
      </c>
    </row>
    <row r="1622" spans="1:4" ht="12.5">
      <c r="A1622" s="406" t="s">
        <v>460</v>
      </c>
      <c r="B1622" s="406" t="s">
        <v>3125</v>
      </c>
      <c r="C1622" s="406" t="s">
        <v>2849</v>
      </c>
      <c r="D1622" s="406" t="s">
        <v>3088</v>
      </c>
    </row>
    <row r="1623" spans="1:4" ht="12.5">
      <c r="A1623" s="406" t="s">
        <v>460</v>
      </c>
      <c r="B1623" s="406" t="s">
        <v>3125</v>
      </c>
      <c r="C1623" s="406" t="s">
        <v>3127</v>
      </c>
      <c r="D1623" s="406" t="s">
        <v>3088</v>
      </c>
    </row>
    <row r="1624" spans="1:4" ht="12.5">
      <c r="A1624" s="406" t="s">
        <v>460</v>
      </c>
      <c r="B1624" s="406" t="s">
        <v>3125</v>
      </c>
      <c r="C1624" s="406" t="s">
        <v>3128</v>
      </c>
      <c r="D1624" s="406" t="s">
        <v>3088</v>
      </c>
    </row>
    <row r="1625" spans="1:4" ht="12.5">
      <c r="A1625" s="406" t="s">
        <v>460</v>
      </c>
      <c r="B1625" s="406" t="s">
        <v>3125</v>
      </c>
      <c r="C1625" s="406" t="s">
        <v>3129</v>
      </c>
      <c r="D1625" s="406" t="s">
        <v>3088</v>
      </c>
    </row>
    <row r="1626" spans="1:4" ht="12.5">
      <c r="A1626" s="406" t="s">
        <v>460</v>
      </c>
      <c r="B1626" s="406" t="s">
        <v>3125</v>
      </c>
      <c r="C1626" s="406" t="s">
        <v>3130</v>
      </c>
      <c r="D1626" s="406" t="s">
        <v>3088</v>
      </c>
    </row>
    <row r="1627" spans="1:4" ht="12.5">
      <c r="A1627" s="406" t="s">
        <v>460</v>
      </c>
      <c r="B1627" s="406" t="s">
        <v>3125</v>
      </c>
      <c r="C1627" s="406" t="s">
        <v>3131</v>
      </c>
      <c r="D1627" s="406" t="s">
        <v>3088</v>
      </c>
    </row>
    <row r="1628" spans="1:4" ht="12.5">
      <c r="A1628" s="406" t="s">
        <v>460</v>
      </c>
      <c r="B1628" s="406" t="s">
        <v>3125</v>
      </c>
      <c r="C1628" s="406" t="s">
        <v>1959</v>
      </c>
      <c r="D1628" s="406" t="s">
        <v>2514</v>
      </c>
    </row>
    <row r="1629" spans="1:4" ht="12.5">
      <c r="A1629" s="406" t="s">
        <v>460</v>
      </c>
      <c r="B1629" s="406" t="s">
        <v>3125</v>
      </c>
      <c r="C1629" s="406" t="s">
        <v>3132</v>
      </c>
      <c r="D1629" s="406" t="s">
        <v>3088</v>
      </c>
    </row>
    <row r="1630" spans="1:4" ht="12.5">
      <c r="A1630" s="406" t="s">
        <v>460</v>
      </c>
      <c r="B1630" s="406" t="s">
        <v>3125</v>
      </c>
      <c r="C1630" s="406" t="s">
        <v>3133</v>
      </c>
      <c r="D1630" s="406" t="s">
        <v>3088</v>
      </c>
    </row>
    <row r="1631" spans="1:4" ht="12.5">
      <c r="A1631" s="406" t="s">
        <v>460</v>
      </c>
      <c r="B1631" s="406" t="s">
        <v>3125</v>
      </c>
      <c r="C1631" s="406" t="s">
        <v>3134</v>
      </c>
      <c r="D1631" s="406" t="s">
        <v>3088</v>
      </c>
    </row>
    <row r="1632" spans="1:4" ht="12.5">
      <c r="A1632" s="406" t="s">
        <v>460</v>
      </c>
      <c r="B1632" s="406" t="s">
        <v>3125</v>
      </c>
      <c r="C1632" s="406" t="s">
        <v>3135</v>
      </c>
      <c r="D1632" s="406" t="s">
        <v>3088</v>
      </c>
    </row>
    <row r="1633" spans="1:4" ht="12.5">
      <c r="A1633" s="406" t="s">
        <v>460</v>
      </c>
      <c r="B1633" s="406" t="s">
        <v>3125</v>
      </c>
      <c r="C1633" s="406" t="s">
        <v>3136</v>
      </c>
      <c r="D1633" s="406" t="s">
        <v>3088</v>
      </c>
    </row>
    <row r="1634" spans="1:4" ht="12.5">
      <c r="A1634" s="406" t="s">
        <v>460</v>
      </c>
      <c r="B1634" s="406" t="s">
        <v>3125</v>
      </c>
      <c r="C1634" s="406" t="s">
        <v>3137</v>
      </c>
      <c r="D1634" s="406" t="s">
        <v>3088</v>
      </c>
    </row>
    <row r="1635" spans="1:4" ht="12.5">
      <c r="A1635" s="406" t="s">
        <v>460</v>
      </c>
      <c r="B1635" s="406" t="s">
        <v>3125</v>
      </c>
      <c r="C1635" s="406" t="s">
        <v>3138</v>
      </c>
      <c r="D1635" s="406" t="s">
        <v>3088</v>
      </c>
    </row>
    <row r="1636" spans="1:4" ht="12.5">
      <c r="A1636" s="406" t="s">
        <v>460</v>
      </c>
      <c r="B1636" s="406" t="s">
        <v>3125</v>
      </c>
      <c r="C1636" s="406" t="s">
        <v>2850</v>
      </c>
      <c r="D1636" s="406" t="s">
        <v>3088</v>
      </c>
    </row>
    <row r="1637" spans="1:4" ht="12.5">
      <c r="A1637" s="406" t="s">
        <v>460</v>
      </c>
      <c r="B1637" s="406" t="s">
        <v>3125</v>
      </c>
      <c r="C1637" s="406" t="s">
        <v>2859</v>
      </c>
      <c r="D1637" s="406" t="s">
        <v>3088</v>
      </c>
    </row>
    <row r="1638" spans="1:4" ht="12.5">
      <c r="A1638" s="406" t="s">
        <v>460</v>
      </c>
      <c r="B1638" s="406" t="s">
        <v>3125</v>
      </c>
      <c r="C1638" s="406" t="s">
        <v>2867</v>
      </c>
      <c r="D1638" s="406" t="s">
        <v>3088</v>
      </c>
    </row>
    <row r="1639" spans="1:4" ht="12.5">
      <c r="A1639" s="406" t="s">
        <v>460</v>
      </c>
      <c r="B1639" s="406" t="s">
        <v>3125</v>
      </c>
      <c r="C1639" s="406" t="s">
        <v>2869</v>
      </c>
      <c r="D1639" s="406" t="s">
        <v>3088</v>
      </c>
    </row>
    <row r="1640" spans="1:4" ht="12.5">
      <c r="A1640" s="406" t="s">
        <v>460</v>
      </c>
      <c r="B1640" s="406" t="s">
        <v>3125</v>
      </c>
      <c r="C1640" s="406" t="s">
        <v>3139</v>
      </c>
      <c r="D1640" s="406" t="s">
        <v>3088</v>
      </c>
    </row>
    <row r="1641" spans="1:4" ht="12.5">
      <c r="A1641" s="406" t="s">
        <v>460</v>
      </c>
      <c r="B1641" s="406" t="s">
        <v>3125</v>
      </c>
      <c r="C1641" s="406" t="s">
        <v>3140</v>
      </c>
      <c r="D1641" s="406" t="s">
        <v>3088</v>
      </c>
    </row>
    <row r="1642" spans="1:4" ht="12.5">
      <c r="A1642" s="406" t="s">
        <v>460</v>
      </c>
      <c r="B1642" s="406" t="s">
        <v>3125</v>
      </c>
      <c r="C1642" s="406" t="s">
        <v>2879</v>
      </c>
      <c r="D1642" s="406" t="s">
        <v>3088</v>
      </c>
    </row>
    <row r="1643" spans="1:4" ht="12.5">
      <c r="A1643" s="406" t="s">
        <v>460</v>
      </c>
      <c r="B1643" s="406" t="s">
        <v>3125</v>
      </c>
      <c r="C1643" s="406" t="s">
        <v>2880</v>
      </c>
      <c r="D1643" s="406" t="s">
        <v>3088</v>
      </c>
    </row>
    <row r="1644" spans="1:4" ht="12.5">
      <c r="A1644" s="406" t="s">
        <v>460</v>
      </c>
      <c r="B1644" s="406" t="s">
        <v>3125</v>
      </c>
      <c r="C1644" s="406" t="s">
        <v>3141</v>
      </c>
      <c r="D1644" s="406" t="s">
        <v>3088</v>
      </c>
    </row>
    <row r="1645" spans="1:4" ht="12.5">
      <c r="A1645" s="406" t="s">
        <v>460</v>
      </c>
      <c r="B1645" s="406" t="s">
        <v>3124</v>
      </c>
      <c r="C1645" s="406" t="s">
        <v>1750</v>
      </c>
      <c r="D1645" s="406" t="s">
        <v>3142</v>
      </c>
    </row>
    <row r="1646" spans="1:4" ht="12.5">
      <c r="A1646" s="406" t="s">
        <v>460</v>
      </c>
      <c r="B1646" s="406" t="s">
        <v>3124</v>
      </c>
      <c r="C1646" s="406" t="s">
        <v>1674</v>
      </c>
      <c r="D1646" s="406" t="s">
        <v>3142</v>
      </c>
    </row>
    <row r="1647" spans="1:4" ht="12.5">
      <c r="A1647" s="406" t="s">
        <v>460</v>
      </c>
      <c r="B1647" s="406" t="s">
        <v>3124</v>
      </c>
      <c r="C1647" s="406" t="s">
        <v>1713</v>
      </c>
      <c r="D1647" s="406" t="s">
        <v>3142</v>
      </c>
    </row>
    <row r="1648" spans="1:4" ht="12.5">
      <c r="A1648" s="406" t="s">
        <v>460</v>
      </c>
      <c r="B1648" s="406" t="s">
        <v>3124</v>
      </c>
      <c r="C1648" s="406" t="s">
        <v>1727</v>
      </c>
      <c r="D1648" s="406" t="s">
        <v>3143</v>
      </c>
    </row>
    <row r="1649" spans="1:4" ht="12.5">
      <c r="A1649" s="406" t="s">
        <v>460</v>
      </c>
      <c r="B1649" s="406" t="s">
        <v>3124</v>
      </c>
      <c r="C1649" s="406" t="s">
        <v>1805</v>
      </c>
      <c r="D1649" s="406" t="s">
        <v>3143</v>
      </c>
    </row>
    <row r="1650" spans="1:4" ht="12.5">
      <c r="A1650" s="406" t="s">
        <v>460</v>
      </c>
      <c r="B1650" s="406" t="s">
        <v>3124</v>
      </c>
      <c r="C1650" s="406" t="s">
        <v>1745</v>
      </c>
      <c r="D1650" s="406" t="s">
        <v>3143</v>
      </c>
    </row>
    <row r="1651" spans="1:4" ht="12.5">
      <c r="A1651" s="406" t="s">
        <v>460</v>
      </c>
      <c r="B1651" s="406" t="s">
        <v>3124</v>
      </c>
      <c r="C1651" s="406" t="s">
        <v>1796</v>
      </c>
      <c r="D1651" s="406" t="s">
        <v>3144</v>
      </c>
    </row>
    <row r="1652" spans="1:4" ht="12.5">
      <c r="A1652" s="406" t="s">
        <v>460</v>
      </c>
      <c r="B1652" s="406" t="s">
        <v>3124</v>
      </c>
      <c r="C1652" s="406" t="s">
        <v>1772</v>
      </c>
      <c r="D1652" s="406" t="s">
        <v>3144</v>
      </c>
    </row>
    <row r="1653" spans="1:4" ht="12.5">
      <c r="A1653" s="406" t="s">
        <v>460</v>
      </c>
      <c r="B1653" s="406" t="s">
        <v>3124</v>
      </c>
      <c r="C1653" s="406" t="s">
        <v>1660</v>
      </c>
      <c r="D1653" s="406" t="s">
        <v>3145</v>
      </c>
    </row>
    <row r="1654" spans="1:4" ht="12.5">
      <c r="A1654" s="406" t="s">
        <v>460</v>
      </c>
      <c r="B1654" s="406" t="s">
        <v>3124</v>
      </c>
      <c r="C1654" s="406" t="s">
        <v>2120</v>
      </c>
      <c r="D1654" s="406" t="s">
        <v>3145</v>
      </c>
    </row>
    <row r="1655" spans="1:4" ht="12.5">
      <c r="A1655" s="406" t="s">
        <v>460</v>
      </c>
      <c r="B1655" s="406" t="s">
        <v>3124</v>
      </c>
      <c r="C1655" s="406" t="s">
        <v>2413</v>
      </c>
      <c r="D1655" s="406" t="s">
        <v>3145</v>
      </c>
    </row>
    <row r="1656" spans="1:4" ht="12.5">
      <c r="A1656" s="406" t="s">
        <v>783</v>
      </c>
      <c r="B1656" s="406" t="s">
        <v>2812</v>
      </c>
      <c r="C1656" s="406" t="s">
        <v>1651</v>
      </c>
      <c r="D1656" s="406" t="s">
        <v>3146</v>
      </c>
    </row>
    <row r="1657" spans="1:4" ht="12.5">
      <c r="A1657" s="406" t="s">
        <v>460</v>
      </c>
      <c r="B1657" s="406" t="s">
        <v>3124</v>
      </c>
      <c r="C1657" s="406" t="s">
        <v>1654</v>
      </c>
      <c r="D1657" s="406" t="s">
        <v>1702</v>
      </c>
    </row>
    <row r="1658" spans="1:4" ht="12.5">
      <c r="A1658" s="406" t="s">
        <v>3147</v>
      </c>
      <c r="B1658" s="406" t="s">
        <v>3148</v>
      </c>
      <c r="C1658" s="406" t="s">
        <v>2863</v>
      </c>
      <c r="D1658" s="406" t="s">
        <v>3149</v>
      </c>
    </row>
    <row r="1659" spans="1:4" ht="12.5">
      <c r="A1659" s="406" t="s">
        <v>3147</v>
      </c>
      <c r="B1659" s="406" t="s">
        <v>3148</v>
      </c>
      <c r="C1659" s="406" t="s">
        <v>2866</v>
      </c>
      <c r="D1659" s="406" t="s">
        <v>3149</v>
      </c>
    </row>
    <row r="1660" spans="1:4" ht="12.5">
      <c r="A1660" s="406" t="s">
        <v>3147</v>
      </c>
      <c r="B1660" s="406" t="s">
        <v>3148</v>
      </c>
      <c r="C1660" s="406" t="s">
        <v>2867</v>
      </c>
      <c r="D1660" s="406" t="s">
        <v>3149</v>
      </c>
    </row>
    <row r="1661" spans="1:4" ht="12.5">
      <c r="A1661" s="406" t="s">
        <v>3147</v>
      </c>
      <c r="B1661" s="406" t="s">
        <v>3148</v>
      </c>
      <c r="C1661" s="406" t="s">
        <v>2869</v>
      </c>
      <c r="D1661" s="406" t="s">
        <v>3149</v>
      </c>
    </row>
    <row r="1662" spans="1:4" ht="12.5">
      <c r="A1662" s="406" t="s">
        <v>3147</v>
      </c>
      <c r="B1662" s="406" t="s">
        <v>3148</v>
      </c>
      <c r="C1662" s="406" t="s">
        <v>2874</v>
      </c>
      <c r="D1662" s="406" t="s">
        <v>3149</v>
      </c>
    </row>
    <row r="1663" spans="1:4" ht="12.5">
      <c r="A1663" s="406" t="s">
        <v>3147</v>
      </c>
      <c r="B1663" s="406" t="s">
        <v>3148</v>
      </c>
      <c r="C1663" s="406" t="s">
        <v>3150</v>
      </c>
      <c r="D1663" s="406" t="s">
        <v>3149</v>
      </c>
    </row>
    <row r="1664" spans="1:4" ht="12.5">
      <c r="A1664" s="406" t="s">
        <v>3147</v>
      </c>
      <c r="B1664" s="406" t="s">
        <v>3148</v>
      </c>
      <c r="C1664" s="406" t="s">
        <v>3139</v>
      </c>
      <c r="D1664" s="406" t="s">
        <v>3149</v>
      </c>
    </row>
    <row r="1665" spans="1:4" ht="12.5">
      <c r="A1665" s="406" t="s">
        <v>3147</v>
      </c>
      <c r="B1665" s="406" t="s">
        <v>3148</v>
      </c>
      <c r="C1665" s="406" t="s">
        <v>2878</v>
      </c>
      <c r="D1665" s="406" t="s">
        <v>3149</v>
      </c>
    </row>
    <row r="1666" spans="1:4" ht="12.5">
      <c r="A1666" s="406" t="s">
        <v>3147</v>
      </c>
      <c r="B1666" s="406" t="s">
        <v>3148</v>
      </c>
      <c r="C1666" s="406" t="s">
        <v>2835</v>
      </c>
      <c r="D1666" s="406" t="s">
        <v>3149</v>
      </c>
    </row>
    <row r="1667" spans="1:4" ht="12.5">
      <c r="A1667" s="406" t="s">
        <v>3147</v>
      </c>
      <c r="B1667" s="406" t="s">
        <v>3148</v>
      </c>
      <c r="C1667" s="406" t="s">
        <v>3151</v>
      </c>
      <c r="D1667" s="406" t="s">
        <v>3149</v>
      </c>
    </row>
    <row r="1668" spans="1:4" ht="12.5">
      <c r="A1668" s="406" t="s">
        <v>3147</v>
      </c>
      <c r="B1668" s="406" t="s">
        <v>3148</v>
      </c>
      <c r="C1668" s="406" t="s">
        <v>1887</v>
      </c>
      <c r="D1668" s="406" t="s">
        <v>3152</v>
      </c>
    </row>
    <row r="1669" spans="1:4" ht="12.5">
      <c r="A1669" s="406" t="s">
        <v>3147</v>
      </c>
      <c r="B1669" s="406" t="s">
        <v>3148</v>
      </c>
      <c r="C1669" s="406" t="s">
        <v>2177</v>
      </c>
      <c r="D1669" s="406" t="s">
        <v>3153</v>
      </c>
    </row>
    <row r="1670" spans="1:4" ht="12.5">
      <c r="A1670" s="406" t="s">
        <v>460</v>
      </c>
      <c r="B1670" s="406" t="s">
        <v>3154</v>
      </c>
      <c r="C1670" s="406" t="s">
        <v>2875</v>
      </c>
      <c r="D1670" s="406" t="s">
        <v>3081</v>
      </c>
    </row>
    <row r="1671" spans="1:4" ht="12.5">
      <c r="A1671" s="406" t="s">
        <v>460</v>
      </c>
      <c r="B1671" s="406" t="s">
        <v>3154</v>
      </c>
      <c r="C1671" s="406" t="s">
        <v>2876</v>
      </c>
      <c r="D1671" s="406" t="s">
        <v>3081</v>
      </c>
    </row>
    <row r="1672" spans="1:4" ht="12.5">
      <c r="A1672" s="406" t="s">
        <v>460</v>
      </c>
      <c r="B1672" s="406" t="s">
        <v>3154</v>
      </c>
      <c r="C1672" s="406" t="s">
        <v>3139</v>
      </c>
      <c r="D1672" s="406" t="s">
        <v>3081</v>
      </c>
    </row>
    <row r="1673" spans="1:4" ht="12.5">
      <c r="A1673" s="406" t="s">
        <v>460</v>
      </c>
      <c r="B1673" s="406" t="s">
        <v>3154</v>
      </c>
      <c r="C1673" s="406" t="s">
        <v>3155</v>
      </c>
      <c r="D1673" s="406" t="s">
        <v>3156</v>
      </c>
    </row>
    <row r="1674" spans="1:4" ht="12.5">
      <c r="A1674" s="406" t="s">
        <v>783</v>
      </c>
      <c r="B1674" s="406" t="s">
        <v>3157</v>
      </c>
      <c r="C1674" s="406" t="s">
        <v>1674</v>
      </c>
      <c r="D1674" s="406" t="s">
        <v>3158</v>
      </c>
    </row>
    <row r="1675" spans="1:4" ht="12.5">
      <c r="A1675" s="406" t="s">
        <v>3147</v>
      </c>
      <c r="B1675" s="406" t="s">
        <v>3148</v>
      </c>
      <c r="C1675" s="406" t="s">
        <v>3159</v>
      </c>
      <c r="D1675" s="406" t="s">
        <v>3149</v>
      </c>
    </row>
    <row r="1676" spans="1:4" ht="12.5">
      <c r="A1676" s="406" t="s">
        <v>3147</v>
      </c>
      <c r="B1676" s="406" t="s">
        <v>3148</v>
      </c>
      <c r="C1676" s="406" t="s">
        <v>3160</v>
      </c>
      <c r="D1676" s="406" t="s">
        <v>3149</v>
      </c>
    </row>
    <row r="1677" spans="1:4" ht="12.5">
      <c r="A1677" s="406" t="s">
        <v>1863</v>
      </c>
      <c r="B1677" s="406" t="s">
        <v>3161</v>
      </c>
      <c r="C1677" s="406" t="s">
        <v>1763</v>
      </c>
      <c r="D1677" s="406" t="s">
        <v>3162</v>
      </c>
    </row>
    <row r="1678" spans="1:4" ht="12.5">
      <c r="A1678" s="406" t="s">
        <v>460</v>
      </c>
      <c r="B1678" s="406" t="s">
        <v>3163</v>
      </c>
      <c r="C1678" s="406" t="s">
        <v>2961</v>
      </c>
      <c r="D1678" s="406" t="s">
        <v>3081</v>
      </c>
    </row>
    <row r="1679" spans="1:4" ht="12.5">
      <c r="A1679" s="406" t="s">
        <v>460</v>
      </c>
      <c r="B1679" s="406" t="s">
        <v>3163</v>
      </c>
      <c r="C1679" s="406" t="s">
        <v>3164</v>
      </c>
      <c r="D1679" s="406" t="s">
        <v>3081</v>
      </c>
    </row>
    <row r="1680" spans="1:4" ht="12.5">
      <c r="A1680" s="406" t="s">
        <v>460</v>
      </c>
      <c r="B1680" s="406" t="s">
        <v>3163</v>
      </c>
      <c r="C1680" s="406" t="s">
        <v>2967</v>
      </c>
      <c r="D1680" s="406" t="s">
        <v>3081</v>
      </c>
    </row>
    <row r="1681" spans="1:4" ht="12.5">
      <c r="A1681" s="406" t="s">
        <v>460</v>
      </c>
      <c r="B1681" s="406" t="s">
        <v>3163</v>
      </c>
      <c r="C1681" s="406" t="s">
        <v>3165</v>
      </c>
      <c r="D1681" s="406" t="s">
        <v>3081</v>
      </c>
    </row>
    <row r="1682" spans="1:4" ht="12.5">
      <c r="A1682" s="406" t="s">
        <v>460</v>
      </c>
      <c r="B1682" s="406" t="s">
        <v>3163</v>
      </c>
      <c r="C1682" s="406" t="s">
        <v>2976</v>
      </c>
      <c r="D1682" s="406" t="s">
        <v>3081</v>
      </c>
    </row>
    <row r="1683" spans="1:4" ht="12.5">
      <c r="A1683" s="406" t="s">
        <v>460</v>
      </c>
      <c r="B1683" s="406" t="s">
        <v>3163</v>
      </c>
      <c r="C1683" s="406" t="s">
        <v>2978</v>
      </c>
      <c r="D1683" s="406" t="s">
        <v>3081</v>
      </c>
    </row>
    <row r="1684" spans="1:4" ht="12.5">
      <c r="A1684" s="406" t="s">
        <v>460</v>
      </c>
      <c r="B1684" s="406" t="s">
        <v>3163</v>
      </c>
      <c r="C1684" s="406" t="s">
        <v>2982</v>
      </c>
      <c r="D1684" s="406" t="s">
        <v>3081</v>
      </c>
    </row>
    <row r="1685" spans="1:4" ht="12.5">
      <c r="A1685" s="406" t="s">
        <v>460</v>
      </c>
      <c r="B1685" s="406" t="s">
        <v>3163</v>
      </c>
      <c r="C1685" s="406" t="s">
        <v>3166</v>
      </c>
      <c r="D1685" s="406" t="s">
        <v>3081</v>
      </c>
    </row>
    <row r="1686" spans="1:4" ht="12.5">
      <c r="A1686" s="406" t="s">
        <v>460</v>
      </c>
      <c r="B1686" s="406" t="s">
        <v>3163</v>
      </c>
      <c r="C1686" s="406" t="s">
        <v>3167</v>
      </c>
      <c r="D1686" s="406" t="s">
        <v>3081</v>
      </c>
    </row>
    <row r="1687" spans="1:4" ht="12.5">
      <c r="A1687" s="406" t="s">
        <v>460</v>
      </c>
      <c r="B1687" s="406" t="s">
        <v>3163</v>
      </c>
      <c r="C1687" s="406" t="s">
        <v>3168</v>
      </c>
      <c r="D1687" s="406" t="s">
        <v>3081</v>
      </c>
    </row>
    <row r="1688" spans="1:4" ht="12.5">
      <c r="A1688" s="406" t="s">
        <v>460</v>
      </c>
      <c r="B1688" s="406" t="s">
        <v>3163</v>
      </c>
      <c r="C1688" s="406" t="s">
        <v>3169</v>
      </c>
      <c r="D1688" s="406" t="s">
        <v>3081</v>
      </c>
    </row>
    <row r="1689" spans="1:4" ht="12.5">
      <c r="A1689" s="406" t="s">
        <v>460</v>
      </c>
      <c r="B1689" s="406" t="s">
        <v>3170</v>
      </c>
      <c r="C1689" s="406" t="s">
        <v>3171</v>
      </c>
      <c r="D1689" s="406" t="s">
        <v>3081</v>
      </c>
    </row>
    <row r="1690" spans="1:4" ht="12.5">
      <c r="A1690" s="406" t="s">
        <v>460</v>
      </c>
      <c r="B1690" s="406" t="s">
        <v>3170</v>
      </c>
      <c r="C1690" s="406" t="s">
        <v>3172</v>
      </c>
      <c r="D1690" s="406" t="s">
        <v>3081</v>
      </c>
    </row>
    <row r="1691" spans="1:4" ht="12.5">
      <c r="A1691" s="406" t="s">
        <v>460</v>
      </c>
      <c r="B1691" s="406" t="s">
        <v>3170</v>
      </c>
      <c r="C1691" s="406" t="s">
        <v>3173</v>
      </c>
      <c r="D1691" s="406" t="s">
        <v>3081</v>
      </c>
    </row>
    <row r="1692" spans="1:4" ht="12.5">
      <c r="A1692" s="406" t="s">
        <v>460</v>
      </c>
      <c r="B1692" s="406" t="s">
        <v>3170</v>
      </c>
      <c r="C1692" s="406" t="s">
        <v>3174</v>
      </c>
      <c r="D1692" s="406" t="s">
        <v>3081</v>
      </c>
    </row>
    <row r="1693" spans="1:4" ht="12.5">
      <c r="A1693" s="406" t="s">
        <v>460</v>
      </c>
      <c r="B1693" s="406" t="s">
        <v>3170</v>
      </c>
      <c r="C1693" s="406" t="s">
        <v>3175</v>
      </c>
      <c r="D1693" s="406" t="s">
        <v>3081</v>
      </c>
    </row>
    <row r="1694" spans="1:4" ht="12.5">
      <c r="A1694" s="406" t="s">
        <v>460</v>
      </c>
      <c r="B1694" s="406" t="s">
        <v>3170</v>
      </c>
      <c r="C1694" s="406" t="s">
        <v>3176</v>
      </c>
      <c r="D1694" s="406" t="s">
        <v>3081</v>
      </c>
    </row>
    <row r="1695" spans="1:4" ht="12.5">
      <c r="A1695" s="406" t="s">
        <v>460</v>
      </c>
      <c r="B1695" s="406" t="s">
        <v>3170</v>
      </c>
      <c r="C1695" s="406" t="s">
        <v>3177</v>
      </c>
      <c r="D1695" s="406" t="s">
        <v>3081</v>
      </c>
    </row>
    <row r="1696" spans="1:4" ht="12.5">
      <c r="A1696" s="406" t="s">
        <v>2261</v>
      </c>
      <c r="B1696" s="406" t="s">
        <v>1923</v>
      </c>
      <c r="C1696" s="406" t="s">
        <v>2952</v>
      </c>
      <c r="D1696" s="406" t="s">
        <v>3178</v>
      </c>
    </row>
    <row r="1697" spans="1:4" ht="12.5">
      <c r="A1697" s="406" t="s">
        <v>2261</v>
      </c>
      <c r="B1697" s="406" t="s">
        <v>1923</v>
      </c>
      <c r="C1697" s="406" t="s">
        <v>2953</v>
      </c>
      <c r="D1697" s="406" t="s">
        <v>3178</v>
      </c>
    </row>
    <row r="1698" spans="1:4" ht="12.5">
      <c r="A1698" s="406" t="s">
        <v>2261</v>
      </c>
      <c r="B1698" s="406" t="s">
        <v>1923</v>
      </c>
      <c r="C1698" s="406" t="s">
        <v>2954</v>
      </c>
      <c r="D1698" s="406" t="s">
        <v>3178</v>
      </c>
    </row>
    <row r="1699" spans="1:4" ht="12.5">
      <c r="A1699" s="406" t="s">
        <v>2261</v>
      </c>
      <c r="B1699" s="406" t="s">
        <v>1923</v>
      </c>
      <c r="C1699" s="406" t="s">
        <v>2955</v>
      </c>
      <c r="D1699" s="406" t="s">
        <v>3178</v>
      </c>
    </row>
    <row r="1700" spans="1:4" ht="12.5">
      <c r="A1700" s="406" t="s">
        <v>2261</v>
      </c>
      <c r="B1700" s="406" t="s">
        <v>1923</v>
      </c>
      <c r="C1700" s="406" t="s">
        <v>2956</v>
      </c>
      <c r="D1700" s="406" t="s">
        <v>3178</v>
      </c>
    </row>
    <row r="1701" spans="1:4" ht="12.5">
      <c r="A1701" s="406" t="s">
        <v>2261</v>
      </c>
      <c r="B1701" s="406" t="s">
        <v>1923</v>
      </c>
      <c r="C1701" s="406" t="s">
        <v>2957</v>
      </c>
      <c r="D1701" s="406" t="s">
        <v>3178</v>
      </c>
    </row>
    <row r="1702" spans="1:4" ht="12.5">
      <c r="A1702" s="406" t="s">
        <v>2261</v>
      </c>
      <c r="B1702" s="406" t="s">
        <v>1923</v>
      </c>
      <c r="C1702" s="406" t="s">
        <v>2959</v>
      </c>
      <c r="D1702" s="406" t="s">
        <v>3178</v>
      </c>
    </row>
    <row r="1703" spans="1:4" ht="12.5">
      <c r="A1703" s="406" t="s">
        <v>2261</v>
      </c>
      <c r="B1703" s="406" t="s">
        <v>1923</v>
      </c>
      <c r="C1703" s="406" t="s">
        <v>3179</v>
      </c>
      <c r="D1703" s="406" t="s">
        <v>3178</v>
      </c>
    </row>
    <row r="1704" spans="1:4" ht="12.5">
      <c r="A1704" s="406" t="s">
        <v>460</v>
      </c>
      <c r="B1704" s="406" t="s">
        <v>3180</v>
      </c>
      <c r="C1704" s="406" t="s">
        <v>3181</v>
      </c>
      <c r="D1704" s="406" t="s">
        <v>3081</v>
      </c>
    </row>
    <row r="1705" spans="1:4" ht="12.5">
      <c r="A1705" s="406" t="s">
        <v>460</v>
      </c>
      <c r="B1705" s="406" t="s">
        <v>3180</v>
      </c>
      <c r="C1705" s="406" t="s">
        <v>2837</v>
      </c>
      <c r="D1705" s="406" t="s">
        <v>3081</v>
      </c>
    </row>
    <row r="1706" spans="1:4" ht="12.5">
      <c r="A1706" s="406" t="s">
        <v>460</v>
      </c>
      <c r="B1706" s="406" t="s">
        <v>3180</v>
      </c>
      <c r="C1706" s="406" t="s">
        <v>3182</v>
      </c>
      <c r="D1706" s="406" t="s">
        <v>3183</v>
      </c>
    </row>
    <row r="1707" spans="1:4" ht="12.5">
      <c r="A1707" s="406" t="s">
        <v>460</v>
      </c>
      <c r="B1707" s="406" t="s">
        <v>3184</v>
      </c>
      <c r="C1707" s="406" t="s">
        <v>3185</v>
      </c>
      <c r="D1707" s="406" t="s">
        <v>3081</v>
      </c>
    </row>
    <row r="1708" spans="1:4" ht="12.5">
      <c r="A1708" s="406" t="s">
        <v>460</v>
      </c>
      <c r="B1708" s="406" t="s">
        <v>3184</v>
      </c>
      <c r="C1708" s="406" t="s">
        <v>3186</v>
      </c>
      <c r="D1708" s="406" t="s">
        <v>3081</v>
      </c>
    </row>
    <row r="1709" spans="1:4" ht="12.5">
      <c r="A1709" s="406" t="s">
        <v>460</v>
      </c>
      <c r="B1709" s="406" t="s">
        <v>3184</v>
      </c>
      <c r="C1709" s="406" t="s">
        <v>3187</v>
      </c>
      <c r="D1709" s="406" t="s">
        <v>3081</v>
      </c>
    </row>
    <row r="1710" spans="1:4" ht="12.5">
      <c r="A1710" s="406" t="s">
        <v>460</v>
      </c>
      <c r="B1710" s="406" t="s">
        <v>3184</v>
      </c>
      <c r="C1710" s="406" t="s">
        <v>3188</v>
      </c>
      <c r="D1710" s="406" t="s">
        <v>3081</v>
      </c>
    </row>
    <row r="1711" spans="1:4" ht="12.5">
      <c r="A1711" s="406" t="s">
        <v>460</v>
      </c>
      <c r="B1711" s="406" t="s">
        <v>3184</v>
      </c>
      <c r="C1711" s="406" t="s">
        <v>3189</v>
      </c>
      <c r="D1711" s="406" t="s">
        <v>3081</v>
      </c>
    </row>
    <row r="1712" spans="1:4" ht="12.5">
      <c r="A1712" s="406" t="s">
        <v>460</v>
      </c>
      <c r="B1712" s="406" t="s">
        <v>3184</v>
      </c>
      <c r="C1712" s="406" t="s">
        <v>3190</v>
      </c>
      <c r="D1712" s="406" t="s">
        <v>3081</v>
      </c>
    </row>
    <row r="1713" spans="1:4" ht="12.5">
      <c r="A1713" s="406" t="s">
        <v>460</v>
      </c>
      <c r="B1713" s="406" t="s">
        <v>3184</v>
      </c>
      <c r="C1713" s="406" t="s">
        <v>3191</v>
      </c>
      <c r="D1713" s="406" t="s">
        <v>3081</v>
      </c>
    </row>
    <row r="1714" spans="1:4" ht="12.5">
      <c r="A1714" s="406" t="s">
        <v>460</v>
      </c>
      <c r="B1714" s="406" t="s">
        <v>3184</v>
      </c>
      <c r="C1714" s="406" t="s">
        <v>3192</v>
      </c>
      <c r="D1714" s="406" t="s">
        <v>3081</v>
      </c>
    </row>
    <row r="1715" spans="1:4" ht="12.5">
      <c r="A1715" s="406" t="s">
        <v>460</v>
      </c>
      <c r="B1715" s="406" t="s">
        <v>3184</v>
      </c>
      <c r="C1715" s="406" t="s">
        <v>3193</v>
      </c>
      <c r="D1715" s="406" t="s">
        <v>3081</v>
      </c>
    </row>
    <row r="1716" spans="1:4" ht="12.5">
      <c r="A1716" s="406" t="s">
        <v>460</v>
      </c>
      <c r="B1716" s="406" t="s">
        <v>3184</v>
      </c>
      <c r="C1716" s="406" t="s">
        <v>3194</v>
      </c>
      <c r="D1716" s="406" t="s">
        <v>3081</v>
      </c>
    </row>
    <row r="1717" spans="1:4" ht="12.5">
      <c r="A1717" s="406" t="s">
        <v>460</v>
      </c>
      <c r="B1717" s="406" t="s">
        <v>3184</v>
      </c>
      <c r="C1717" s="406" t="s">
        <v>3195</v>
      </c>
      <c r="D1717" s="406" t="s">
        <v>3081</v>
      </c>
    </row>
    <row r="1718" spans="1:4" ht="12.5">
      <c r="A1718" s="406" t="s">
        <v>1993</v>
      </c>
      <c r="B1718" s="406" t="s">
        <v>2529</v>
      </c>
      <c r="C1718" s="406" t="s">
        <v>3196</v>
      </c>
      <c r="D1718" s="406" t="s">
        <v>2531</v>
      </c>
    </row>
    <row r="1719" spans="1:4" ht="12.5">
      <c r="A1719" s="406" t="s">
        <v>460</v>
      </c>
      <c r="B1719" s="406" t="s">
        <v>3197</v>
      </c>
      <c r="C1719" s="406" t="s">
        <v>3198</v>
      </c>
      <c r="D1719" s="406" t="s">
        <v>3088</v>
      </c>
    </row>
    <row r="1720" spans="1:4" ht="12.5">
      <c r="A1720" s="406" t="s">
        <v>2552</v>
      </c>
      <c r="B1720" s="406" t="s">
        <v>2552</v>
      </c>
      <c r="C1720" s="406"/>
      <c r="D1720" s="406" t="s">
        <v>2053</v>
      </c>
    </row>
    <row r="1721" spans="1:4" ht="12.5">
      <c r="A1721" s="406" t="s">
        <v>2552</v>
      </c>
      <c r="B1721" s="406" t="s">
        <v>2552</v>
      </c>
      <c r="C1721" s="406"/>
      <c r="D1721" s="406" t="s">
        <v>2147</v>
      </c>
    </row>
    <row r="1722" spans="1:4" ht="12.5">
      <c r="A1722" s="406" t="s">
        <v>2552</v>
      </c>
      <c r="B1722" s="406" t="s">
        <v>2552</v>
      </c>
      <c r="C1722" s="406"/>
      <c r="D1722" s="406" t="s">
        <v>3199</v>
      </c>
    </row>
    <row r="1723" spans="1:4" ht="12.5">
      <c r="A1723" s="406" t="s">
        <v>2552</v>
      </c>
      <c r="B1723" s="406" t="s">
        <v>2552</v>
      </c>
      <c r="C1723" s="406"/>
      <c r="D1723" s="406" t="s">
        <v>3076</v>
      </c>
    </row>
    <row r="1724" spans="1:4" ht="12.5">
      <c r="A1724" s="406" t="s">
        <v>2552</v>
      </c>
      <c r="B1724" s="406" t="s">
        <v>2552</v>
      </c>
      <c r="C1724" s="406"/>
      <c r="D1724" s="406" t="s">
        <v>3200</v>
      </c>
    </row>
    <row r="1725" spans="1:4" ht="12.5">
      <c r="A1725" s="406" t="s">
        <v>2552</v>
      </c>
      <c r="B1725" s="406" t="s">
        <v>2552</v>
      </c>
      <c r="C1725" s="406"/>
      <c r="D1725" s="406" t="s">
        <v>3201</v>
      </c>
    </row>
    <row r="1726" spans="1:4" ht="12.5">
      <c r="A1726" s="406" t="s">
        <v>2552</v>
      </c>
      <c r="B1726" s="406" t="s">
        <v>2552</v>
      </c>
      <c r="C1726" s="406"/>
      <c r="D1726" s="406" t="s">
        <v>3202</v>
      </c>
    </row>
    <row r="1727" spans="1:4" ht="12.5">
      <c r="A1727" s="406" t="s">
        <v>2552</v>
      </c>
      <c r="B1727" s="406" t="s">
        <v>2552</v>
      </c>
      <c r="C1727" s="406"/>
      <c r="D1727" s="406" t="s">
        <v>3203</v>
      </c>
    </row>
    <row r="1728" spans="1:4" ht="12.5">
      <c r="A1728" s="406" t="s">
        <v>2552</v>
      </c>
      <c r="B1728" s="406" t="s">
        <v>2552</v>
      </c>
      <c r="C1728" s="406"/>
      <c r="D1728" s="406" t="s">
        <v>3204</v>
      </c>
    </row>
    <row r="1729" spans="1:4" ht="12.5">
      <c r="A1729" s="406" t="s">
        <v>460</v>
      </c>
      <c r="B1729" s="406" t="s">
        <v>3197</v>
      </c>
      <c r="C1729" s="406" t="s">
        <v>3205</v>
      </c>
      <c r="D1729" s="406" t="s">
        <v>3088</v>
      </c>
    </row>
    <row r="1730" spans="1:4" ht="12.5">
      <c r="A1730" s="406" t="s">
        <v>460</v>
      </c>
      <c r="B1730" s="406" t="s">
        <v>3197</v>
      </c>
      <c r="C1730" s="406" t="s">
        <v>3206</v>
      </c>
      <c r="D1730" s="406" t="s">
        <v>3088</v>
      </c>
    </row>
    <row r="1731" spans="1:4" ht="12.5">
      <c r="A1731" s="406" t="s">
        <v>460</v>
      </c>
      <c r="B1731" s="406" t="s">
        <v>3197</v>
      </c>
      <c r="C1731" s="406" t="s">
        <v>3207</v>
      </c>
      <c r="D1731" s="406" t="s">
        <v>3088</v>
      </c>
    </row>
    <row r="1732" spans="1:4" ht="12.5">
      <c r="A1732" s="406" t="s">
        <v>460</v>
      </c>
      <c r="B1732" s="406" t="s">
        <v>3197</v>
      </c>
      <c r="C1732" s="406" t="s">
        <v>3208</v>
      </c>
      <c r="D1732" s="406" t="s">
        <v>3088</v>
      </c>
    </row>
    <row r="1733" spans="1:4" ht="12.5">
      <c r="A1733" s="406" t="s">
        <v>460</v>
      </c>
      <c r="B1733" s="406" t="s">
        <v>3197</v>
      </c>
      <c r="C1733" s="406" t="s">
        <v>3209</v>
      </c>
      <c r="D1733" s="406" t="s">
        <v>3088</v>
      </c>
    </row>
    <row r="1734" spans="1:4" ht="12.5">
      <c r="A1734" s="406" t="s">
        <v>460</v>
      </c>
      <c r="B1734" s="406" t="s">
        <v>3197</v>
      </c>
      <c r="C1734" s="406" t="s">
        <v>3210</v>
      </c>
      <c r="D1734" s="406" t="s">
        <v>3088</v>
      </c>
    </row>
    <row r="1735" spans="1:4" ht="12.5">
      <c r="A1735" s="406" t="s">
        <v>460</v>
      </c>
      <c r="B1735" s="406" t="s">
        <v>3197</v>
      </c>
      <c r="C1735" s="406" t="s">
        <v>3116</v>
      </c>
      <c r="D1735" s="406" t="s">
        <v>3088</v>
      </c>
    </row>
    <row r="1736" spans="1:4" ht="12.5">
      <c r="A1736" s="406" t="s">
        <v>460</v>
      </c>
      <c r="B1736" s="406" t="s">
        <v>3197</v>
      </c>
      <c r="C1736" s="406" t="s">
        <v>3118</v>
      </c>
      <c r="D1736" s="406" t="s">
        <v>3088</v>
      </c>
    </row>
    <row r="1737" spans="1:4" ht="12.5">
      <c r="A1737" s="406" t="s">
        <v>460</v>
      </c>
      <c r="B1737" s="406" t="s">
        <v>3197</v>
      </c>
      <c r="C1737" s="406" t="s">
        <v>3119</v>
      </c>
      <c r="D1737" s="406" t="s">
        <v>3088</v>
      </c>
    </row>
    <row r="1738" spans="1:4" ht="12.5">
      <c r="A1738" s="406" t="s">
        <v>2552</v>
      </c>
      <c r="B1738" s="406" t="s">
        <v>2552</v>
      </c>
      <c r="C1738" s="406"/>
      <c r="D1738" s="406" t="s">
        <v>3211</v>
      </c>
    </row>
    <row r="1739" spans="1:4" ht="12.5">
      <c r="A1739" s="406" t="s">
        <v>2552</v>
      </c>
      <c r="B1739" s="406" t="s">
        <v>2552</v>
      </c>
      <c r="C1739" s="406"/>
      <c r="D1739" s="406" t="s">
        <v>3212</v>
      </c>
    </row>
    <row r="1740" spans="1:4" ht="12.5">
      <c r="A1740" s="406" t="s">
        <v>2552</v>
      </c>
      <c r="B1740" s="406" t="s">
        <v>2552</v>
      </c>
      <c r="C1740" s="406"/>
      <c r="D1740" s="406" t="s">
        <v>3213</v>
      </c>
    </row>
    <row r="1741" spans="1:4" ht="12.5">
      <c r="A1741" s="406" t="s">
        <v>2552</v>
      </c>
      <c r="B1741" s="406" t="s">
        <v>2552</v>
      </c>
      <c r="C1741" s="406"/>
      <c r="D1741" s="406" t="s">
        <v>3214</v>
      </c>
    </row>
    <row r="1742" spans="1:4" ht="12.5">
      <c r="A1742" s="406" t="s">
        <v>2552</v>
      </c>
      <c r="B1742" s="406" t="s">
        <v>2552</v>
      </c>
      <c r="C1742" s="406"/>
      <c r="D1742" s="406" t="s">
        <v>3215</v>
      </c>
    </row>
    <row r="1743" spans="1:4" ht="12.5">
      <c r="A1743" s="406" t="s">
        <v>2552</v>
      </c>
      <c r="B1743" s="406" t="s">
        <v>2552</v>
      </c>
      <c r="C1743" s="406"/>
      <c r="D1743" s="406" t="s">
        <v>3216</v>
      </c>
    </row>
    <row r="1744" spans="1:4" ht="12.5">
      <c r="A1744" s="406" t="s">
        <v>2552</v>
      </c>
      <c r="B1744" s="406" t="s">
        <v>2552</v>
      </c>
      <c r="C1744" s="406"/>
      <c r="D1744" s="406" t="s">
        <v>3217</v>
      </c>
    </row>
    <row r="1745" spans="1:4" ht="12.5">
      <c r="A1745" s="406" t="s">
        <v>2552</v>
      </c>
      <c r="B1745" s="406" t="s">
        <v>2552</v>
      </c>
      <c r="C1745" s="406" t="s">
        <v>2843</v>
      </c>
      <c r="D1745" s="406" t="s">
        <v>2032</v>
      </c>
    </row>
    <row r="1746" spans="1:4" ht="12.5">
      <c r="A1746" s="406" t="s">
        <v>2552</v>
      </c>
      <c r="B1746" s="406" t="s">
        <v>2552</v>
      </c>
      <c r="C1746" s="406" t="s">
        <v>3084</v>
      </c>
      <c r="D1746" s="406" t="s">
        <v>2032</v>
      </c>
    </row>
    <row r="1747" spans="1:4" ht="12.5">
      <c r="A1747" s="406" t="s">
        <v>2552</v>
      </c>
      <c r="B1747" s="406" t="s">
        <v>2552</v>
      </c>
      <c r="C1747" s="406" t="s">
        <v>3084</v>
      </c>
      <c r="D1747" s="406" t="s">
        <v>2032</v>
      </c>
    </row>
    <row r="1748" spans="1:4" ht="12.5">
      <c r="A1748" s="406" t="s">
        <v>2552</v>
      </c>
      <c r="B1748" s="406" t="s">
        <v>2552</v>
      </c>
      <c r="C1748" s="406" t="s">
        <v>3085</v>
      </c>
      <c r="D1748" s="406" t="s">
        <v>2032</v>
      </c>
    </row>
    <row r="1749" spans="1:4" ht="12.5">
      <c r="A1749" s="406" t="s">
        <v>2552</v>
      </c>
      <c r="B1749" s="406" t="s">
        <v>2552</v>
      </c>
      <c r="C1749" s="406" t="s">
        <v>3218</v>
      </c>
      <c r="D1749" s="406" t="s">
        <v>2032</v>
      </c>
    </row>
    <row r="1750" spans="1:4" ht="12.5">
      <c r="A1750" s="406" t="s">
        <v>2552</v>
      </c>
      <c r="B1750" s="406" t="s">
        <v>2552</v>
      </c>
      <c r="C1750" s="406" t="s">
        <v>3219</v>
      </c>
      <c r="D1750" s="406" t="s">
        <v>2032</v>
      </c>
    </row>
    <row r="1751" spans="1:4" ht="12.5">
      <c r="A1751" s="406" t="s">
        <v>2552</v>
      </c>
      <c r="B1751" s="406" t="s">
        <v>2552</v>
      </c>
      <c r="C1751" s="406" t="s">
        <v>3220</v>
      </c>
      <c r="D1751" s="406" t="s">
        <v>2032</v>
      </c>
    </row>
    <row r="1752" spans="1:4" ht="12.5">
      <c r="A1752" s="406" t="s">
        <v>460</v>
      </c>
      <c r="B1752" s="406" t="s">
        <v>3197</v>
      </c>
      <c r="C1752" s="406" t="s">
        <v>3221</v>
      </c>
      <c r="D1752" s="406" t="s">
        <v>3088</v>
      </c>
    </row>
    <row r="1753" spans="1:4" ht="12.5">
      <c r="A1753" s="406" t="s">
        <v>2552</v>
      </c>
      <c r="B1753" s="406" t="s">
        <v>2552</v>
      </c>
      <c r="C1753" s="406" t="s">
        <v>2923</v>
      </c>
      <c r="D1753" s="406" t="s">
        <v>2032</v>
      </c>
    </row>
    <row r="1754" spans="1:4" ht="12.5">
      <c r="A1754" s="406" t="s">
        <v>2552</v>
      </c>
      <c r="B1754" s="406" t="s">
        <v>2552</v>
      </c>
      <c r="C1754" s="406" t="s">
        <v>3222</v>
      </c>
      <c r="D1754" s="406" t="s">
        <v>2032</v>
      </c>
    </row>
    <row r="1755" spans="1:4" ht="12.5">
      <c r="A1755" s="406" t="s">
        <v>2552</v>
      </c>
      <c r="B1755" s="406" t="s">
        <v>2552</v>
      </c>
      <c r="C1755" s="406" t="s">
        <v>3223</v>
      </c>
      <c r="D1755" s="406" t="s">
        <v>2032</v>
      </c>
    </row>
    <row r="1756" spans="1:4" ht="12.5">
      <c r="A1756" s="406" t="s">
        <v>2552</v>
      </c>
      <c r="B1756" s="406" t="s">
        <v>2552</v>
      </c>
      <c r="C1756" s="406" t="s">
        <v>3159</v>
      </c>
      <c r="D1756" s="406" t="s">
        <v>2032</v>
      </c>
    </row>
    <row r="1757" spans="1:4" ht="12.5">
      <c r="A1757" s="406" t="s">
        <v>2552</v>
      </c>
      <c r="B1757" s="406" t="s">
        <v>2552</v>
      </c>
      <c r="C1757" s="406" t="s">
        <v>3224</v>
      </c>
      <c r="D1757" s="406" t="s">
        <v>2032</v>
      </c>
    </row>
    <row r="1758" spans="1:4" ht="12.5">
      <c r="A1758" s="406" t="s">
        <v>2552</v>
      </c>
      <c r="B1758" s="406" t="s">
        <v>2552</v>
      </c>
      <c r="C1758" s="406" t="s">
        <v>3160</v>
      </c>
      <c r="D1758" s="406" t="s">
        <v>2032</v>
      </c>
    </row>
    <row r="1759" spans="1:4" ht="12.5">
      <c r="A1759" s="406" t="s">
        <v>2552</v>
      </c>
      <c r="B1759" s="406" t="s">
        <v>2552</v>
      </c>
      <c r="C1759" s="406"/>
      <c r="D1759" s="406" t="s">
        <v>3225</v>
      </c>
    </row>
    <row r="1760" spans="1:4" ht="12.5">
      <c r="A1760" s="406" t="s">
        <v>2552</v>
      </c>
      <c r="B1760" s="406" t="s">
        <v>2552</v>
      </c>
      <c r="C1760" s="406"/>
      <c r="D1760" s="406" t="s">
        <v>3225</v>
      </c>
    </row>
    <row r="1761" spans="1:4" ht="12.5">
      <c r="A1761" s="406" t="s">
        <v>2552</v>
      </c>
      <c r="B1761" s="406" t="s">
        <v>2552</v>
      </c>
      <c r="C1761" s="406" t="s">
        <v>2860</v>
      </c>
      <c r="D1761" s="406" t="s">
        <v>2032</v>
      </c>
    </row>
    <row r="1762" spans="1:4" ht="12.5">
      <c r="A1762" s="406" t="s">
        <v>2552</v>
      </c>
      <c r="B1762" s="406" t="s">
        <v>2552</v>
      </c>
      <c r="C1762" s="406" t="s">
        <v>2871</v>
      </c>
      <c r="D1762" s="406" t="s">
        <v>2032</v>
      </c>
    </row>
    <row r="1763" spans="1:4" ht="12.5">
      <c r="A1763" s="406" t="s">
        <v>2552</v>
      </c>
      <c r="B1763" s="406" t="s">
        <v>2552</v>
      </c>
      <c r="C1763" s="406" t="s">
        <v>2872</v>
      </c>
      <c r="D1763" s="406" t="s">
        <v>2032</v>
      </c>
    </row>
    <row r="1764" spans="1:4" ht="12.5">
      <c r="A1764" s="406" t="s">
        <v>2552</v>
      </c>
      <c r="B1764" s="406" t="s">
        <v>2552</v>
      </c>
      <c r="C1764" s="406" t="s">
        <v>2876</v>
      </c>
      <c r="D1764" s="406" t="s">
        <v>2032</v>
      </c>
    </row>
    <row r="1765" spans="1:4" ht="12.5">
      <c r="A1765" s="406" t="s">
        <v>2552</v>
      </c>
      <c r="B1765" s="406" t="s">
        <v>2552</v>
      </c>
      <c r="C1765" s="406" t="s">
        <v>3086</v>
      </c>
      <c r="D1765" s="406" t="s">
        <v>2032</v>
      </c>
    </row>
    <row r="1766" spans="1:4" ht="12.5">
      <c r="A1766" s="406" t="s">
        <v>2552</v>
      </c>
      <c r="B1766" s="406" t="s">
        <v>2552</v>
      </c>
      <c r="C1766" s="406" t="s">
        <v>2881</v>
      </c>
      <c r="D1766" s="406" t="s">
        <v>2032</v>
      </c>
    </row>
    <row r="1767" spans="1:4" ht="12.5">
      <c r="A1767" s="406" t="s">
        <v>2552</v>
      </c>
      <c r="B1767" s="406" t="s">
        <v>2552</v>
      </c>
      <c r="C1767" s="406" t="s">
        <v>3181</v>
      </c>
      <c r="D1767" s="406" t="s">
        <v>2032</v>
      </c>
    </row>
    <row r="1768" spans="1:4" ht="12.5">
      <c r="A1768" s="406" t="s">
        <v>2552</v>
      </c>
      <c r="B1768" s="406" t="s">
        <v>2552</v>
      </c>
      <c r="C1768" s="406" t="s">
        <v>3226</v>
      </c>
      <c r="D1768" s="406" t="s">
        <v>2032</v>
      </c>
    </row>
    <row r="1769" spans="1:4" ht="12.5">
      <c r="A1769" s="406" t="s">
        <v>460</v>
      </c>
      <c r="B1769" s="406" t="s">
        <v>3227</v>
      </c>
      <c r="C1769" s="406" t="s">
        <v>3228</v>
      </c>
      <c r="D1769" s="406" t="s">
        <v>3081</v>
      </c>
    </row>
    <row r="1770" spans="1:4" ht="12.5">
      <c r="A1770" s="406" t="s">
        <v>1893</v>
      </c>
      <c r="B1770" s="406" t="s">
        <v>1664</v>
      </c>
      <c r="C1770" s="406" t="s">
        <v>2872</v>
      </c>
      <c r="D1770" s="406" t="s">
        <v>3229</v>
      </c>
    </row>
    <row r="1771" spans="1:4" ht="12.5">
      <c r="A1771" s="406" t="s">
        <v>1893</v>
      </c>
      <c r="B1771" s="406" t="s">
        <v>1664</v>
      </c>
      <c r="C1771" s="406" t="s">
        <v>2874</v>
      </c>
      <c r="D1771" s="406" t="s">
        <v>3229</v>
      </c>
    </row>
    <row r="1772" spans="1:4" ht="12.5">
      <c r="A1772" s="406" t="s">
        <v>1893</v>
      </c>
      <c r="B1772" s="406" t="s">
        <v>1664</v>
      </c>
      <c r="C1772" s="406" t="s">
        <v>2876</v>
      </c>
      <c r="D1772" s="406" t="s">
        <v>3229</v>
      </c>
    </row>
    <row r="1773" spans="1:4" ht="12.5">
      <c r="A1773" s="406" t="s">
        <v>1893</v>
      </c>
      <c r="B1773" s="406" t="s">
        <v>1664</v>
      </c>
      <c r="C1773" s="406" t="s">
        <v>3139</v>
      </c>
      <c r="D1773" s="406" t="s">
        <v>3229</v>
      </c>
    </row>
    <row r="1774" spans="1:4" ht="12.5">
      <c r="A1774" s="406" t="s">
        <v>1893</v>
      </c>
      <c r="B1774" s="406" t="s">
        <v>1664</v>
      </c>
      <c r="C1774" s="406" t="s">
        <v>3140</v>
      </c>
      <c r="D1774" s="406" t="s">
        <v>3229</v>
      </c>
    </row>
    <row r="1775" spans="1:4" ht="12.5">
      <c r="A1775" s="406" t="s">
        <v>1893</v>
      </c>
      <c r="B1775" s="406" t="s">
        <v>1664</v>
      </c>
      <c r="C1775" s="406" t="s">
        <v>2879</v>
      </c>
      <c r="D1775" s="406" t="s">
        <v>3229</v>
      </c>
    </row>
    <row r="1776" spans="1:4" ht="12.5">
      <c r="A1776" s="406" t="s">
        <v>1893</v>
      </c>
      <c r="B1776" s="406" t="s">
        <v>1664</v>
      </c>
      <c r="C1776" s="406" t="s">
        <v>2835</v>
      </c>
      <c r="D1776" s="406" t="s">
        <v>3229</v>
      </c>
    </row>
    <row r="1777" spans="1:4" ht="12.5">
      <c r="A1777" s="406" t="s">
        <v>1893</v>
      </c>
      <c r="B1777" s="406" t="s">
        <v>1664</v>
      </c>
      <c r="C1777" s="406" t="s">
        <v>2880</v>
      </c>
      <c r="D1777" s="406" t="s">
        <v>3229</v>
      </c>
    </row>
    <row r="1778" spans="1:4" ht="12.5">
      <c r="A1778" s="406" t="s">
        <v>460</v>
      </c>
      <c r="B1778" s="406" t="s">
        <v>3227</v>
      </c>
      <c r="C1778" s="406" t="s">
        <v>3230</v>
      </c>
      <c r="D1778" s="406" t="s">
        <v>3081</v>
      </c>
    </row>
    <row r="1779" spans="1:4" ht="12.5">
      <c r="A1779" s="406" t="s">
        <v>460</v>
      </c>
      <c r="B1779" s="406" t="s">
        <v>3227</v>
      </c>
      <c r="C1779" s="406" t="s">
        <v>3231</v>
      </c>
      <c r="D1779" s="406" t="s">
        <v>3081</v>
      </c>
    </row>
    <row r="1780" spans="1:4" ht="12.5">
      <c r="A1780" s="406" t="s">
        <v>460</v>
      </c>
      <c r="B1780" s="406" t="s">
        <v>3227</v>
      </c>
      <c r="C1780" s="406" t="s">
        <v>3232</v>
      </c>
      <c r="D1780" s="406" t="s">
        <v>3081</v>
      </c>
    </row>
    <row r="1781" spans="1:4" ht="12.5">
      <c r="A1781" s="406" t="s">
        <v>460</v>
      </c>
      <c r="B1781" s="406" t="s">
        <v>3227</v>
      </c>
      <c r="C1781" s="406" t="s">
        <v>3233</v>
      </c>
      <c r="D1781" s="406" t="s">
        <v>3081</v>
      </c>
    </row>
    <row r="1782" spans="1:4" ht="12.5">
      <c r="A1782" s="406" t="s">
        <v>460</v>
      </c>
      <c r="B1782" s="406" t="s">
        <v>3234</v>
      </c>
      <c r="C1782" s="406" t="s">
        <v>2893</v>
      </c>
      <c r="D1782" s="406" t="s">
        <v>3088</v>
      </c>
    </row>
    <row r="1783" spans="1:4" ht="12.5">
      <c r="A1783" s="406" t="s">
        <v>460</v>
      </c>
      <c r="B1783" s="406" t="s">
        <v>3234</v>
      </c>
      <c r="C1783" s="406" t="s">
        <v>2816</v>
      </c>
      <c r="D1783" s="406" t="s">
        <v>3088</v>
      </c>
    </row>
    <row r="1784" spans="1:4" ht="12.5">
      <c r="A1784" s="406" t="s">
        <v>460</v>
      </c>
      <c r="B1784" s="406" t="s">
        <v>3234</v>
      </c>
      <c r="C1784" s="406" t="s">
        <v>3095</v>
      </c>
      <c r="D1784" s="406" t="s">
        <v>3088</v>
      </c>
    </row>
    <row r="1785" spans="1:4" ht="12.5">
      <c r="A1785" s="406" t="s">
        <v>460</v>
      </c>
      <c r="B1785" s="406" t="s">
        <v>3234</v>
      </c>
      <c r="C1785" s="406" t="s">
        <v>2819</v>
      </c>
      <c r="D1785" s="406" t="s">
        <v>3088</v>
      </c>
    </row>
    <row r="1786" spans="1:4" ht="12.5">
      <c r="A1786" s="406" t="s">
        <v>460</v>
      </c>
      <c r="B1786" s="406" t="s">
        <v>3234</v>
      </c>
      <c r="C1786" s="406" t="s">
        <v>2900</v>
      </c>
      <c r="D1786" s="406" t="s">
        <v>3088</v>
      </c>
    </row>
    <row r="1787" spans="1:4" ht="12.5">
      <c r="A1787" s="406" t="s">
        <v>460</v>
      </c>
      <c r="B1787" s="406" t="s">
        <v>3234</v>
      </c>
      <c r="C1787" s="406" t="s">
        <v>3099</v>
      </c>
      <c r="D1787" s="406" t="s">
        <v>3088</v>
      </c>
    </row>
    <row r="1788" spans="1:4" ht="12.5">
      <c r="A1788" s="406" t="s">
        <v>460</v>
      </c>
      <c r="B1788" s="406" t="s">
        <v>3234</v>
      </c>
      <c r="C1788" s="406" t="s">
        <v>2882</v>
      </c>
      <c r="D1788" s="406" t="s">
        <v>3088</v>
      </c>
    </row>
    <row r="1789" spans="1:4" ht="12.5">
      <c r="A1789" s="406" t="s">
        <v>460</v>
      </c>
      <c r="B1789" s="406" t="s">
        <v>3234</v>
      </c>
      <c r="C1789" s="406" t="s">
        <v>2837</v>
      </c>
      <c r="D1789" s="406" t="s">
        <v>3088</v>
      </c>
    </row>
    <row r="1790" spans="1:4" ht="12.5">
      <c r="A1790" s="406" t="s">
        <v>460</v>
      </c>
      <c r="B1790" s="406" t="s">
        <v>3234</v>
      </c>
      <c r="C1790" s="406" t="s">
        <v>2927</v>
      </c>
      <c r="D1790" s="406" t="s">
        <v>3088</v>
      </c>
    </row>
    <row r="1791" spans="1:4" ht="12.5">
      <c r="A1791" s="406" t="s">
        <v>460</v>
      </c>
      <c r="B1791" s="406" t="s">
        <v>3234</v>
      </c>
      <c r="C1791" s="406" t="s">
        <v>2929</v>
      </c>
      <c r="D1791" s="406" t="s">
        <v>3088</v>
      </c>
    </row>
    <row r="1792" spans="1:4" ht="12.5">
      <c r="A1792" s="406" t="s">
        <v>460</v>
      </c>
      <c r="B1792" s="406" t="s">
        <v>3234</v>
      </c>
      <c r="C1792" s="406" t="s">
        <v>2931</v>
      </c>
      <c r="D1792" s="406" t="s">
        <v>3088</v>
      </c>
    </row>
    <row r="1793" spans="1:4" ht="12.5">
      <c r="A1793" s="406" t="s">
        <v>460</v>
      </c>
      <c r="B1793" s="406" t="s">
        <v>3234</v>
      </c>
      <c r="C1793" s="406" t="s">
        <v>2934</v>
      </c>
      <c r="D1793" s="406" t="s">
        <v>3088</v>
      </c>
    </row>
    <row r="1794" spans="1:4" ht="12.5">
      <c r="A1794" s="406" t="s">
        <v>460</v>
      </c>
      <c r="B1794" s="406" t="s">
        <v>3234</v>
      </c>
      <c r="C1794" s="406" t="s">
        <v>2807</v>
      </c>
      <c r="D1794" s="406" t="s">
        <v>3088</v>
      </c>
    </row>
    <row r="1795" spans="1:4" ht="12.5">
      <c r="A1795" s="406" t="s">
        <v>460</v>
      </c>
      <c r="B1795" s="406" t="s">
        <v>3234</v>
      </c>
      <c r="C1795" s="406" t="s">
        <v>2936</v>
      </c>
      <c r="D1795" s="406" t="s">
        <v>3088</v>
      </c>
    </row>
    <row r="1796" spans="1:4" ht="12.5">
      <c r="A1796" s="406" t="s">
        <v>460</v>
      </c>
      <c r="B1796" s="406" t="s">
        <v>3235</v>
      </c>
      <c r="C1796" s="406" t="s">
        <v>3236</v>
      </c>
      <c r="D1796" s="406" t="s">
        <v>3081</v>
      </c>
    </row>
    <row r="1797" spans="1:4" ht="12.5">
      <c r="A1797" s="406" t="s">
        <v>460</v>
      </c>
      <c r="B1797" s="406" t="s">
        <v>3235</v>
      </c>
      <c r="C1797" s="406" t="s">
        <v>3237</v>
      </c>
      <c r="D1797" s="406" t="s">
        <v>3081</v>
      </c>
    </row>
    <row r="1798" spans="1:4" ht="12.5">
      <c r="A1798" s="406" t="s">
        <v>460</v>
      </c>
      <c r="B1798" s="406" t="s">
        <v>3235</v>
      </c>
      <c r="C1798" s="406" t="s">
        <v>3238</v>
      </c>
      <c r="D1798" s="406" t="s">
        <v>3081</v>
      </c>
    </row>
    <row r="1799" spans="1:4" ht="12.5">
      <c r="A1799" s="406" t="s">
        <v>460</v>
      </c>
      <c r="B1799" s="406" t="s">
        <v>3235</v>
      </c>
      <c r="C1799" s="406" t="s">
        <v>3239</v>
      </c>
      <c r="D1799" s="406" t="s">
        <v>3081</v>
      </c>
    </row>
    <row r="1800" spans="1:4" ht="12.5">
      <c r="A1800" s="406" t="s">
        <v>460</v>
      </c>
      <c r="B1800" s="406" t="s">
        <v>3235</v>
      </c>
      <c r="C1800" s="406" t="s">
        <v>3240</v>
      </c>
      <c r="D1800" s="406" t="s">
        <v>3081</v>
      </c>
    </row>
    <row r="1801" spans="1:4" ht="12.5">
      <c r="A1801" s="406" t="s">
        <v>460</v>
      </c>
      <c r="B1801" s="406" t="s">
        <v>3235</v>
      </c>
      <c r="C1801" s="406" t="s">
        <v>3241</v>
      </c>
      <c r="D1801" s="406" t="s">
        <v>3081</v>
      </c>
    </row>
    <row r="1802" spans="1:4" ht="12.5">
      <c r="A1802" s="406" t="s">
        <v>460</v>
      </c>
      <c r="B1802" s="406" t="s">
        <v>3235</v>
      </c>
      <c r="C1802" s="406" t="s">
        <v>3242</v>
      </c>
      <c r="D1802" s="406" t="s">
        <v>3081</v>
      </c>
    </row>
    <row r="1803" spans="1:4" ht="12.5">
      <c r="A1803" s="406" t="s">
        <v>460</v>
      </c>
      <c r="B1803" s="406" t="s">
        <v>3235</v>
      </c>
      <c r="C1803" s="406" t="s">
        <v>3243</v>
      </c>
      <c r="D1803" s="406" t="s">
        <v>3081</v>
      </c>
    </row>
    <row r="1804" spans="1:4" ht="12.5">
      <c r="A1804" s="406" t="s">
        <v>460</v>
      </c>
      <c r="B1804" s="406" t="s">
        <v>3235</v>
      </c>
      <c r="C1804" s="406" t="s">
        <v>3244</v>
      </c>
      <c r="D1804" s="406" t="s">
        <v>3081</v>
      </c>
    </row>
    <row r="1805" spans="1:4" ht="12.5">
      <c r="A1805" s="406" t="s">
        <v>460</v>
      </c>
      <c r="B1805" s="406" t="s">
        <v>3235</v>
      </c>
      <c r="C1805" s="406" t="s">
        <v>3245</v>
      </c>
      <c r="D1805" s="406" t="s">
        <v>3081</v>
      </c>
    </row>
    <row r="1806" spans="1:4" ht="12.5">
      <c r="A1806" s="406" t="s">
        <v>1893</v>
      </c>
      <c r="B1806" s="406" t="s">
        <v>3246</v>
      </c>
      <c r="C1806" s="406" t="s">
        <v>2855</v>
      </c>
      <c r="D1806" s="406" t="s">
        <v>3229</v>
      </c>
    </row>
    <row r="1807" spans="1:4" ht="12.5">
      <c r="A1807" s="406" t="s">
        <v>1893</v>
      </c>
      <c r="B1807" s="406" t="s">
        <v>3246</v>
      </c>
      <c r="C1807" s="406" t="s">
        <v>3224</v>
      </c>
      <c r="D1807" s="406" t="s">
        <v>3229</v>
      </c>
    </row>
    <row r="1808" spans="1:4" ht="12.5">
      <c r="A1808" s="406" t="s">
        <v>1893</v>
      </c>
      <c r="B1808" s="406" t="s">
        <v>3246</v>
      </c>
      <c r="C1808" s="406" t="s">
        <v>2857</v>
      </c>
      <c r="D1808" s="406" t="s">
        <v>3229</v>
      </c>
    </row>
    <row r="1809" spans="1:4" ht="12.5">
      <c r="A1809" s="406" t="s">
        <v>1893</v>
      </c>
      <c r="B1809" s="406" t="s">
        <v>3246</v>
      </c>
      <c r="C1809" s="406" t="s">
        <v>2858</v>
      </c>
      <c r="D1809" s="406" t="s">
        <v>3229</v>
      </c>
    </row>
    <row r="1810" spans="1:4" ht="12.5">
      <c r="A1810" s="406" t="s">
        <v>1893</v>
      </c>
      <c r="B1810" s="406" t="s">
        <v>3246</v>
      </c>
      <c r="C1810" s="406" t="s">
        <v>2859</v>
      </c>
      <c r="D1810" s="406" t="s">
        <v>3229</v>
      </c>
    </row>
    <row r="1811" spans="1:4" ht="12.5">
      <c r="A1811" s="406" t="s">
        <v>1893</v>
      </c>
      <c r="B1811" s="406" t="s">
        <v>3246</v>
      </c>
      <c r="C1811" s="406" t="s">
        <v>2860</v>
      </c>
      <c r="D1811" s="406" t="s">
        <v>3229</v>
      </c>
    </row>
    <row r="1812" spans="1:4" ht="12.5">
      <c r="A1812" s="406" t="s">
        <v>460</v>
      </c>
      <c r="B1812" s="406" t="s">
        <v>3247</v>
      </c>
      <c r="C1812" s="406" t="s">
        <v>2834</v>
      </c>
      <c r="D1812" s="406" t="s">
        <v>3088</v>
      </c>
    </row>
    <row r="1813" spans="1:4" ht="12.5">
      <c r="A1813" s="406" t="s">
        <v>460</v>
      </c>
      <c r="B1813" s="406" t="s">
        <v>3247</v>
      </c>
      <c r="C1813" s="406" t="s">
        <v>2918</v>
      </c>
      <c r="D1813" s="406" t="s">
        <v>3088</v>
      </c>
    </row>
    <row r="1814" spans="1:4" ht="12.5">
      <c r="A1814" s="406" t="s">
        <v>460</v>
      </c>
      <c r="B1814" s="406" t="s">
        <v>3247</v>
      </c>
      <c r="C1814" s="406" t="s">
        <v>2920</v>
      </c>
      <c r="D1814" s="406" t="s">
        <v>3088</v>
      </c>
    </row>
    <row r="1815" spans="1:4" ht="12.5">
      <c r="A1815" s="406" t="s">
        <v>460</v>
      </c>
      <c r="B1815" s="406" t="s">
        <v>3247</v>
      </c>
      <c r="C1815" s="406" t="s">
        <v>3248</v>
      </c>
      <c r="D1815" s="406" t="s">
        <v>3088</v>
      </c>
    </row>
    <row r="1816" spans="1:4" ht="12.5">
      <c r="A1816" s="406" t="s">
        <v>460</v>
      </c>
      <c r="B1816" s="406" t="s">
        <v>3247</v>
      </c>
      <c r="C1816" s="406" t="s">
        <v>3249</v>
      </c>
      <c r="D1816" s="406" t="s">
        <v>3088</v>
      </c>
    </row>
    <row r="1817" spans="1:4" ht="12.5">
      <c r="A1817" s="406" t="s">
        <v>460</v>
      </c>
      <c r="B1817" s="406" t="s">
        <v>3247</v>
      </c>
      <c r="C1817" s="406" t="s">
        <v>3250</v>
      </c>
      <c r="D1817" s="406" t="s">
        <v>3088</v>
      </c>
    </row>
    <row r="1818" spans="1:4" ht="12.5">
      <c r="A1818" s="406" t="s">
        <v>460</v>
      </c>
      <c r="B1818" s="406" t="s">
        <v>3247</v>
      </c>
      <c r="C1818" s="406" t="s">
        <v>3237</v>
      </c>
      <c r="D1818" s="406" t="s">
        <v>3088</v>
      </c>
    </row>
    <row r="1819" spans="1:4" ht="12.5">
      <c r="A1819" s="406" t="s">
        <v>460</v>
      </c>
      <c r="B1819" s="406" t="s">
        <v>3247</v>
      </c>
      <c r="C1819" s="406" t="s">
        <v>2953</v>
      </c>
      <c r="D1819" s="406" t="s">
        <v>3088</v>
      </c>
    </row>
    <row r="1820" spans="1:4" ht="12.5">
      <c r="A1820" s="406" t="s">
        <v>460</v>
      </c>
      <c r="B1820" s="406" t="s">
        <v>3247</v>
      </c>
      <c r="C1820" s="406" t="s">
        <v>2959</v>
      </c>
      <c r="D1820" s="406" t="s">
        <v>3088</v>
      </c>
    </row>
    <row r="1821" spans="1:4" ht="12.5">
      <c r="A1821" s="406" t="s">
        <v>460</v>
      </c>
      <c r="B1821" s="406" t="s">
        <v>3247</v>
      </c>
      <c r="C1821" s="406" t="s">
        <v>3251</v>
      </c>
      <c r="D1821" s="406" t="s">
        <v>3088</v>
      </c>
    </row>
    <row r="1822" spans="1:4" ht="12.5">
      <c r="A1822" s="406" t="s">
        <v>460</v>
      </c>
      <c r="B1822" s="406" t="s">
        <v>3247</v>
      </c>
      <c r="C1822" s="406" t="s">
        <v>3100</v>
      </c>
      <c r="D1822" s="406" t="s">
        <v>3088</v>
      </c>
    </row>
    <row r="1823" spans="1:4" ht="12.5">
      <c r="A1823" s="406" t="s">
        <v>460</v>
      </c>
      <c r="B1823" s="406" t="s">
        <v>3252</v>
      </c>
      <c r="C1823" s="406" t="s">
        <v>2852</v>
      </c>
      <c r="D1823" s="406" t="s">
        <v>3081</v>
      </c>
    </row>
    <row r="1824" spans="1:4" ht="12.5">
      <c r="A1824" s="406" t="s">
        <v>460</v>
      </c>
      <c r="B1824" s="406" t="s">
        <v>3252</v>
      </c>
      <c r="C1824" s="406" t="s">
        <v>3159</v>
      </c>
      <c r="D1824" s="406" t="s">
        <v>3081</v>
      </c>
    </row>
    <row r="1825" spans="1:4" ht="12.5">
      <c r="A1825" s="406" t="s">
        <v>460</v>
      </c>
      <c r="B1825" s="406" t="s">
        <v>3252</v>
      </c>
      <c r="C1825" s="406" t="s">
        <v>3224</v>
      </c>
      <c r="D1825" s="406" t="s">
        <v>3081</v>
      </c>
    </row>
    <row r="1826" spans="1:4" ht="12.5">
      <c r="A1826" s="406" t="s">
        <v>460</v>
      </c>
      <c r="B1826" s="406" t="s">
        <v>3252</v>
      </c>
      <c r="C1826" s="406" t="s">
        <v>3182</v>
      </c>
      <c r="D1826" s="406" t="s">
        <v>3081</v>
      </c>
    </row>
    <row r="1827" spans="1:4" ht="12.5">
      <c r="A1827" s="406" t="s">
        <v>460</v>
      </c>
      <c r="B1827" s="406" t="s">
        <v>3252</v>
      </c>
      <c r="C1827" s="406" t="s">
        <v>2879</v>
      </c>
      <c r="D1827" s="406" t="s">
        <v>3081</v>
      </c>
    </row>
    <row r="1828" spans="1:4" ht="12.5">
      <c r="A1828" s="406" t="s">
        <v>460</v>
      </c>
      <c r="B1828" s="406" t="s">
        <v>3252</v>
      </c>
      <c r="C1828" s="406" t="s">
        <v>2883</v>
      </c>
      <c r="D1828" s="406" t="s">
        <v>3081</v>
      </c>
    </row>
    <row r="1829" spans="1:4" ht="12.5">
      <c r="A1829" s="406" t="s">
        <v>460</v>
      </c>
      <c r="B1829" s="406" t="s">
        <v>3252</v>
      </c>
      <c r="C1829" s="406" t="s">
        <v>3009</v>
      </c>
      <c r="D1829" s="406" t="s">
        <v>3081</v>
      </c>
    </row>
    <row r="1830" spans="1:4" ht="12.5">
      <c r="A1830" s="406" t="s">
        <v>1893</v>
      </c>
      <c r="B1830" s="406" t="s">
        <v>3246</v>
      </c>
      <c r="C1830" s="406" t="s">
        <v>2851</v>
      </c>
      <c r="D1830" s="406" t="s">
        <v>3229</v>
      </c>
    </row>
    <row r="1831" spans="1:4" ht="12.5">
      <c r="A1831" s="406" t="s">
        <v>1893</v>
      </c>
      <c r="B1831" s="406" t="s">
        <v>3246</v>
      </c>
      <c r="C1831" s="406" t="s">
        <v>2852</v>
      </c>
      <c r="D1831" s="406" t="s">
        <v>3229</v>
      </c>
    </row>
    <row r="1832" spans="1:4" ht="12.5">
      <c r="A1832" s="406" t="s">
        <v>1893</v>
      </c>
      <c r="B1832" s="406" t="s">
        <v>3246</v>
      </c>
      <c r="C1832" s="406" t="s">
        <v>2853</v>
      </c>
      <c r="D1832" s="406" t="s">
        <v>3229</v>
      </c>
    </row>
    <row r="1833" spans="1:4" ht="12.5">
      <c r="A1833" s="406" t="s">
        <v>1893</v>
      </c>
      <c r="B1833" s="406" t="s">
        <v>3246</v>
      </c>
      <c r="C1833" s="406" t="s">
        <v>3223</v>
      </c>
      <c r="D1833" s="406" t="s">
        <v>3229</v>
      </c>
    </row>
    <row r="1834" spans="1:4" ht="12.5">
      <c r="A1834" s="406" t="s">
        <v>2261</v>
      </c>
      <c r="B1834" s="406" t="s">
        <v>3253</v>
      </c>
      <c r="C1834" s="406" t="s">
        <v>3131</v>
      </c>
      <c r="D1834" s="406" t="s">
        <v>3178</v>
      </c>
    </row>
    <row r="1835" spans="1:4" ht="12.5">
      <c r="A1835" s="406" t="s">
        <v>2261</v>
      </c>
      <c r="B1835" s="406" t="s">
        <v>3253</v>
      </c>
      <c r="C1835" s="406" t="s">
        <v>3133</v>
      </c>
      <c r="D1835" s="406" t="s">
        <v>3178</v>
      </c>
    </row>
    <row r="1836" spans="1:4" ht="12.5">
      <c r="A1836" s="406" t="s">
        <v>2261</v>
      </c>
      <c r="B1836" s="406" t="s">
        <v>3253</v>
      </c>
      <c r="C1836" s="406" t="s">
        <v>3134</v>
      </c>
      <c r="D1836" s="406" t="s">
        <v>3178</v>
      </c>
    </row>
    <row r="1837" spans="1:4" ht="12.5">
      <c r="A1837" s="406" t="s">
        <v>2261</v>
      </c>
      <c r="B1837" s="406" t="s">
        <v>3253</v>
      </c>
      <c r="C1837" s="406" t="s">
        <v>3254</v>
      </c>
      <c r="D1837" s="406" t="s">
        <v>3178</v>
      </c>
    </row>
    <row r="1838" spans="1:4" ht="12.5">
      <c r="A1838" s="406" t="s">
        <v>2261</v>
      </c>
      <c r="B1838" s="406" t="s">
        <v>3253</v>
      </c>
      <c r="C1838" s="406" t="s">
        <v>3255</v>
      </c>
      <c r="D1838" s="406" t="s">
        <v>3178</v>
      </c>
    </row>
    <row r="1839" spans="1:4" ht="12.5">
      <c r="A1839" s="406" t="s">
        <v>2261</v>
      </c>
      <c r="B1839" s="406" t="s">
        <v>3253</v>
      </c>
      <c r="C1839" s="406" t="s">
        <v>3256</v>
      </c>
      <c r="D1839" s="406" t="s">
        <v>3178</v>
      </c>
    </row>
    <row r="1840" spans="1:4" ht="12.5">
      <c r="A1840" s="406" t="s">
        <v>460</v>
      </c>
      <c r="B1840" s="406" t="s">
        <v>3257</v>
      </c>
      <c r="C1840" s="406" t="s">
        <v>1702</v>
      </c>
      <c r="D1840" s="406" t="s">
        <v>3258</v>
      </c>
    </row>
    <row r="1841" spans="1:4" ht="12.5">
      <c r="A1841" s="406" t="s">
        <v>460</v>
      </c>
      <c r="B1841" s="406" t="s">
        <v>3257</v>
      </c>
      <c r="C1841" s="406" t="s">
        <v>3259</v>
      </c>
      <c r="D1841" s="406" t="s">
        <v>3081</v>
      </c>
    </row>
    <row r="1842" spans="1:4" ht="12.5">
      <c r="A1842" s="406" t="s">
        <v>460</v>
      </c>
      <c r="B1842" s="406" t="s">
        <v>3257</v>
      </c>
      <c r="C1842" s="406" t="s">
        <v>3260</v>
      </c>
      <c r="D1842" s="406" t="s">
        <v>3081</v>
      </c>
    </row>
    <row r="1843" spans="1:4" ht="12.5">
      <c r="A1843" s="406" t="s">
        <v>460</v>
      </c>
      <c r="B1843" s="406" t="s">
        <v>3257</v>
      </c>
      <c r="C1843" s="406" t="s">
        <v>3261</v>
      </c>
      <c r="D1843" s="406" t="s">
        <v>3081</v>
      </c>
    </row>
    <row r="1844" spans="1:4" ht="12.5">
      <c r="A1844" s="406" t="s">
        <v>460</v>
      </c>
      <c r="B1844" s="406" t="s">
        <v>3257</v>
      </c>
      <c r="C1844" s="406" t="s">
        <v>3262</v>
      </c>
      <c r="D1844" s="406" t="s">
        <v>3081</v>
      </c>
    </row>
    <row r="1845" spans="1:4" ht="12.5">
      <c r="A1845" s="406" t="s">
        <v>460</v>
      </c>
      <c r="B1845" s="406" t="s">
        <v>3257</v>
      </c>
      <c r="C1845" s="406" t="s">
        <v>3263</v>
      </c>
      <c r="D1845" s="406" t="s">
        <v>3081</v>
      </c>
    </row>
    <row r="1846" spans="1:4" ht="12.5">
      <c r="A1846" s="406" t="s">
        <v>460</v>
      </c>
      <c r="B1846" s="406" t="s">
        <v>3257</v>
      </c>
      <c r="C1846" s="406" t="s">
        <v>3264</v>
      </c>
      <c r="D1846" s="406" t="s">
        <v>3081</v>
      </c>
    </row>
    <row r="1847" spans="1:4" ht="12.5">
      <c r="A1847" s="406" t="s">
        <v>460</v>
      </c>
      <c r="B1847" s="406" t="s">
        <v>3257</v>
      </c>
      <c r="C1847" s="406" t="s">
        <v>3265</v>
      </c>
      <c r="D1847" s="406" t="s">
        <v>3081</v>
      </c>
    </row>
    <row r="1848" spans="1:4" ht="12.5">
      <c r="A1848" s="406" t="s">
        <v>460</v>
      </c>
      <c r="B1848" s="406" t="s">
        <v>3257</v>
      </c>
      <c r="C1848" s="406" t="s">
        <v>3266</v>
      </c>
      <c r="D1848" s="406" t="s">
        <v>3081</v>
      </c>
    </row>
    <row r="1849" spans="1:4" ht="12.5">
      <c r="A1849" s="406" t="s">
        <v>460</v>
      </c>
      <c r="B1849" s="406" t="s">
        <v>3257</v>
      </c>
      <c r="C1849" s="406" t="s">
        <v>3267</v>
      </c>
      <c r="D1849" s="406" t="s">
        <v>3081</v>
      </c>
    </row>
    <row r="1850" spans="1:4" ht="12.5">
      <c r="A1850" s="406" t="s">
        <v>460</v>
      </c>
      <c r="B1850" s="406" t="s">
        <v>3257</v>
      </c>
      <c r="C1850" s="406" t="s">
        <v>3268</v>
      </c>
      <c r="D1850" s="406" t="s">
        <v>3081</v>
      </c>
    </row>
    <row r="1851" spans="1:4" ht="12.5">
      <c r="A1851" s="406" t="s">
        <v>460</v>
      </c>
      <c r="B1851" s="406" t="s">
        <v>3257</v>
      </c>
      <c r="C1851" s="406" t="s">
        <v>3269</v>
      </c>
      <c r="D1851" s="406" t="s">
        <v>3081</v>
      </c>
    </row>
    <row r="1852" spans="1:4" ht="12.5">
      <c r="A1852" s="406" t="s">
        <v>460</v>
      </c>
      <c r="B1852" s="406" t="s">
        <v>3257</v>
      </c>
      <c r="C1852" s="406" t="s">
        <v>3270</v>
      </c>
      <c r="D1852" s="406" t="s">
        <v>3081</v>
      </c>
    </row>
    <row r="1853" spans="1:4" ht="12.5">
      <c r="A1853" s="406" t="s">
        <v>460</v>
      </c>
      <c r="B1853" s="406" t="s">
        <v>3257</v>
      </c>
      <c r="C1853" s="406" t="s">
        <v>3271</v>
      </c>
      <c r="D1853" s="406" t="s">
        <v>3081</v>
      </c>
    </row>
    <row r="1854" spans="1:4" ht="12.5">
      <c r="A1854" s="406" t="s">
        <v>460</v>
      </c>
      <c r="B1854" s="406" t="s">
        <v>3257</v>
      </c>
      <c r="C1854" s="406" t="s">
        <v>3272</v>
      </c>
      <c r="D1854" s="406" t="s">
        <v>3081</v>
      </c>
    </row>
    <row r="1855" spans="1:4" ht="12.5">
      <c r="A1855" s="406" t="s">
        <v>460</v>
      </c>
      <c r="B1855" s="406" t="s">
        <v>3257</v>
      </c>
      <c r="C1855" s="406" t="s">
        <v>3273</v>
      </c>
      <c r="D1855" s="406" t="s">
        <v>3081</v>
      </c>
    </row>
    <row r="1856" spans="1:4" ht="12.5">
      <c r="A1856" s="406" t="s">
        <v>460</v>
      </c>
      <c r="B1856" s="406" t="s">
        <v>3257</v>
      </c>
      <c r="C1856" s="406" t="s">
        <v>3274</v>
      </c>
      <c r="D1856" s="406" t="s">
        <v>3081</v>
      </c>
    </row>
    <row r="1857" spans="1:4" ht="12.5">
      <c r="A1857" s="406" t="s">
        <v>3091</v>
      </c>
      <c r="B1857" s="406" t="s">
        <v>2949</v>
      </c>
      <c r="C1857" s="406" t="s">
        <v>1668</v>
      </c>
      <c r="D1857" s="406" t="s">
        <v>3275</v>
      </c>
    </row>
    <row r="1858" spans="1:4" ht="12.5">
      <c r="A1858" s="406" t="s">
        <v>3091</v>
      </c>
      <c r="B1858" s="406" t="s">
        <v>2949</v>
      </c>
      <c r="C1858" s="406" t="s">
        <v>1750</v>
      </c>
      <c r="D1858" s="406" t="s">
        <v>3276</v>
      </c>
    </row>
    <row r="1859" spans="1:4" ht="12.5">
      <c r="A1859" s="406" t="s">
        <v>3091</v>
      </c>
      <c r="B1859" s="406" t="s">
        <v>2949</v>
      </c>
      <c r="C1859" s="406" t="s">
        <v>1702</v>
      </c>
      <c r="D1859" s="406" t="s">
        <v>3277</v>
      </c>
    </row>
    <row r="1860" spans="1:4" ht="12.5">
      <c r="A1860" s="406" t="s">
        <v>3091</v>
      </c>
      <c r="B1860" s="406" t="s">
        <v>2949</v>
      </c>
      <c r="C1860" s="406" t="s">
        <v>1674</v>
      </c>
      <c r="D1860" s="406" t="s">
        <v>3278</v>
      </c>
    </row>
    <row r="1861" spans="1:4" ht="12.5">
      <c r="A1861" s="406" t="s">
        <v>3091</v>
      </c>
      <c r="B1861" s="406" t="s">
        <v>2949</v>
      </c>
      <c r="C1861" s="406" t="s">
        <v>1713</v>
      </c>
      <c r="D1861" s="406" t="s">
        <v>2439</v>
      </c>
    </row>
    <row r="1862" spans="1:4" ht="12.5">
      <c r="A1862" s="406" t="s">
        <v>3091</v>
      </c>
      <c r="B1862" s="406" t="s">
        <v>2949</v>
      </c>
      <c r="C1862" s="406" t="s">
        <v>1734</v>
      </c>
      <c r="D1862" s="406" t="s">
        <v>2470</v>
      </c>
    </row>
    <row r="1863" spans="1:4" ht="12.5">
      <c r="A1863" s="406" t="s">
        <v>3091</v>
      </c>
      <c r="B1863" s="406" t="s">
        <v>2949</v>
      </c>
      <c r="C1863" s="406" t="s">
        <v>1657</v>
      </c>
      <c r="D1863" s="406" t="s">
        <v>1742</v>
      </c>
    </row>
    <row r="1864" spans="1:4" ht="12.5">
      <c r="A1864" s="406" t="s">
        <v>3091</v>
      </c>
      <c r="B1864" s="406" t="s">
        <v>2949</v>
      </c>
      <c r="C1864" s="406" t="s">
        <v>1727</v>
      </c>
      <c r="D1864" s="406" t="s">
        <v>3279</v>
      </c>
    </row>
    <row r="1865" spans="1:4" ht="12.5">
      <c r="A1865" s="406" t="s">
        <v>3091</v>
      </c>
      <c r="B1865" s="406" t="s">
        <v>2949</v>
      </c>
      <c r="C1865" s="406" t="s">
        <v>1729</v>
      </c>
      <c r="D1865" s="406" t="s">
        <v>2383</v>
      </c>
    </row>
    <row r="1866" spans="1:4" ht="12.5">
      <c r="A1866" s="406" t="s">
        <v>3091</v>
      </c>
      <c r="B1866" s="406" t="s">
        <v>2949</v>
      </c>
      <c r="C1866" s="406" t="s">
        <v>1710</v>
      </c>
      <c r="D1866" s="406" t="s">
        <v>2096</v>
      </c>
    </row>
    <row r="1867" spans="1:4" ht="12.5">
      <c r="A1867" s="406" t="s">
        <v>3091</v>
      </c>
      <c r="B1867" s="406" t="s">
        <v>2949</v>
      </c>
      <c r="C1867" s="406" t="s">
        <v>1737</v>
      </c>
      <c r="D1867" s="406" t="s">
        <v>1862</v>
      </c>
    </row>
    <row r="1868" spans="1:4" ht="12.5">
      <c r="A1868" s="406" t="s">
        <v>3091</v>
      </c>
      <c r="B1868" s="406" t="s">
        <v>2949</v>
      </c>
      <c r="C1868" s="406" t="s">
        <v>1745</v>
      </c>
      <c r="D1868" s="406" t="s">
        <v>3280</v>
      </c>
    </row>
    <row r="1869" spans="1:4" ht="12.5">
      <c r="A1869" s="406" t="s">
        <v>3091</v>
      </c>
      <c r="B1869" s="406" t="s">
        <v>2949</v>
      </c>
      <c r="C1869" s="406" t="s">
        <v>2019</v>
      </c>
      <c r="D1869" s="406" t="s">
        <v>3281</v>
      </c>
    </row>
    <row r="1870" spans="1:4" ht="12.5">
      <c r="A1870" s="406" t="s">
        <v>3091</v>
      </c>
      <c r="B1870" s="406" t="s">
        <v>2949</v>
      </c>
      <c r="C1870" s="406" t="s">
        <v>1796</v>
      </c>
      <c r="D1870" s="406" t="s">
        <v>2260</v>
      </c>
    </row>
    <row r="1871" spans="1:4" ht="12.5">
      <c r="A1871" s="406" t="s">
        <v>460</v>
      </c>
      <c r="B1871" s="406" t="s">
        <v>3282</v>
      </c>
      <c r="C1871" s="406" t="s">
        <v>1674</v>
      </c>
      <c r="D1871" s="406" t="s">
        <v>3283</v>
      </c>
    </row>
    <row r="1872" spans="1:4" ht="12.5">
      <c r="A1872" s="406" t="s">
        <v>460</v>
      </c>
      <c r="B1872" s="406" t="s">
        <v>3282</v>
      </c>
      <c r="C1872" s="406" t="s">
        <v>1734</v>
      </c>
      <c r="D1872" s="406" t="s">
        <v>3284</v>
      </c>
    </row>
    <row r="1873" spans="1:4" ht="12.5">
      <c r="A1873" s="406" t="s">
        <v>460</v>
      </c>
      <c r="B1873" s="406" t="s">
        <v>3282</v>
      </c>
      <c r="C1873" s="406" t="s">
        <v>1724</v>
      </c>
      <c r="D1873" s="406" t="s">
        <v>3285</v>
      </c>
    </row>
    <row r="1874" spans="1:4" ht="12.5">
      <c r="A1874" s="406" t="s">
        <v>460</v>
      </c>
      <c r="B1874" s="406" t="s">
        <v>3282</v>
      </c>
      <c r="C1874" s="406" t="s">
        <v>1727</v>
      </c>
      <c r="D1874" s="406" t="s">
        <v>3286</v>
      </c>
    </row>
    <row r="1875" spans="1:4" ht="12.5">
      <c r="A1875" s="406" t="s">
        <v>460</v>
      </c>
      <c r="B1875" s="406" t="s">
        <v>3282</v>
      </c>
      <c r="C1875" s="406" t="s">
        <v>1737</v>
      </c>
      <c r="D1875" s="406" t="s">
        <v>3287</v>
      </c>
    </row>
    <row r="1876" spans="1:4" ht="12.5">
      <c r="A1876" s="406" t="s">
        <v>460</v>
      </c>
      <c r="B1876" s="406" t="s">
        <v>3282</v>
      </c>
      <c r="C1876" s="406" t="s">
        <v>3288</v>
      </c>
      <c r="D1876" s="406" t="s">
        <v>3088</v>
      </c>
    </row>
    <row r="1877" spans="1:4" ht="12.5">
      <c r="A1877" s="406" t="s">
        <v>472</v>
      </c>
      <c r="B1877" s="406" t="s">
        <v>3289</v>
      </c>
      <c r="C1877" s="406" t="s">
        <v>1920</v>
      </c>
      <c r="D1877" s="406" t="s">
        <v>3290</v>
      </c>
    </row>
    <row r="1878" spans="1:4" ht="12.5">
      <c r="A1878" s="406" t="s">
        <v>1893</v>
      </c>
      <c r="B1878" s="406" t="s">
        <v>3291</v>
      </c>
      <c r="C1878" s="406" t="s">
        <v>2861</v>
      </c>
      <c r="D1878" s="406" t="s">
        <v>3229</v>
      </c>
    </row>
    <row r="1879" spans="1:4" ht="12.5">
      <c r="A1879" s="406" t="s">
        <v>1893</v>
      </c>
      <c r="B1879" s="406" t="s">
        <v>3291</v>
      </c>
      <c r="C1879" s="406" t="s">
        <v>2862</v>
      </c>
      <c r="D1879" s="406" t="s">
        <v>3229</v>
      </c>
    </row>
    <row r="1880" spans="1:4" ht="12.5">
      <c r="A1880" s="406" t="s">
        <v>1893</v>
      </c>
      <c r="B1880" s="406" t="s">
        <v>3291</v>
      </c>
      <c r="C1880" s="406" t="s">
        <v>2864</v>
      </c>
      <c r="D1880" s="406" t="s">
        <v>3229</v>
      </c>
    </row>
    <row r="1881" spans="1:4" ht="12.5">
      <c r="A1881" s="406" t="s">
        <v>1893</v>
      </c>
      <c r="B1881" s="406" t="s">
        <v>3291</v>
      </c>
      <c r="C1881" s="406" t="s">
        <v>2865</v>
      </c>
      <c r="D1881" s="406" t="s">
        <v>3229</v>
      </c>
    </row>
    <row r="1882" spans="1:4" ht="12.5">
      <c r="A1882" s="406" t="s">
        <v>1893</v>
      </c>
      <c r="B1882" s="406" t="s">
        <v>3291</v>
      </c>
      <c r="C1882" s="406" t="s">
        <v>2866</v>
      </c>
      <c r="D1882" s="406" t="s">
        <v>3229</v>
      </c>
    </row>
    <row r="1883" spans="1:4" ht="12.5">
      <c r="A1883" s="406" t="s">
        <v>1893</v>
      </c>
      <c r="B1883" s="406" t="s">
        <v>3291</v>
      </c>
      <c r="C1883" s="406" t="s">
        <v>2867</v>
      </c>
      <c r="D1883" s="406" t="s">
        <v>3229</v>
      </c>
    </row>
    <row r="1884" spans="1:4" ht="12.5">
      <c r="A1884" s="406" t="s">
        <v>1893</v>
      </c>
      <c r="B1884" s="406" t="s">
        <v>3291</v>
      </c>
      <c r="C1884" s="406" t="s">
        <v>2868</v>
      </c>
      <c r="D1884" s="406" t="s">
        <v>3229</v>
      </c>
    </row>
    <row r="1885" spans="1:4" ht="12.5">
      <c r="A1885" s="406" t="s">
        <v>1893</v>
      </c>
      <c r="B1885" s="406" t="s">
        <v>3291</v>
      </c>
      <c r="C1885" s="406" t="s">
        <v>2869</v>
      </c>
      <c r="D1885" s="406" t="s">
        <v>3229</v>
      </c>
    </row>
    <row r="1886" spans="1:4" ht="12.5">
      <c r="A1886" s="406" t="s">
        <v>460</v>
      </c>
      <c r="B1886" s="406" t="s">
        <v>3292</v>
      </c>
      <c r="C1886" s="406" t="s">
        <v>3293</v>
      </c>
      <c r="D1886" s="406" t="s">
        <v>3081</v>
      </c>
    </row>
    <row r="1887" spans="1:4" ht="12.5">
      <c r="A1887" s="406" t="s">
        <v>460</v>
      </c>
      <c r="B1887" s="406" t="s">
        <v>3292</v>
      </c>
      <c r="C1887" s="406" t="s">
        <v>3209</v>
      </c>
      <c r="D1887" s="406" t="s">
        <v>3081</v>
      </c>
    </row>
    <row r="1888" spans="1:4" ht="12.5">
      <c r="A1888" s="406" t="s">
        <v>460</v>
      </c>
      <c r="B1888" s="406" t="s">
        <v>3294</v>
      </c>
      <c r="C1888" s="406" t="s">
        <v>2848</v>
      </c>
      <c r="D1888" s="406" t="s">
        <v>3081</v>
      </c>
    </row>
    <row r="1889" spans="1:4" ht="12.5">
      <c r="A1889" s="406" t="s">
        <v>460</v>
      </c>
      <c r="B1889" s="406" t="s">
        <v>3294</v>
      </c>
      <c r="C1889" s="406" t="s">
        <v>3295</v>
      </c>
      <c r="D1889" s="406" t="s">
        <v>3081</v>
      </c>
    </row>
    <row r="1890" spans="1:4" ht="12.5">
      <c r="A1890" s="406" t="s">
        <v>460</v>
      </c>
      <c r="B1890" s="406" t="s">
        <v>3294</v>
      </c>
      <c r="C1890" s="406" t="s">
        <v>3296</v>
      </c>
      <c r="D1890" s="406" t="s">
        <v>3081</v>
      </c>
    </row>
    <row r="1891" spans="1:4" ht="12.5">
      <c r="A1891" s="406" t="s">
        <v>460</v>
      </c>
      <c r="B1891" s="406" t="s">
        <v>3294</v>
      </c>
      <c r="C1891" s="406" t="s">
        <v>3297</v>
      </c>
      <c r="D1891" s="406" t="s">
        <v>3081</v>
      </c>
    </row>
    <row r="1892" spans="1:4" ht="12.5">
      <c r="A1892" s="406" t="s">
        <v>460</v>
      </c>
      <c r="B1892" s="406" t="s">
        <v>3294</v>
      </c>
      <c r="C1892" s="406" t="s">
        <v>3298</v>
      </c>
      <c r="D1892" s="406" t="s">
        <v>3081</v>
      </c>
    </row>
    <row r="1893" spans="1:4" ht="12.5">
      <c r="A1893" s="406" t="s">
        <v>460</v>
      </c>
      <c r="B1893" s="406" t="s">
        <v>3294</v>
      </c>
      <c r="C1893" s="406" t="s">
        <v>3299</v>
      </c>
      <c r="D1893" s="406" t="s">
        <v>3081</v>
      </c>
    </row>
    <row r="1894" spans="1:4" ht="12.5">
      <c r="A1894" s="406" t="s">
        <v>460</v>
      </c>
      <c r="B1894" s="406" t="s">
        <v>3294</v>
      </c>
      <c r="C1894" s="406" t="s">
        <v>3300</v>
      </c>
      <c r="D1894" s="406" t="s">
        <v>3081</v>
      </c>
    </row>
    <row r="1895" spans="1:4" ht="12.5">
      <c r="A1895" s="406" t="s">
        <v>460</v>
      </c>
      <c r="B1895" s="406" t="s">
        <v>3294</v>
      </c>
      <c r="C1895" s="406" t="s">
        <v>3301</v>
      </c>
      <c r="D1895" s="406" t="s">
        <v>3081</v>
      </c>
    </row>
    <row r="1896" spans="1:4" ht="12.5">
      <c r="A1896" s="406" t="s">
        <v>460</v>
      </c>
      <c r="B1896" s="406" t="s">
        <v>3294</v>
      </c>
      <c r="C1896" s="406" t="s">
        <v>3302</v>
      </c>
      <c r="D1896" s="406" t="s">
        <v>3081</v>
      </c>
    </row>
    <row r="1897" spans="1:4" ht="12.5">
      <c r="A1897" s="406" t="s">
        <v>460</v>
      </c>
      <c r="B1897" s="406" t="s">
        <v>3294</v>
      </c>
      <c r="C1897" s="406" t="s">
        <v>3303</v>
      </c>
      <c r="D1897" s="406" t="s">
        <v>3081</v>
      </c>
    </row>
    <row r="1898" spans="1:4" ht="12.5">
      <c r="A1898" s="406" t="s">
        <v>460</v>
      </c>
      <c r="B1898" s="406" t="s">
        <v>3294</v>
      </c>
      <c r="C1898" s="406" t="s">
        <v>3304</v>
      </c>
      <c r="D1898" s="406" t="s">
        <v>3081</v>
      </c>
    </row>
    <row r="1899" spans="1:4" ht="12.5">
      <c r="A1899" s="406" t="s">
        <v>460</v>
      </c>
      <c r="B1899" s="406" t="s">
        <v>3294</v>
      </c>
      <c r="C1899" s="406" t="s">
        <v>3305</v>
      </c>
      <c r="D1899" s="406" t="s">
        <v>3081</v>
      </c>
    </row>
    <row r="1900" spans="1:4" ht="12.5">
      <c r="A1900" s="406" t="s">
        <v>460</v>
      </c>
      <c r="B1900" s="406" t="s">
        <v>3294</v>
      </c>
      <c r="C1900" s="406" t="s">
        <v>3306</v>
      </c>
      <c r="D1900" s="406" t="s">
        <v>3081</v>
      </c>
    </row>
    <row r="1901" spans="1:4" ht="12.5">
      <c r="A1901" s="406" t="s">
        <v>460</v>
      </c>
      <c r="B1901" s="406" t="s">
        <v>3294</v>
      </c>
      <c r="C1901" s="406" t="s">
        <v>3307</v>
      </c>
      <c r="D1901" s="406" t="s">
        <v>3081</v>
      </c>
    </row>
    <row r="1902" spans="1:4" ht="12.5">
      <c r="A1902" s="406" t="s">
        <v>460</v>
      </c>
      <c r="B1902" s="406" t="s">
        <v>3294</v>
      </c>
      <c r="C1902" s="406" t="s">
        <v>3308</v>
      </c>
      <c r="D1902" s="406" t="s">
        <v>3081</v>
      </c>
    </row>
    <row r="1903" spans="1:4" ht="12.5">
      <c r="A1903" s="406" t="s">
        <v>460</v>
      </c>
      <c r="B1903" s="406" t="s">
        <v>3309</v>
      </c>
      <c r="C1903" s="406" t="s">
        <v>3310</v>
      </c>
      <c r="D1903" s="406" t="s">
        <v>3081</v>
      </c>
    </row>
    <row r="1904" spans="1:4" ht="12.5">
      <c r="A1904" s="406" t="s">
        <v>460</v>
      </c>
      <c r="B1904" s="406" t="s">
        <v>3309</v>
      </c>
      <c r="C1904" s="406" t="s">
        <v>3132</v>
      </c>
      <c r="D1904" s="406" t="s">
        <v>3081</v>
      </c>
    </row>
    <row r="1905" spans="1:4" ht="12.5">
      <c r="A1905" s="406" t="s">
        <v>460</v>
      </c>
      <c r="B1905" s="406" t="s">
        <v>3309</v>
      </c>
      <c r="C1905" s="406" t="s">
        <v>3136</v>
      </c>
      <c r="D1905" s="406" t="s">
        <v>3081</v>
      </c>
    </row>
    <row r="1906" spans="1:4" ht="12.5">
      <c r="A1906" s="406" t="s">
        <v>460</v>
      </c>
      <c r="B1906" s="406" t="s">
        <v>3309</v>
      </c>
      <c r="C1906" s="406" t="s">
        <v>3138</v>
      </c>
      <c r="D1906" s="406" t="s">
        <v>3081</v>
      </c>
    </row>
    <row r="1907" spans="1:4" ht="12.5">
      <c r="A1907" s="406" t="s">
        <v>460</v>
      </c>
      <c r="B1907" s="406" t="s">
        <v>3309</v>
      </c>
      <c r="C1907" s="406" t="s">
        <v>3311</v>
      </c>
      <c r="D1907" s="406" t="s">
        <v>3081</v>
      </c>
    </row>
    <row r="1908" spans="1:4" ht="12.5">
      <c r="A1908" s="406" t="s">
        <v>460</v>
      </c>
      <c r="B1908" s="406" t="s">
        <v>3309</v>
      </c>
      <c r="C1908" s="406" t="s">
        <v>3312</v>
      </c>
      <c r="D1908" s="406" t="s">
        <v>3081</v>
      </c>
    </row>
    <row r="1909" spans="1:4" ht="12.5">
      <c r="A1909" s="406" t="s">
        <v>460</v>
      </c>
      <c r="B1909" s="406" t="s">
        <v>3294</v>
      </c>
      <c r="C1909" s="406" t="s">
        <v>3313</v>
      </c>
      <c r="D1909" s="406" t="s">
        <v>3081</v>
      </c>
    </row>
    <row r="1910" spans="1:4" ht="12.5">
      <c r="A1910" s="406" t="s">
        <v>460</v>
      </c>
      <c r="B1910" s="406" t="s">
        <v>3294</v>
      </c>
      <c r="C1910" s="406" t="s">
        <v>3314</v>
      </c>
      <c r="D1910" s="406" t="s">
        <v>3081</v>
      </c>
    </row>
    <row r="1911" spans="1:4" ht="12.5">
      <c r="A1911" s="406" t="s">
        <v>460</v>
      </c>
      <c r="B1911" s="406" t="s">
        <v>3294</v>
      </c>
      <c r="C1911" s="406" t="s">
        <v>3315</v>
      </c>
      <c r="D1911" s="406" t="s">
        <v>3081</v>
      </c>
    </row>
    <row r="1912" spans="1:4" ht="12.5">
      <c r="A1912" s="406" t="s">
        <v>460</v>
      </c>
      <c r="B1912" s="406" t="s">
        <v>3294</v>
      </c>
      <c r="C1912" s="406" t="s">
        <v>3316</v>
      </c>
      <c r="D1912" s="406" t="s">
        <v>3081</v>
      </c>
    </row>
    <row r="1913" spans="1:4" ht="12.5">
      <c r="A1913" s="406" t="s">
        <v>460</v>
      </c>
      <c r="B1913" s="406" t="s">
        <v>3294</v>
      </c>
      <c r="C1913" s="406" t="s">
        <v>3317</v>
      </c>
      <c r="D1913" s="406" t="s">
        <v>3081</v>
      </c>
    </row>
    <row r="1914" spans="1:4" ht="12.5">
      <c r="A1914" s="406" t="s">
        <v>460</v>
      </c>
      <c r="B1914" s="406" t="s">
        <v>3294</v>
      </c>
      <c r="C1914" s="406" t="s">
        <v>3318</v>
      </c>
      <c r="D1914" s="406" t="s">
        <v>3081</v>
      </c>
    </row>
    <row r="1915" spans="1:4" ht="12.5">
      <c r="A1915" s="406" t="s">
        <v>460</v>
      </c>
      <c r="B1915" s="406" t="s">
        <v>3294</v>
      </c>
      <c r="C1915" s="406" t="s">
        <v>3319</v>
      </c>
      <c r="D1915" s="406" t="s">
        <v>3081</v>
      </c>
    </row>
    <row r="1916" spans="1:4" ht="12.5">
      <c r="A1916" s="406" t="s">
        <v>460</v>
      </c>
      <c r="B1916" s="406" t="s">
        <v>3294</v>
      </c>
      <c r="C1916" s="406" t="s">
        <v>3320</v>
      </c>
      <c r="D1916" s="406" t="s">
        <v>3081</v>
      </c>
    </row>
    <row r="1917" spans="1:4" ht="12.5">
      <c r="A1917" s="406" t="s">
        <v>460</v>
      </c>
      <c r="B1917" s="406" t="s">
        <v>3294</v>
      </c>
      <c r="C1917" s="406" t="s">
        <v>3321</v>
      </c>
      <c r="D1917" s="406" t="s">
        <v>3081</v>
      </c>
    </row>
    <row r="1918" spans="1:4" ht="12.5">
      <c r="A1918" s="406" t="s">
        <v>460</v>
      </c>
      <c r="B1918" s="406" t="s">
        <v>3294</v>
      </c>
      <c r="C1918" s="406" t="s">
        <v>3322</v>
      </c>
      <c r="D1918" s="406" t="s">
        <v>3081</v>
      </c>
    </row>
    <row r="1919" spans="1:4" ht="12.5">
      <c r="A1919" s="406" t="s">
        <v>460</v>
      </c>
      <c r="B1919" s="406" t="s">
        <v>3309</v>
      </c>
      <c r="C1919" s="406" t="s">
        <v>3323</v>
      </c>
      <c r="D1919" s="406" t="s">
        <v>3081</v>
      </c>
    </row>
    <row r="1920" spans="1:4" ht="12.5">
      <c r="A1920" s="406" t="s">
        <v>460</v>
      </c>
      <c r="B1920" s="406" t="s">
        <v>3324</v>
      </c>
      <c r="C1920" s="406" t="s">
        <v>1767</v>
      </c>
      <c r="D1920" s="406" t="s">
        <v>3325</v>
      </c>
    </row>
    <row r="1921" spans="1:4" ht="12.5">
      <c r="A1921" s="406" t="s">
        <v>460</v>
      </c>
      <c r="B1921" s="406" t="s">
        <v>3324</v>
      </c>
      <c r="C1921" s="406" t="s">
        <v>3326</v>
      </c>
      <c r="D1921" s="406" t="s">
        <v>3081</v>
      </c>
    </row>
    <row r="1922" spans="1:4" ht="12.5">
      <c r="A1922" s="406" t="s">
        <v>460</v>
      </c>
      <c r="B1922" s="406" t="s">
        <v>3324</v>
      </c>
      <c r="C1922" s="406" t="s">
        <v>3327</v>
      </c>
      <c r="D1922" s="406" t="s">
        <v>3081</v>
      </c>
    </row>
    <row r="1923" spans="1:4" ht="12.5">
      <c r="A1923" s="406" t="s">
        <v>460</v>
      </c>
      <c r="B1923" s="406" t="s">
        <v>3324</v>
      </c>
      <c r="C1923" s="406" t="s">
        <v>3328</v>
      </c>
      <c r="D1923" s="406" t="s">
        <v>3081</v>
      </c>
    </row>
    <row r="1924" spans="1:4" ht="12.5">
      <c r="A1924" s="406" t="s">
        <v>460</v>
      </c>
      <c r="B1924" s="406" t="s">
        <v>3324</v>
      </c>
      <c r="C1924" s="406" t="s">
        <v>3329</v>
      </c>
      <c r="D1924" s="406" t="s">
        <v>3081</v>
      </c>
    </row>
    <row r="1925" spans="1:4" ht="12.5">
      <c r="A1925" s="406" t="s">
        <v>460</v>
      </c>
      <c r="B1925" s="406" t="s">
        <v>3324</v>
      </c>
      <c r="C1925" s="406" t="s">
        <v>3330</v>
      </c>
      <c r="D1925" s="406" t="s">
        <v>3081</v>
      </c>
    </row>
    <row r="1926" spans="1:4" ht="12.5">
      <c r="A1926" s="406" t="s">
        <v>460</v>
      </c>
      <c r="B1926" s="406" t="s">
        <v>3324</v>
      </c>
      <c r="C1926" s="406" t="s">
        <v>2783</v>
      </c>
      <c r="D1926" s="406" t="s">
        <v>3081</v>
      </c>
    </row>
    <row r="1927" spans="1:4" ht="12.5">
      <c r="A1927" s="406" t="s">
        <v>460</v>
      </c>
      <c r="B1927" s="406" t="s">
        <v>3324</v>
      </c>
      <c r="C1927" s="406" t="s">
        <v>3331</v>
      </c>
      <c r="D1927" s="406" t="s">
        <v>3081</v>
      </c>
    </row>
    <row r="1928" spans="1:4" ht="12.5">
      <c r="A1928" s="406" t="s">
        <v>460</v>
      </c>
      <c r="B1928" s="406" t="s">
        <v>3324</v>
      </c>
      <c r="C1928" s="406" t="s">
        <v>3332</v>
      </c>
      <c r="D1928" s="406" t="s">
        <v>3081</v>
      </c>
    </row>
    <row r="1929" spans="1:4" ht="12.5">
      <c r="A1929" s="406" t="s">
        <v>460</v>
      </c>
      <c r="B1929" s="406" t="s">
        <v>3324</v>
      </c>
      <c r="C1929" s="406" t="s">
        <v>3333</v>
      </c>
      <c r="D1929" s="406" t="s">
        <v>3081</v>
      </c>
    </row>
    <row r="1930" spans="1:4" ht="12.5">
      <c r="A1930" s="406" t="s">
        <v>460</v>
      </c>
      <c r="B1930" s="406" t="s">
        <v>3324</v>
      </c>
      <c r="C1930" s="406" t="s">
        <v>3334</v>
      </c>
      <c r="D1930" s="406" t="s">
        <v>3081</v>
      </c>
    </row>
    <row r="1931" spans="1:4" ht="12.5">
      <c r="A1931" s="406" t="s">
        <v>460</v>
      </c>
      <c r="B1931" s="406" t="s">
        <v>3324</v>
      </c>
      <c r="C1931" s="406" t="s">
        <v>3335</v>
      </c>
      <c r="D1931" s="406" t="s">
        <v>3081</v>
      </c>
    </row>
    <row r="1932" spans="1:4" ht="12.5">
      <c r="A1932" s="406" t="s">
        <v>460</v>
      </c>
      <c r="B1932" s="406" t="s">
        <v>3324</v>
      </c>
      <c r="C1932" s="406" t="s">
        <v>3336</v>
      </c>
      <c r="D1932" s="406" t="s">
        <v>3081</v>
      </c>
    </row>
    <row r="1933" spans="1:4" ht="12.5">
      <c r="A1933" s="406" t="s">
        <v>460</v>
      </c>
      <c r="B1933" s="406" t="s">
        <v>3324</v>
      </c>
      <c r="C1933" s="406" t="s">
        <v>3337</v>
      </c>
      <c r="D1933" s="406" t="s">
        <v>3081</v>
      </c>
    </row>
    <row r="1934" spans="1:4" ht="12.5">
      <c r="A1934" s="406" t="s">
        <v>460</v>
      </c>
      <c r="B1934" s="406" t="s">
        <v>3324</v>
      </c>
      <c r="C1934" s="406" t="s">
        <v>3338</v>
      </c>
      <c r="D1934" s="406" t="s">
        <v>3081</v>
      </c>
    </row>
    <row r="1935" spans="1:4" ht="12.5">
      <c r="A1935" s="406" t="s">
        <v>460</v>
      </c>
      <c r="B1935" s="406" t="s">
        <v>3324</v>
      </c>
      <c r="C1935" s="406" t="s">
        <v>3339</v>
      </c>
      <c r="D1935" s="406" t="s">
        <v>3081</v>
      </c>
    </row>
    <row r="1936" spans="1:4" ht="12.5">
      <c r="A1936" s="406" t="s">
        <v>460</v>
      </c>
      <c r="B1936" s="406" t="s">
        <v>3340</v>
      </c>
      <c r="C1936" s="406" t="s">
        <v>1651</v>
      </c>
      <c r="D1936" s="406" t="s">
        <v>2230</v>
      </c>
    </row>
    <row r="1937" spans="1:4" ht="12.5">
      <c r="A1937" s="406" t="s">
        <v>460</v>
      </c>
      <c r="B1937" s="406" t="s">
        <v>3340</v>
      </c>
      <c r="C1937" s="406" t="s">
        <v>2962</v>
      </c>
      <c r="D1937" s="406" t="s">
        <v>3088</v>
      </c>
    </row>
    <row r="1938" spans="1:4" ht="12.5">
      <c r="A1938" s="406" t="s">
        <v>460</v>
      </c>
      <c r="B1938" s="406" t="s">
        <v>3340</v>
      </c>
      <c r="C1938" s="406" t="s">
        <v>3164</v>
      </c>
      <c r="D1938" s="406" t="s">
        <v>3088</v>
      </c>
    </row>
    <row r="1939" spans="1:4" ht="12.5">
      <c r="A1939" s="406" t="s">
        <v>460</v>
      </c>
      <c r="B1939" s="406" t="s">
        <v>3340</v>
      </c>
      <c r="C1939" s="406" t="s">
        <v>3341</v>
      </c>
      <c r="D1939" s="406" t="s">
        <v>3088</v>
      </c>
    </row>
    <row r="1940" spans="1:4" ht="12.5">
      <c r="A1940" s="406" t="s">
        <v>460</v>
      </c>
      <c r="B1940" s="406" t="s">
        <v>3340</v>
      </c>
      <c r="C1940" s="406" t="s">
        <v>3342</v>
      </c>
      <c r="D1940" s="406" t="s">
        <v>3088</v>
      </c>
    </row>
    <row r="1941" spans="1:4" ht="12.5">
      <c r="A1941" s="406" t="s">
        <v>460</v>
      </c>
      <c r="B1941" s="406" t="s">
        <v>3340</v>
      </c>
      <c r="C1941" s="406" t="s">
        <v>2965</v>
      </c>
      <c r="D1941" s="406" t="s">
        <v>3088</v>
      </c>
    </row>
    <row r="1942" spans="1:4" ht="12.5">
      <c r="A1942" s="406" t="s">
        <v>460</v>
      </c>
      <c r="B1942" s="406" t="s">
        <v>3340</v>
      </c>
      <c r="C1942" s="406" t="s">
        <v>2968</v>
      </c>
      <c r="D1942" s="406" t="s">
        <v>3088</v>
      </c>
    </row>
    <row r="1943" spans="1:4" ht="12.5">
      <c r="A1943" s="406" t="s">
        <v>460</v>
      </c>
      <c r="B1943" s="406" t="s">
        <v>3340</v>
      </c>
      <c r="C1943" s="406" t="s">
        <v>2969</v>
      </c>
      <c r="D1943" s="406" t="s">
        <v>3088</v>
      </c>
    </row>
    <row r="1944" spans="1:4" ht="12.5">
      <c r="A1944" s="406" t="s">
        <v>460</v>
      </c>
      <c r="B1944" s="406" t="s">
        <v>3340</v>
      </c>
      <c r="C1944" s="406" t="s">
        <v>2980</v>
      </c>
      <c r="D1944" s="406" t="s">
        <v>3088</v>
      </c>
    </row>
    <row r="1945" spans="1:4" ht="12.5">
      <c r="A1945" s="406" t="s">
        <v>460</v>
      </c>
      <c r="B1945" s="406" t="s">
        <v>3340</v>
      </c>
      <c r="C1945" s="406" t="s">
        <v>2982</v>
      </c>
      <c r="D1945" s="406" t="s">
        <v>3088</v>
      </c>
    </row>
    <row r="1946" spans="1:4" ht="12.5">
      <c r="A1946" s="406" t="s">
        <v>460</v>
      </c>
      <c r="B1946" s="406" t="s">
        <v>3340</v>
      </c>
      <c r="C1946" s="406" t="s">
        <v>2983</v>
      </c>
      <c r="D1946" s="406" t="s">
        <v>3088</v>
      </c>
    </row>
    <row r="1947" spans="1:4" ht="12.5">
      <c r="A1947" s="406" t="s">
        <v>460</v>
      </c>
      <c r="B1947" s="406" t="s">
        <v>3340</v>
      </c>
      <c r="C1947" s="406" t="s">
        <v>3343</v>
      </c>
      <c r="D1947" s="406" t="s">
        <v>3088</v>
      </c>
    </row>
    <row r="1948" spans="1:4" ht="12.5">
      <c r="A1948" s="406" t="s">
        <v>460</v>
      </c>
      <c r="B1948" s="406" t="s">
        <v>3340</v>
      </c>
      <c r="C1948" s="406" t="s">
        <v>3166</v>
      </c>
      <c r="D1948" s="406" t="s">
        <v>3088</v>
      </c>
    </row>
    <row r="1949" spans="1:4" ht="12.5">
      <c r="A1949" s="406" t="s">
        <v>460</v>
      </c>
      <c r="B1949" s="406" t="s">
        <v>3340</v>
      </c>
      <c r="C1949" s="406" t="s">
        <v>3167</v>
      </c>
      <c r="D1949" s="406" t="s">
        <v>3088</v>
      </c>
    </row>
    <row r="1950" spans="1:4" ht="12.5">
      <c r="A1950" s="406" t="s">
        <v>2552</v>
      </c>
      <c r="B1950" s="406" t="s">
        <v>2552</v>
      </c>
      <c r="C1950" s="406"/>
      <c r="D1950" s="406" t="s">
        <v>3344</v>
      </c>
    </row>
    <row r="1951" spans="1:4" ht="12.5">
      <c r="A1951" s="406" t="s">
        <v>460</v>
      </c>
      <c r="B1951" s="406" t="s">
        <v>3154</v>
      </c>
      <c r="C1951" s="406" t="s">
        <v>2874</v>
      </c>
      <c r="D1951" s="406" t="s">
        <v>3081</v>
      </c>
    </row>
    <row r="1952" spans="1:4" ht="12.5">
      <c r="A1952" s="406" t="s">
        <v>1858</v>
      </c>
      <c r="B1952" s="406" t="s">
        <v>1859</v>
      </c>
      <c r="C1952" s="406" t="s">
        <v>1724</v>
      </c>
      <c r="D1952" s="406" t="s">
        <v>2259</v>
      </c>
    </row>
    <row r="1953" spans="1:4" ht="12.5">
      <c r="A1953" s="406" t="s">
        <v>460</v>
      </c>
      <c r="B1953" s="406" t="s">
        <v>3235</v>
      </c>
      <c r="C1953" s="406" t="s">
        <v>3345</v>
      </c>
      <c r="D1953" s="406" t="s">
        <v>3081</v>
      </c>
    </row>
    <row r="1954" spans="1:4" ht="12.5">
      <c r="A1954" s="406" t="s">
        <v>460</v>
      </c>
      <c r="B1954" s="406" t="s">
        <v>3340</v>
      </c>
      <c r="C1954" s="406" t="s">
        <v>3346</v>
      </c>
      <c r="D1954" s="406" t="s">
        <v>3088</v>
      </c>
    </row>
    <row r="1955" spans="1:4" ht="12.5">
      <c r="A1955" s="406" t="s">
        <v>1546</v>
      </c>
      <c r="B1955" s="406" t="s">
        <v>2084</v>
      </c>
      <c r="C1955" s="406" t="s">
        <v>1767</v>
      </c>
      <c r="D1955" s="406" t="s">
        <v>2375</v>
      </c>
    </row>
    <row r="1956" spans="1:4" ht="12.5">
      <c r="A1956" s="406" t="s">
        <v>467</v>
      </c>
      <c r="B1956" s="406" t="s">
        <v>1982</v>
      </c>
      <c r="C1956" s="406" t="s">
        <v>1729</v>
      </c>
      <c r="D1956" s="406" t="s">
        <v>2154</v>
      </c>
    </row>
    <row r="1957" spans="1:4" ht="12.5">
      <c r="A1957" s="406" t="s">
        <v>460</v>
      </c>
      <c r="B1957" s="406" t="s">
        <v>3163</v>
      </c>
      <c r="C1957" s="406" t="s">
        <v>2980</v>
      </c>
      <c r="D1957" s="406" t="s">
        <v>3081</v>
      </c>
    </row>
    <row r="1958" spans="1:4" ht="12.5">
      <c r="A1958" s="406" t="s">
        <v>460</v>
      </c>
      <c r="B1958" s="406" t="s">
        <v>1982</v>
      </c>
      <c r="C1958" s="406" t="s">
        <v>1674</v>
      </c>
      <c r="D1958" s="406" t="s">
        <v>1871</v>
      </c>
    </row>
    <row r="1959" spans="1:4" ht="12.5">
      <c r="A1959" s="406" t="s">
        <v>448</v>
      </c>
      <c r="B1959" s="406" t="s">
        <v>2390</v>
      </c>
      <c r="C1959" s="406" t="s">
        <v>1651</v>
      </c>
      <c r="D1959" s="406" t="s">
        <v>2391</v>
      </c>
    </row>
    <row r="1960" spans="1:4" ht="12.5">
      <c r="A1960" s="406" t="s">
        <v>460</v>
      </c>
      <c r="B1960" s="406" t="s">
        <v>3294</v>
      </c>
      <c r="C1960" s="406" t="s">
        <v>3347</v>
      </c>
      <c r="D1960" s="406" t="s">
        <v>3081</v>
      </c>
    </row>
    <row r="1961" spans="1:4" ht="12.5">
      <c r="A1961" s="406" t="s">
        <v>1546</v>
      </c>
      <c r="B1961" s="406" t="s">
        <v>1937</v>
      </c>
      <c r="C1961" s="406" t="s">
        <v>1727</v>
      </c>
      <c r="D1961" s="406" t="s">
        <v>2467</v>
      </c>
    </row>
    <row r="1962" spans="1:4" ht="12.5">
      <c r="A1962" s="406" t="s">
        <v>452</v>
      </c>
      <c r="B1962" s="406" t="s">
        <v>2590</v>
      </c>
      <c r="C1962" s="406" t="s">
        <v>1665</v>
      </c>
      <c r="D1962" s="406" t="s">
        <v>2619</v>
      </c>
    </row>
    <row r="1963" spans="1:4" ht="12.5">
      <c r="A1963" s="406" t="s">
        <v>1546</v>
      </c>
      <c r="B1963" s="406" t="s">
        <v>1659</v>
      </c>
      <c r="C1963" s="406" t="s">
        <v>1724</v>
      </c>
      <c r="D1963" s="406" t="s">
        <v>1940</v>
      </c>
    </row>
    <row r="1964" spans="1:4" ht="12.5">
      <c r="A1964" s="406" t="s">
        <v>460</v>
      </c>
      <c r="B1964" s="406" t="s">
        <v>1988</v>
      </c>
      <c r="C1964" s="406" t="s">
        <v>1763</v>
      </c>
      <c r="D1964" s="406" t="s">
        <v>3348</v>
      </c>
    </row>
    <row r="1965" spans="1:4" ht="12.5">
      <c r="A1965" s="406" t="s">
        <v>460</v>
      </c>
      <c r="B1965" s="406" t="s">
        <v>2565</v>
      </c>
      <c r="C1965" s="406" t="s">
        <v>1668</v>
      </c>
      <c r="D1965" s="406" t="s">
        <v>2589</v>
      </c>
    </row>
    <row r="1966" spans="1:4" ht="12.5">
      <c r="A1966" s="406" t="s">
        <v>2261</v>
      </c>
      <c r="B1966" s="406" t="s">
        <v>1923</v>
      </c>
      <c r="C1966" s="406" t="s">
        <v>3349</v>
      </c>
      <c r="D1966" s="406" t="s">
        <v>3178</v>
      </c>
    </row>
    <row r="1967" spans="1:4" ht="12.5">
      <c r="A1967" s="406" t="s">
        <v>456</v>
      </c>
      <c r="B1967" s="406" t="s">
        <v>2736</v>
      </c>
      <c r="C1967" s="406" t="s">
        <v>2226</v>
      </c>
      <c r="D1967" s="406" t="s">
        <v>3063</v>
      </c>
    </row>
    <row r="1968" spans="1:4" ht="12.5">
      <c r="A1968" s="406" t="s">
        <v>460</v>
      </c>
      <c r="B1968" s="406" t="s">
        <v>1990</v>
      </c>
      <c r="C1968" s="406" t="s">
        <v>1870</v>
      </c>
      <c r="D1968" s="406" t="s">
        <v>2396</v>
      </c>
    </row>
    <row r="1969" spans="1:4" ht="12.5">
      <c r="A1969" s="406" t="s">
        <v>460</v>
      </c>
      <c r="B1969" s="406" t="s">
        <v>3257</v>
      </c>
      <c r="C1969" s="406" t="s">
        <v>3350</v>
      </c>
      <c r="D1969" s="406" t="s">
        <v>3081</v>
      </c>
    </row>
    <row r="1970" spans="1:4" ht="12.5">
      <c r="A1970" s="406" t="s">
        <v>460</v>
      </c>
      <c r="B1970" s="406" t="s">
        <v>1659</v>
      </c>
      <c r="C1970" s="406" t="s">
        <v>2231</v>
      </c>
      <c r="D1970" s="406" t="s">
        <v>2287</v>
      </c>
    </row>
    <row r="1971" spans="1:4" ht="12.5">
      <c r="A1971" s="406" t="s">
        <v>460</v>
      </c>
      <c r="B1971" s="406" t="s">
        <v>3197</v>
      </c>
      <c r="C1971" s="406" t="s">
        <v>3114</v>
      </c>
      <c r="D1971" s="406" t="s">
        <v>3088</v>
      </c>
    </row>
    <row r="1972" spans="1:4" ht="12.5">
      <c r="A1972" s="406" t="s">
        <v>1843</v>
      </c>
      <c r="B1972" s="406" t="s">
        <v>1846</v>
      </c>
      <c r="C1972" s="406" t="s">
        <v>1734</v>
      </c>
      <c r="D1972" s="406" t="s">
        <v>1847</v>
      </c>
    </row>
    <row r="1973" spans="1:4" ht="12.5">
      <c r="A1973" s="406" t="s">
        <v>1546</v>
      </c>
      <c r="B1973" s="406" t="s">
        <v>1653</v>
      </c>
      <c r="C1973" s="406" t="s">
        <v>1724</v>
      </c>
      <c r="D1973" s="406" t="s">
        <v>1655</v>
      </c>
    </row>
    <row r="1974" spans="1:4" ht="12.5">
      <c r="A1974" s="406" t="s">
        <v>452</v>
      </c>
      <c r="B1974" s="406" t="s">
        <v>1846</v>
      </c>
      <c r="C1974" s="406" t="s">
        <v>3012</v>
      </c>
      <c r="D1974" s="406" t="s">
        <v>3053</v>
      </c>
    </row>
    <row r="1975" spans="1:4" ht="12.5">
      <c r="A1975" s="406" t="s">
        <v>2261</v>
      </c>
      <c r="B1975" s="406" t="s">
        <v>1923</v>
      </c>
      <c r="C1975" s="406" t="s">
        <v>3220</v>
      </c>
      <c r="D1975" s="406" t="s">
        <v>3178</v>
      </c>
    </row>
    <row r="1976" spans="1:4" ht="12.5">
      <c r="A1976" s="406" t="s">
        <v>456</v>
      </c>
      <c r="B1976" s="406" t="s">
        <v>2490</v>
      </c>
      <c r="C1976" s="406" t="s">
        <v>2120</v>
      </c>
      <c r="D1976" s="406" t="s">
        <v>2535</v>
      </c>
    </row>
    <row r="1977" spans="1:4" ht="12.5">
      <c r="A1977" s="406" t="s">
        <v>2261</v>
      </c>
      <c r="B1977" s="406" t="s">
        <v>1923</v>
      </c>
      <c r="C1977" s="406" t="s">
        <v>2958</v>
      </c>
      <c r="D1977" s="406" t="s">
        <v>3178</v>
      </c>
    </row>
    <row r="1978" spans="1:4" ht="12.5">
      <c r="A1978" s="406" t="s">
        <v>460</v>
      </c>
      <c r="B1978" s="406" t="s">
        <v>3294</v>
      </c>
      <c r="C1978" s="406" t="s">
        <v>3351</v>
      </c>
      <c r="D1978" s="406" t="s">
        <v>3081</v>
      </c>
    </row>
    <row r="1979" spans="1:4" ht="12.5">
      <c r="A1979" s="406" t="s">
        <v>460</v>
      </c>
      <c r="B1979" s="406" t="s">
        <v>1915</v>
      </c>
      <c r="C1979" s="406" t="s">
        <v>1702</v>
      </c>
      <c r="D1979" s="406" t="s">
        <v>3352</v>
      </c>
    </row>
    <row r="1980" spans="1:4" ht="12.5">
      <c r="A1980" s="406" t="s">
        <v>2261</v>
      </c>
      <c r="B1980" s="406" t="s">
        <v>3253</v>
      </c>
      <c r="C1980" s="406" t="s">
        <v>3353</v>
      </c>
      <c r="D1980" s="406" t="s">
        <v>3178</v>
      </c>
    </row>
    <row r="1981" spans="1:4" ht="12.5">
      <c r="A1981" s="406" t="s">
        <v>1855</v>
      </c>
      <c r="B1981" s="406" t="s">
        <v>1856</v>
      </c>
      <c r="C1981" s="406" t="s">
        <v>1654</v>
      </c>
      <c r="D1981" s="406" t="s">
        <v>3354</v>
      </c>
    </row>
    <row r="1982" spans="1:4" ht="12.5">
      <c r="A1982" s="406" t="s">
        <v>1546</v>
      </c>
      <c r="B1982" s="406" t="s">
        <v>1934</v>
      </c>
      <c r="C1982" s="406" t="s">
        <v>1819</v>
      </c>
      <c r="D1982" s="406" t="s">
        <v>2376</v>
      </c>
    </row>
    <row r="1983" spans="1:4" ht="12.5">
      <c r="A1983" s="406" t="s">
        <v>456</v>
      </c>
      <c r="B1983" s="406" t="s">
        <v>2728</v>
      </c>
      <c r="C1983" s="406" t="s">
        <v>1671</v>
      </c>
      <c r="D1983" s="406" t="s">
        <v>2730</v>
      </c>
    </row>
    <row r="1984" spans="1:4" ht="12.5">
      <c r="A1984" s="406" t="s">
        <v>467</v>
      </c>
      <c r="B1984" s="406" t="s">
        <v>2320</v>
      </c>
      <c r="C1984" s="406" t="s">
        <v>1702</v>
      </c>
      <c r="D1984" s="406" t="s">
        <v>2481</v>
      </c>
    </row>
    <row r="1985" spans="1:4" ht="12.5">
      <c r="A1985" s="406" t="s">
        <v>1792</v>
      </c>
      <c r="B1985" s="406" t="s">
        <v>1950</v>
      </c>
      <c r="C1985" s="406" t="s">
        <v>1674</v>
      </c>
      <c r="D1985" s="406" t="s">
        <v>2595</v>
      </c>
    </row>
    <row r="1986" spans="1:4" ht="12.5">
      <c r="A1986" s="406" t="s">
        <v>448</v>
      </c>
      <c r="B1986" s="406" t="s">
        <v>1697</v>
      </c>
      <c r="C1986" s="406" t="s">
        <v>1695</v>
      </c>
      <c r="D1986" s="406" t="s">
        <v>1698</v>
      </c>
    </row>
    <row r="1987" spans="1:4" ht="12.5">
      <c r="A1987" s="406" t="s">
        <v>452</v>
      </c>
      <c r="B1987" s="406" t="s">
        <v>2592</v>
      </c>
      <c r="C1987" s="406" t="s">
        <v>1727</v>
      </c>
      <c r="D1987" s="406" t="s">
        <v>3355</v>
      </c>
    </row>
    <row r="1988" spans="1:4" ht="12.5">
      <c r="A1988" s="406" t="s">
        <v>2793</v>
      </c>
      <c r="B1988" s="406" t="s">
        <v>2794</v>
      </c>
      <c r="C1988" s="406" t="s">
        <v>2178</v>
      </c>
      <c r="D1988" s="406"/>
    </row>
    <row r="1989" spans="1:4" ht="12.5">
      <c r="A1989" s="406" t="s">
        <v>1858</v>
      </c>
      <c r="B1989" s="406" t="s">
        <v>3356</v>
      </c>
      <c r="C1989" s="406" t="s">
        <v>1750</v>
      </c>
      <c r="D1989" s="406" t="s">
        <v>3357</v>
      </c>
    </row>
    <row r="1990" spans="1:4" ht="12.5">
      <c r="A1990" s="406" t="s">
        <v>3091</v>
      </c>
      <c r="B1990" s="406" t="s">
        <v>3092</v>
      </c>
      <c r="C1990" s="406" t="s">
        <v>2934</v>
      </c>
      <c r="D1990" s="406" t="s">
        <v>3094</v>
      </c>
    </row>
    <row r="1991" spans="1:4" ht="12.5">
      <c r="A1991" s="406" t="s">
        <v>2552</v>
      </c>
      <c r="B1991" s="406" t="s">
        <v>2552</v>
      </c>
      <c r="C1991" s="406"/>
      <c r="D1991" s="406" t="s">
        <v>3358</v>
      </c>
    </row>
    <row r="1992" spans="1:4" ht="12.5">
      <c r="A1992" s="406" t="s">
        <v>1893</v>
      </c>
      <c r="B1992" s="406" t="s">
        <v>1894</v>
      </c>
      <c r="C1992" s="406" t="s">
        <v>2177</v>
      </c>
      <c r="D1992" s="406" t="s">
        <v>1897</v>
      </c>
    </row>
    <row r="1993" spans="1:4" ht="12.5">
      <c r="A1993" s="406" t="s">
        <v>2793</v>
      </c>
      <c r="B1993" s="406" t="s">
        <v>2949</v>
      </c>
      <c r="C1993" s="406" t="s">
        <v>3359</v>
      </c>
      <c r="D1993" s="406" t="s">
        <v>2201</v>
      </c>
    </row>
    <row r="1994" spans="1:4" ht="12.5">
      <c r="A1994" s="406" t="s">
        <v>460</v>
      </c>
      <c r="B1994" s="406" t="s">
        <v>3340</v>
      </c>
      <c r="C1994" s="406" t="s">
        <v>2985</v>
      </c>
      <c r="D1994" s="406" t="s">
        <v>3088</v>
      </c>
    </row>
    <row r="1995" spans="1:4" ht="12.5">
      <c r="A1995" s="406" t="s">
        <v>1893</v>
      </c>
      <c r="B1995" s="406" t="s">
        <v>3360</v>
      </c>
      <c r="C1995" s="406" t="s">
        <v>1695</v>
      </c>
      <c r="D1995" s="406" t="s">
        <v>3361</v>
      </c>
    </row>
    <row r="1996" spans="1:4" ht="12.5">
      <c r="A1996" s="406" t="s">
        <v>3362</v>
      </c>
      <c r="B1996" s="406" t="s">
        <v>3363</v>
      </c>
      <c r="C1996" s="406" t="s">
        <v>3364</v>
      </c>
      <c r="D1996" s="406" t="s">
        <v>3365</v>
      </c>
    </row>
    <row r="1997" spans="1:4" ht="12.5">
      <c r="A1997" s="406" t="s">
        <v>3362</v>
      </c>
      <c r="B1997" s="406" t="s">
        <v>3363</v>
      </c>
      <c r="C1997" s="406" t="s">
        <v>3364</v>
      </c>
      <c r="D1997" s="406" t="s">
        <v>3365</v>
      </c>
    </row>
    <row r="1998" spans="1:4" ht="12.5">
      <c r="A1998" s="406" t="s">
        <v>2582</v>
      </c>
      <c r="B1998" s="406" t="s">
        <v>2689</v>
      </c>
      <c r="C1998" s="406" t="s">
        <v>1665</v>
      </c>
      <c r="D1998" s="406"/>
    </row>
    <row r="1999" spans="1:4" ht="12.5">
      <c r="A1999" s="406" t="s">
        <v>3366</v>
      </c>
      <c r="B1999" s="406" t="s">
        <v>3366</v>
      </c>
      <c r="C1999" s="406" t="s">
        <v>2914</v>
      </c>
      <c r="D1999" s="406" t="s">
        <v>3367</v>
      </c>
    </row>
    <row r="2000" spans="1:4" ht="12.5">
      <c r="A2000" s="406" t="s">
        <v>460</v>
      </c>
      <c r="B2000" s="406" t="s">
        <v>3235</v>
      </c>
      <c r="C2000" s="406" t="s">
        <v>3368</v>
      </c>
      <c r="D2000" s="406" t="s">
        <v>3081</v>
      </c>
    </row>
    <row r="2001" spans="1:4" ht="12.5">
      <c r="A2001" s="406" t="s">
        <v>2261</v>
      </c>
      <c r="B2001" s="406" t="s">
        <v>3369</v>
      </c>
      <c r="C2001" s="406" t="s">
        <v>3370</v>
      </c>
      <c r="D2001" s="406" t="s">
        <v>3371</v>
      </c>
    </row>
    <row r="2002" spans="1:4" ht="12.5">
      <c r="A2002" s="406" t="s">
        <v>1858</v>
      </c>
      <c r="B2002" s="406" t="s">
        <v>3356</v>
      </c>
      <c r="C2002" s="406" t="s">
        <v>1657</v>
      </c>
      <c r="D2002" s="406" t="s">
        <v>3372</v>
      </c>
    </row>
    <row r="2003" spans="1:4" ht="12.5">
      <c r="A2003" s="406" t="s">
        <v>1993</v>
      </c>
      <c r="B2003" s="406" t="s">
        <v>3373</v>
      </c>
      <c r="C2003" s="406" t="s">
        <v>1657</v>
      </c>
      <c r="D2003" s="406" t="s">
        <v>3374</v>
      </c>
    </row>
    <row r="2004" spans="1:4" ht="12.5">
      <c r="A2004" s="406" t="s">
        <v>460</v>
      </c>
      <c r="B2004" s="406" t="s">
        <v>3087</v>
      </c>
      <c r="C2004" s="406" t="s">
        <v>2825</v>
      </c>
      <c r="D2004" s="406" t="s">
        <v>3088</v>
      </c>
    </row>
    <row r="2005" spans="1:4" ht="12.5">
      <c r="A2005" s="406" t="s">
        <v>460</v>
      </c>
      <c r="B2005" s="406" t="s">
        <v>3163</v>
      </c>
      <c r="C2005" s="406" t="s">
        <v>3375</v>
      </c>
      <c r="D2005" s="406" t="s">
        <v>3081</v>
      </c>
    </row>
    <row r="2006" spans="1:4" ht="12.5">
      <c r="A2006" s="406" t="s">
        <v>3366</v>
      </c>
      <c r="B2006" s="406" t="s">
        <v>3366</v>
      </c>
      <c r="C2006" s="406" t="s">
        <v>2897</v>
      </c>
      <c r="D2006" s="406" t="s">
        <v>3376</v>
      </c>
    </row>
    <row r="2007" spans="1:4" ht="12.5">
      <c r="A2007" s="406" t="s">
        <v>1858</v>
      </c>
      <c r="B2007" s="406" t="s">
        <v>3356</v>
      </c>
      <c r="C2007" s="406" t="s">
        <v>1668</v>
      </c>
      <c r="D2007" s="406" t="s">
        <v>3357</v>
      </c>
    </row>
    <row r="2008" spans="1:4" ht="12.5">
      <c r="A2008" s="406" t="s">
        <v>1893</v>
      </c>
      <c r="B2008" s="406" t="s">
        <v>3360</v>
      </c>
      <c r="C2008" s="406" t="s">
        <v>1724</v>
      </c>
      <c r="D2008" s="406" t="s">
        <v>3377</v>
      </c>
    </row>
    <row r="2009" spans="1:4" ht="12.5">
      <c r="A2009" s="406" t="s">
        <v>460</v>
      </c>
      <c r="B2009" s="406" t="s">
        <v>3197</v>
      </c>
      <c r="C2009" s="406" t="s">
        <v>3378</v>
      </c>
      <c r="D2009" s="406" t="s">
        <v>3088</v>
      </c>
    </row>
    <row r="2010" spans="1:4" ht="12.5">
      <c r="A2010" s="406" t="s">
        <v>2582</v>
      </c>
      <c r="B2010" s="406" t="s">
        <v>2583</v>
      </c>
      <c r="C2010" s="406" t="s">
        <v>1687</v>
      </c>
      <c r="D2010" s="406"/>
    </row>
    <row r="2011" spans="1:4" ht="12.5">
      <c r="A2011" s="406" t="s">
        <v>2552</v>
      </c>
      <c r="B2011" s="406" t="s">
        <v>2552</v>
      </c>
      <c r="C2011" s="406"/>
      <c r="D2011" s="406" t="s">
        <v>3379</v>
      </c>
    </row>
    <row r="2012" spans="1:4" ht="12.5">
      <c r="A2012" s="406" t="s">
        <v>2552</v>
      </c>
      <c r="B2012" s="406" t="s">
        <v>2552</v>
      </c>
      <c r="C2012" s="406"/>
      <c r="D2012" s="406" t="s">
        <v>2544</v>
      </c>
    </row>
    <row r="2013" spans="1:4" ht="12.5">
      <c r="A2013" s="406" t="s">
        <v>3147</v>
      </c>
      <c r="B2013" s="406" t="s">
        <v>3148</v>
      </c>
      <c r="C2013" s="406" t="s">
        <v>3141</v>
      </c>
      <c r="D2013" s="406" t="s">
        <v>3149</v>
      </c>
    </row>
    <row r="2014" spans="1:4" ht="12.5">
      <c r="A2014" s="406" t="s">
        <v>2793</v>
      </c>
      <c r="B2014" s="406" t="s">
        <v>3000</v>
      </c>
      <c r="C2014" s="406" t="s">
        <v>2010</v>
      </c>
      <c r="D2014" s="406"/>
    </row>
    <row r="2015" spans="1:4" ht="12.5">
      <c r="A2015" s="406" t="s">
        <v>2793</v>
      </c>
      <c r="B2015" s="406" t="s">
        <v>2794</v>
      </c>
      <c r="C2015" s="406" t="s">
        <v>2187</v>
      </c>
      <c r="D2015" s="406"/>
    </row>
    <row r="2016" spans="1:4" ht="12.5">
      <c r="A2016" s="406" t="s">
        <v>460</v>
      </c>
      <c r="B2016" s="406" t="s">
        <v>3111</v>
      </c>
      <c r="C2016" s="406" t="s">
        <v>3380</v>
      </c>
      <c r="D2016" s="406" t="s">
        <v>3081</v>
      </c>
    </row>
    <row r="2017" spans="1:4" ht="12.5">
      <c r="A2017" s="406" t="s">
        <v>1893</v>
      </c>
      <c r="B2017" s="406" t="s">
        <v>3360</v>
      </c>
      <c r="C2017" s="406" t="s">
        <v>1668</v>
      </c>
      <c r="D2017" s="406" t="s">
        <v>3377</v>
      </c>
    </row>
    <row r="2018" spans="1:4" ht="12.5">
      <c r="A2018" s="406" t="s">
        <v>460</v>
      </c>
      <c r="B2018" s="406" t="s">
        <v>3324</v>
      </c>
      <c r="C2018" s="406" t="s">
        <v>3381</v>
      </c>
      <c r="D2018" s="406" t="s">
        <v>3081</v>
      </c>
    </row>
    <row r="2019" spans="1:4" ht="12.5">
      <c r="A2019" s="406" t="s">
        <v>460</v>
      </c>
      <c r="B2019" s="406" t="s">
        <v>3125</v>
      </c>
      <c r="C2019" s="406" t="s">
        <v>2852</v>
      </c>
      <c r="D2019" s="406" t="s">
        <v>3088</v>
      </c>
    </row>
    <row r="2020" spans="1:4" ht="12.5">
      <c r="A2020" s="406" t="s">
        <v>2793</v>
      </c>
      <c r="B2020" s="406" t="s">
        <v>2794</v>
      </c>
      <c r="C2020" s="406" t="s">
        <v>2021</v>
      </c>
      <c r="D2020" s="406"/>
    </row>
    <row r="2021" spans="1:4" ht="12.5">
      <c r="A2021" s="406" t="s">
        <v>2582</v>
      </c>
      <c r="B2021" s="406" t="s">
        <v>2583</v>
      </c>
      <c r="C2021" s="406" t="s">
        <v>3382</v>
      </c>
      <c r="D2021" s="406"/>
    </row>
    <row r="2022" spans="1:4" ht="12.5">
      <c r="A2022" s="406" t="s">
        <v>460</v>
      </c>
      <c r="B2022" s="406" t="s">
        <v>3111</v>
      </c>
      <c r="C2022" s="406" t="s">
        <v>3383</v>
      </c>
      <c r="D2022" s="406" t="s">
        <v>3081</v>
      </c>
    </row>
    <row r="2023" spans="1:4" ht="12.5">
      <c r="A2023" s="406" t="s">
        <v>448</v>
      </c>
      <c r="B2023" s="406" t="s">
        <v>3384</v>
      </c>
      <c r="C2023" s="406" t="s">
        <v>3385</v>
      </c>
      <c r="D2023" s="406"/>
    </row>
    <row r="2024" spans="1:4" ht="12.5">
      <c r="A2024" s="406" t="s">
        <v>460</v>
      </c>
      <c r="B2024" s="406" t="s">
        <v>3111</v>
      </c>
      <c r="C2024" s="406" t="s">
        <v>3386</v>
      </c>
      <c r="D2024" s="406" t="s">
        <v>3081</v>
      </c>
    </row>
    <row r="2025" spans="1:4" ht="12.5">
      <c r="A2025" s="406" t="s">
        <v>448</v>
      </c>
      <c r="B2025" s="406" t="s">
        <v>3387</v>
      </c>
      <c r="C2025" s="406" t="s">
        <v>2177</v>
      </c>
      <c r="D2025" s="406"/>
    </row>
    <row r="2026" spans="1:4" ht="12.5">
      <c r="A2026" s="406" t="s">
        <v>1863</v>
      </c>
      <c r="B2026" s="406" t="s">
        <v>3388</v>
      </c>
      <c r="C2026" s="406" t="s">
        <v>3098</v>
      </c>
      <c r="D2026" s="406" t="s">
        <v>3389</v>
      </c>
    </row>
    <row r="2027" spans="1:4" ht="12.5">
      <c r="A2027" s="406" t="s">
        <v>783</v>
      </c>
      <c r="B2027" s="406" t="s">
        <v>2744</v>
      </c>
      <c r="C2027" s="406" t="s">
        <v>1674</v>
      </c>
      <c r="D2027" s="406"/>
    </row>
    <row r="2028" spans="1:4" ht="12.5">
      <c r="A2028" s="406" t="s">
        <v>1863</v>
      </c>
      <c r="B2028" s="406" t="s">
        <v>3388</v>
      </c>
      <c r="C2028" s="406" t="s">
        <v>3223</v>
      </c>
      <c r="D2028" s="406" t="s">
        <v>3390</v>
      </c>
    </row>
    <row r="2029" spans="1:4" ht="12.5">
      <c r="A2029" s="406" t="s">
        <v>3366</v>
      </c>
      <c r="B2029" s="406" t="s">
        <v>3366</v>
      </c>
      <c r="C2029" s="406" t="s">
        <v>2929</v>
      </c>
      <c r="D2029" s="406" t="s">
        <v>3391</v>
      </c>
    </row>
    <row r="2030" spans="1:4" ht="12.5">
      <c r="A2030" s="406" t="s">
        <v>460</v>
      </c>
      <c r="B2030" s="406" t="s">
        <v>1963</v>
      </c>
      <c r="C2030" s="406" t="s">
        <v>1727</v>
      </c>
      <c r="D2030" s="406"/>
    </row>
    <row r="2031" spans="1:4" ht="12.5">
      <c r="A2031" s="406" t="s">
        <v>460</v>
      </c>
      <c r="B2031" s="406" t="s">
        <v>3227</v>
      </c>
      <c r="C2031" s="406" t="s">
        <v>3392</v>
      </c>
      <c r="D2031" s="406" t="s">
        <v>3081</v>
      </c>
    </row>
    <row r="2032" spans="1:4" ht="12.5">
      <c r="A2032" s="406" t="s">
        <v>467</v>
      </c>
      <c r="B2032" s="406" t="s">
        <v>1818</v>
      </c>
      <c r="C2032" s="406" t="s">
        <v>3393</v>
      </c>
      <c r="D2032" s="406" t="s">
        <v>1820</v>
      </c>
    </row>
    <row r="2033" spans="1:4" ht="12.5">
      <c r="A2033" s="406" t="s">
        <v>1893</v>
      </c>
      <c r="B2033" s="406" t="s">
        <v>3360</v>
      </c>
      <c r="C2033" s="406" t="s">
        <v>1674</v>
      </c>
      <c r="D2033" s="406" t="s">
        <v>3377</v>
      </c>
    </row>
    <row r="2034" spans="1:4" ht="12.5">
      <c r="A2034" s="406" t="s">
        <v>2793</v>
      </c>
      <c r="B2034" s="406" t="s">
        <v>2352</v>
      </c>
      <c r="C2034" s="406" t="s">
        <v>1710</v>
      </c>
      <c r="D2034" s="406"/>
    </row>
    <row r="2035" spans="1:4" ht="12.5">
      <c r="A2035" s="406" t="s">
        <v>460</v>
      </c>
      <c r="B2035" s="406" t="s">
        <v>2310</v>
      </c>
      <c r="C2035" s="406" t="s">
        <v>1651</v>
      </c>
      <c r="D2035" s="406" t="s">
        <v>3058</v>
      </c>
    </row>
    <row r="2036" spans="1:4" ht="12.5">
      <c r="A2036" s="406" t="s">
        <v>2552</v>
      </c>
      <c r="B2036" s="406" t="s">
        <v>2552</v>
      </c>
      <c r="C2036" s="406" t="s">
        <v>2883</v>
      </c>
      <c r="D2036" s="406" t="s">
        <v>2032</v>
      </c>
    </row>
    <row r="2037" spans="1:4" ht="12.5">
      <c r="A2037" s="406" t="s">
        <v>3366</v>
      </c>
      <c r="B2037" s="406" t="s">
        <v>3366</v>
      </c>
      <c r="C2037" s="406" t="s">
        <v>2917</v>
      </c>
      <c r="D2037" s="406" t="s">
        <v>3394</v>
      </c>
    </row>
    <row r="2038" spans="1:4" ht="12.5">
      <c r="A2038" s="406" t="s">
        <v>2793</v>
      </c>
      <c r="B2038" s="406" t="s">
        <v>2794</v>
      </c>
      <c r="C2038" s="406" t="s">
        <v>1750</v>
      </c>
      <c r="D2038" s="406"/>
    </row>
    <row r="2039" spans="1:4" ht="12.5">
      <c r="A2039" s="406" t="s">
        <v>452</v>
      </c>
      <c r="B2039" s="406" t="s">
        <v>2074</v>
      </c>
      <c r="C2039" s="406" t="s">
        <v>1887</v>
      </c>
      <c r="D2039" s="406"/>
    </row>
    <row r="2040" spans="1:4" ht="12.5">
      <c r="A2040" s="406" t="s">
        <v>2552</v>
      </c>
      <c r="B2040" s="406" t="s">
        <v>2552</v>
      </c>
      <c r="C2040" s="406"/>
      <c r="D2040" s="406" t="s">
        <v>3395</v>
      </c>
    </row>
    <row r="2041" spans="1:4" ht="12.5">
      <c r="A2041" s="406" t="s">
        <v>448</v>
      </c>
      <c r="B2041" s="406" t="s">
        <v>3387</v>
      </c>
      <c r="C2041" s="406" t="s">
        <v>1729</v>
      </c>
      <c r="D2041" s="406"/>
    </row>
    <row r="2042" spans="1:4" ht="12.5">
      <c r="A2042" s="406" t="s">
        <v>783</v>
      </c>
      <c r="B2042" s="406" t="s">
        <v>1942</v>
      </c>
      <c r="C2042" s="406" t="s">
        <v>2612</v>
      </c>
      <c r="D2042" s="406"/>
    </row>
    <row r="2043" spans="1:4" ht="12.5">
      <c r="A2043" s="406" t="s">
        <v>3366</v>
      </c>
      <c r="B2043" s="406" t="s">
        <v>3366</v>
      </c>
      <c r="C2043" s="406" t="s">
        <v>3098</v>
      </c>
      <c r="D2043" s="406" t="s">
        <v>3396</v>
      </c>
    </row>
    <row r="2044" spans="1:4" ht="12.5">
      <c r="A2044" s="406" t="s">
        <v>2793</v>
      </c>
      <c r="B2044" s="406" t="s">
        <v>2794</v>
      </c>
      <c r="C2044" s="406" t="s">
        <v>2056</v>
      </c>
      <c r="D2044" s="406"/>
    </row>
    <row r="2045" spans="1:4" ht="12.5">
      <c r="A2045" s="406" t="s">
        <v>2552</v>
      </c>
      <c r="B2045" s="406" t="s">
        <v>2552</v>
      </c>
      <c r="C2045" s="406"/>
      <c r="D2045" s="406" t="s">
        <v>3397</v>
      </c>
    </row>
    <row r="2046" spans="1:4" ht="12.5">
      <c r="A2046" s="406" t="s">
        <v>3366</v>
      </c>
      <c r="B2046" s="406" t="s">
        <v>3366</v>
      </c>
      <c r="C2046" s="406" t="s">
        <v>3349</v>
      </c>
      <c r="D2046" s="406" t="s">
        <v>3398</v>
      </c>
    </row>
    <row r="2047" spans="1:4" ht="12.5">
      <c r="A2047" s="406" t="s">
        <v>2582</v>
      </c>
      <c r="B2047" s="406" t="s">
        <v>2583</v>
      </c>
      <c r="C2047" s="406" t="s">
        <v>2064</v>
      </c>
      <c r="D2047" s="406"/>
    </row>
    <row r="2048" spans="1:4" ht="12.5">
      <c r="A2048" s="406" t="s">
        <v>460</v>
      </c>
      <c r="B2048" s="406" t="s">
        <v>3125</v>
      </c>
      <c r="C2048" s="406" t="s">
        <v>2857</v>
      </c>
      <c r="D2048" s="406" t="s">
        <v>3088</v>
      </c>
    </row>
    <row r="2049" spans="1:4" ht="12.5">
      <c r="A2049" s="406" t="s">
        <v>1893</v>
      </c>
      <c r="B2049" s="406" t="s">
        <v>3360</v>
      </c>
      <c r="C2049" s="406" t="s">
        <v>1651</v>
      </c>
      <c r="D2049" s="406" t="s">
        <v>3361</v>
      </c>
    </row>
    <row r="2050" spans="1:4" ht="12.5">
      <c r="A2050" s="406" t="s">
        <v>460</v>
      </c>
      <c r="B2050" s="406" t="s">
        <v>3257</v>
      </c>
      <c r="C2050" s="406" t="s">
        <v>3399</v>
      </c>
      <c r="D2050" s="406"/>
    </row>
    <row r="2051" spans="1:4" ht="12.5">
      <c r="A2051" s="406" t="s">
        <v>460</v>
      </c>
      <c r="B2051" s="406" t="s">
        <v>3400</v>
      </c>
      <c r="C2051" s="406" t="s">
        <v>2660</v>
      </c>
      <c r="D2051" s="406" t="s">
        <v>3081</v>
      </c>
    </row>
    <row r="2052" spans="1:4" ht="12.5">
      <c r="A2052" s="406" t="s">
        <v>2582</v>
      </c>
      <c r="B2052" s="406" t="s">
        <v>2583</v>
      </c>
      <c r="C2052" s="406" t="s">
        <v>2141</v>
      </c>
      <c r="D2052" s="406"/>
    </row>
    <row r="2053" spans="1:4" ht="12.5">
      <c r="A2053" s="406" t="s">
        <v>2793</v>
      </c>
      <c r="B2053" s="406" t="s">
        <v>2352</v>
      </c>
      <c r="C2053" s="406" t="s">
        <v>1737</v>
      </c>
      <c r="D2053" s="406"/>
    </row>
    <row r="2054" spans="1:4" ht="12.5">
      <c r="A2054" s="406" t="s">
        <v>1863</v>
      </c>
      <c r="B2054" s="406" t="s">
        <v>3388</v>
      </c>
      <c r="C2054" s="406" t="s">
        <v>3096</v>
      </c>
      <c r="D2054" s="406" t="s">
        <v>3389</v>
      </c>
    </row>
    <row r="2055" spans="1:4" ht="12.5">
      <c r="A2055" s="406" t="s">
        <v>2261</v>
      </c>
      <c r="B2055" s="406" t="s">
        <v>3401</v>
      </c>
      <c r="C2055" s="406" t="s">
        <v>3243</v>
      </c>
      <c r="D2055" s="406" t="s">
        <v>3178</v>
      </c>
    </row>
    <row r="2056" spans="1:4" ht="12.5">
      <c r="A2056" s="406" t="s">
        <v>1858</v>
      </c>
      <c r="B2056" s="406" t="s">
        <v>2094</v>
      </c>
      <c r="C2056" s="406" t="s">
        <v>1799</v>
      </c>
      <c r="D2056" s="406" t="s">
        <v>3402</v>
      </c>
    </row>
    <row r="2057" spans="1:4" ht="12.5">
      <c r="A2057" s="406" t="s">
        <v>3366</v>
      </c>
      <c r="B2057" s="406" t="s">
        <v>3366</v>
      </c>
      <c r="C2057" s="406" t="s">
        <v>3095</v>
      </c>
      <c r="D2057" s="406" t="s">
        <v>2553</v>
      </c>
    </row>
    <row r="2058" spans="1:4" ht="12.5">
      <c r="A2058" s="406" t="s">
        <v>2582</v>
      </c>
      <c r="B2058" s="406" t="s">
        <v>2583</v>
      </c>
      <c r="C2058" s="406" t="s">
        <v>3012</v>
      </c>
      <c r="D2058" s="406"/>
    </row>
    <row r="2059" spans="1:4" ht="12.5">
      <c r="A2059" s="406" t="s">
        <v>2582</v>
      </c>
      <c r="B2059" s="406" t="s">
        <v>2583</v>
      </c>
      <c r="C2059" s="406" t="s">
        <v>2606</v>
      </c>
      <c r="D2059" s="406"/>
    </row>
    <row r="2060" spans="1:4" ht="12.5">
      <c r="A2060" s="406" t="s">
        <v>460</v>
      </c>
      <c r="B2060" s="406" t="s">
        <v>3080</v>
      </c>
      <c r="C2060" s="406" t="s">
        <v>2930</v>
      </c>
      <c r="D2060" s="406" t="s">
        <v>3081</v>
      </c>
    </row>
    <row r="2061" spans="1:4" ht="12.5">
      <c r="A2061" s="406" t="s">
        <v>2793</v>
      </c>
      <c r="B2061" s="406" t="s">
        <v>2352</v>
      </c>
      <c r="C2061" s="406" t="s">
        <v>1724</v>
      </c>
      <c r="D2061" s="406"/>
    </row>
    <row r="2062" spans="1:4" ht="12.5">
      <c r="A2062" s="406" t="s">
        <v>2793</v>
      </c>
      <c r="B2062" s="406" t="s">
        <v>2352</v>
      </c>
      <c r="C2062" s="406" t="s">
        <v>1660</v>
      </c>
      <c r="D2062" s="406"/>
    </row>
    <row r="2063" spans="1:4" ht="12.5">
      <c r="A2063" s="406" t="s">
        <v>3366</v>
      </c>
      <c r="B2063" s="406" t="s">
        <v>3366</v>
      </c>
      <c r="C2063" s="406" t="s">
        <v>2909</v>
      </c>
      <c r="D2063" s="406" t="s">
        <v>3403</v>
      </c>
    </row>
    <row r="2064" spans="1:4" ht="12.5">
      <c r="A2064" s="406" t="s">
        <v>472</v>
      </c>
      <c r="B2064" s="406" t="s">
        <v>3404</v>
      </c>
      <c r="C2064" s="406" t="s">
        <v>3405</v>
      </c>
      <c r="D2064" s="406"/>
    </row>
    <row r="2065" spans="1:4" ht="12.5">
      <c r="A2065" s="406" t="s">
        <v>460</v>
      </c>
      <c r="B2065" s="406" t="s">
        <v>3184</v>
      </c>
      <c r="C2065" s="406" t="s">
        <v>3406</v>
      </c>
      <c r="D2065" s="406" t="s">
        <v>3081</v>
      </c>
    </row>
    <row r="2066" spans="1:4" ht="12.5">
      <c r="A2066" s="406" t="s">
        <v>460</v>
      </c>
      <c r="B2066" s="406" t="s">
        <v>3407</v>
      </c>
      <c r="C2066" s="406" t="s">
        <v>1710</v>
      </c>
      <c r="D2066" s="406"/>
    </row>
    <row r="2067" spans="1:4" ht="12.5">
      <c r="A2067" s="406" t="s">
        <v>2582</v>
      </c>
      <c r="B2067" s="406" t="s">
        <v>2772</v>
      </c>
      <c r="C2067" s="406" t="s">
        <v>1763</v>
      </c>
      <c r="D2067" s="406"/>
    </row>
    <row r="2068" spans="1:4" ht="12.5">
      <c r="A2068" s="406" t="s">
        <v>448</v>
      </c>
      <c r="B2068" s="406" t="s">
        <v>2044</v>
      </c>
      <c r="C2068" s="406" t="s">
        <v>1665</v>
      </c>
      <c r="D2068" s="406"/>
    </row>
    <row r="2069" spans="1:4" ht="12.5">
      <c r="A2069" s="406" t="s">
        <v>2552</v>
      </c>
      <c r="B2069" s="406" t="s">
        <v>2552</v>
      </c>
      <c r="C2069" s="406"/>
      <c r="D2069" s="406" t="s">
        <v>3408</v>
      </c>
    </row>
    <row r="2070" spans="1:4" ht="12.5">
      <c r="A2070" s="406" t="s">
        <v>3366</v>
      </c>
      <c r="B2070" s="406" t="s">
        <v>3366</v>
      </c>
      <c r="C2070" s="406" t="s">
        <v>2857</v>
      </c>
      <c r="D2070" s="406" t="s">
        <v>3202</v>
      </c>
    </row>
    <row r="2071" spans="1:4" ht="12.5">
      <c r="A2071" s="406" t="s">
        <v>2793</v>
      </c>
      <c r="B2071" s="406" t="s">
        <v>2352</v>
      </c>
      <c r="C2071" s="406" t="s">
        <v>2072</v>
      </c>
      <c r="D2071" s="406"/>
    </row>
    <row r="2072" spans="1:4" ht="12.5">
      <c r="A2072" s="406" t="s">
        <v>2793</v>
      </c>
      <c r="B2072" s="406" t="s">
        <v>2794</v>
      </c>
      <c r="C2072" s="406" t="s">
        <v>1745</v>
      </c>
      <c r="D2072" s="406"/>
    </row>
    <row r="2073" spans="1:4" ht="12.5">
      <c r="A2073" s="406" t="s">
        <v>460</v>
      </c>
      <c r="B2073" s="406" t="s">
        <v>3247</v>
      </c>
      <c r="C2073" s="406" t="s">
        <v>3409</v>
      </c>
      <c r="D2073" s="406" t="s">
        <v>3088</v>
      </c>
    </row>
    <row r="2074" spans="1:4" ht="12.5">
      <c r="A2074" s="406" t="s">
        <v>2582</v>
      </c>
      <c r="B2074" s="406" t="s">
        <v>2583</v>
      </c>
      <c r="C2074" s="406" t="s">
        <v>2795</v>
      </c>
      <c r="D2074" s="406"/>
    </row>
    <row r="2075" spans="1:4" ht="12.5">
      <c r="A2075" s="406" t="s">
        <v>1843</v>
      </c>
      <c r="B2075" s="406" t="s">
        <v>1958</v>
      </c>
      <c r="C2075" s="406" t="s">
        <v>1654</v>
      </c>
      <c r="D2075" s="406" t="s">
        <v>3279</v>
      </c>
    </row>
    <row r="2076" spans="1:4" ht="12.5">
      <c r="A2076" s="406" t="s">
        <v>2793</v>
      </c>
      <c r="B2076" s="406" t="s">
        <v>2794</v>
      </c>
      <c r="C2076" s="406" t="s">
        <v>1884</v>
      </c>
      <c r="D2076" s="406"/>
    </row>
    <row r="2077" spans="1:4" ht="12.5">
      <c r="A2077" s="406" t="s">
        <v>2582</v>
      </c>
      <c r="B2077" s="406" t="s">
        <v>2583</v>
      </c>
      <c r="C2077" s="406" t="s">
        <v>1674</v>
      </c>
      <c r="D2077" s="406"/>
    </row>
    <row r="2078" spans="1:4" ht="12.5">
      <c r="A2078" s="406" t="s">
        <v>2552</v>
      </c>
      <c r="B2078" s="406" t="s">
        <v>2552</v>
      </c>
      <c r="C2078" s="406"/>
      <c r="D2078" s="406" t="s">
        <v>3410</v>
      </c>
    </row>
    <row r="2079" spans="1:4" ht="12.5">
      <c r="A2079" s="406" t="s">
        <v>2793</v>
      </c>
      <c r="B2079" s="406" t="s">
        <v>2352</v>
      </c>
      <c r="C2079" s="406" t="s">
        <v>1750</v>
      </c>
      <c r="D2079" s="406"/>
    </row>
    <row r="2080" spans="1:4" ht="12.5">
      <c r="A2080" s="406" t="s">
        <v>3091</v>
      </c>
      <c r="B2080" s="406" t="s">
        <v>2949</v>
      </c>
      <c r="C2080" s="406" t="s">
        <v>1724</v>
      </c>
      <c r="D2080" s="406" t="s">
        <v>2719</v>
      </c>
    </row>
    <row r="2081" spans="1:4" ht="12.5">
      <c r="A2081" s="406" t="s">
        <v>2793</v>
      </c>
      <c r="B2081" s="406" t="s">
        <v>2794</v>
      </c>
      <c r="C2081" s="406" t="s">
        <v>2164</v>
      </c>
      <c r="D2081" s="406"/>
    </row>
    <row r="2082" spans="1:4" ht="12.5">
      <c r="A2082" s="406" t="s">
        <v>2793</v>
      </c>
      <c r="B2082" s="406" t="s">
        <v>2352</v>
      </c>
      <c r="C2082" s="406" t="s">
        <v>1713</v>
      </c>
      <c r="D2082" s="406"/>
    </row>
    <row r="2083" spans="1:4" ht="12.5">
      <c r="A2083" s="406" t="s">
        <v>3366</v>
      </c>
      <c r="B2083" s="406" t="s">
        <v>3366</v>
      </c>
      <c r="C2083" s="406" t="s">
        <v>2962</v>
      </c>
      <c r="D2083" s="406" t="s">
        <v>1803</v>
      </c>
    </row>
    <row r="2084" spans="1:4" ht="12.5">
      <c r="A2084" s="406" t="s">
        <v>460</v>
      </c>
      <c r="B2084" s="406" t="s">
        <v>3184</v>
      </c>
      <c r="C2084" s="406" t="s">
        <v>3411</v>
      </c>
      <c r="D2084" s="406" t="s">
        <v>3081</v>
      </c>
    </row>
    <row r="2085" spans="1:4" ht="12.5">
      <c r="A2085" s="406" t="s">
        <v>2793</v>
      </c>
      <c r="B2085" s="406" t="s">
        <v>2794</v>
      </c>
      <c r="C2085" s="406" t="s">
        <v>340</v>
      </c>
      <c r="D2085" s="406"/>
    </row>
    <row r="2086" spans="1:4" ht="12.5">
      <c r="A2086" s="406" t="s">
        <v>460</v>
      </c>
      <c r="B2086" s="406" t="s">
        <v>3197</v>
      </c>
      <c r="C2086" s="406" t="s">
        <v>3168</v>
      </c>
      <c r="D2086" s="406" t="s">
        <v>3088</v>
      </c>
    </row>
    <row r="2087" spans="1:4" ht="12.5">
      <c r="A2087" s="406" t="s">
        <v>2793</v>
      </c>
      <c r="B2087" s="406" t="s">
        <v>3412</v>
      </c>
      <c r="C2087" s="406" t="s">
        <v>3413</v>
      </c>
      <c r="D2087" s="406"/>
    </row>
    <row r="2088" spans="1:4" ht="12.5">
      <c r="A2088" s="406" t="s">
        <v>3366</v>
      </c>
      <c r="B2088" s="406" t="s">
        <v>3366</v>
      </c>
      <c r="C2088" s="406" t="s">
        <v>3342</v>
      </c>
      <c r="D2088" s="406" t="s">
        <v>3408</v>
      </c>
    </row>
    <row r="2089" spans="1:4" ht="12.5">
      <c r="A2089" s="406" t="s">
        <v>465</v>
      </c>
      <c r="B2089" s="406" t="s">
        <v>1830</v>
      </c>
      <c r="C2089" s="406" t="s">
        <v>3414</v>
      </c>
      <c r="D2089" s="406"/>
    </row>
    <row r="2090" spans="1:4" ht="12.5">
      <c r="A2090" s="406" t="s">
        <v>460</v>
      </c>
      <c r="B2090" s="406" t="s">
        <v>3111</v>
      </c>
      <c r="C2090" s="406" t="s">
        <v>3033</v>
      </c>
      <c r="D2090" s="406" t="s">
        <v>3081</v>
      </c>
    </row>
    <row r="2091" spans="1:4" ht="12.5">
      <c r="A2091" s="406" t="s">
        <v>460</v>
      </c>
      <c r="B2091" s="406" t="s">
        <v>3111</v>
      </c>
      <c r="C2091" s="406" t="s">
        <v>3415</v>
      </c>
      <c r="D2091" s="406" t="s">
        <v>3081</v>
      </c>
    </row>
    <row r="2092" spans="1:4" ht="12.5">
      <c r="A2092" s="406" t="s">
        <v>2793</v>
      </c>
      <c r="B2092" s="406" t="s">
        <v>2352</v>
      </c>
      <c r="C2092" s="406" t="s">
        <v>1689</v>
      </c>
      <c r="D2092" s="406"/>
    </row>
    <row r="2093" spans="1:4" ht="12.5">
      <c r="A2093" s="406" t="s">
        <v>3366</v>
      </c>
      <c r="B2093" s="406" t="s">
        <v>3366</v>
      </c>
      <c r="C2093" s="406" t="s">
        <v>2935</v>
      </c>
      <c r="D2093" s="406" t="s">
        <v>3354</v>
      </c>
    </row>
    <row r="2094" spans="1:4" ht="12.5">
      <c r="A2094" s="406" t="s">
        <v>448</v>
      </c>
      <c r="B2094" s="406" t="s">
        <v>2326</v>
      </c>
      <c r="C2094" s="406" t="s">
        <v>1665</v>
      </c>
      <c r="D2094" s="406" t="s">
        <v>2327</v>
      </c>
    </row>
    <row r="2095" spans="1:4" ht="12.5">
      <c r="A2095" s="406" t="s">
        <v>460</v>
      </c>
      <c r="B2095" s="406" t="s">
        <v>1986</v>
      </c>
      <c r="C2095" s="406" t="s">
        <v>1724</v>
      </c>
      <c r="D2095" s="406"/>
    </row>
    <row r="2096" spans="1:4" ht="12.5">
      <c r="A2096" s="406" t="s">
        <v>2552</v>
      </c>
      <c r="B2096" s="406" t="s">
        <v>2552</v>
      </c>
      <c r="C2096" s="406" t="s">
        <v>3416</v>
      </c>
      <c r="D2096" s="406" t="s">
        <v>2032</v>
      </c>
    </row>
    <row r="2097" spans="1:4" ht="12.5">
      <c r="A2097" s="406" t="s">
        <v>452</v>
      </c>
      <c r="B2097" s="406" t="s">
        <v>2590</v>
      </c>
      <c r="C2097" s="406" t="s">
        <v>1954</v>
      </c>
      <c r="D2097" s="406" t="s">
        <v>3417</v>
      </c>
    </row>
    <row r="2098" spans="1:4" ht="12.5">
      <c r="A2098" s="406" t="s">
        <v>460</v>
      </c>
      <c r="B2098" s="406" t="s">
        <v>3197</v>
      </c>
      <c r="C2098" s="406" t="s">
        <v>3418</v>
      </c>
      <c r="D2098" s="406" t="s">
        <v>3088</v>
      </c>
    </row>
    <row r="2099" spans="1:4" ht="12.5">
      <c r="A2099" s="406" t="s">
        <v>783</v>
      </c>
      <c r="B2099" s="406" t="s">
        <v>2162</v>
      </c>
      <c r="C2099" s="406" t="s">
        <v>3419</v>
      </c>
      <c r="D2099" s="406"/>
    </row>
    <row r="2100" spans="1:4" ht="12.5">
      <c r="A2100" s="406" t="s">
        <v>2793</v>
      </c>
      <c r="B2100" s="406" t="s">
        <v>2794</v>
      </c>
      <c r="C2100" s="406" t="s">
        <v>2072</v>
      </c>
      <c r="D2100" s="406"/>
    </row>
    <row r="2101" spans="1:4" ht="12.5">
      <c r="A2101" s="406" t="s">
        <v>460</v>
      </c>
      <c r="B2101" s="406" t="s">
        <v>3082</v>
      </c>
      <c r="C2101" s="406" t="s">
        <v>3160</v>
      </c>
      <c r="D2101" s="406" t="s">
        <v>3081</v>
      </c>
    </row>
    <row r="2102" spans="1:4" ht="12.5">
      <c r="A2102" s="406" t="s">
        <v>448</v>
      </c>
      <c r="B2102" s="406" t="s">
        <v>1681</v>
      </c>
      <c r="C2102" s="406" t="s">
        <v>2612</v>
      </c>
      <c r="D2102" s="406" t="s">
        <v>2762</v>
      </c>
    </row>
    <row r="2103" spans="1:4" ht="12.5">
      <c r="A2103" s="406" t="s">
        <v>2793</v>
      </c>
      <c r="B2103" s="406" t="s">
        <v>2352</v>
      </c>
      <c r="C2103" s="406" t="s">
        <v>1920</v>
      </c>
      <c r="D2103" s="406"/>
    </row>
    <row r="2104" spans="1:4" ht="12.5">
      <c r="A2104" s="406" t="s">
        <v>3362</v>
      </c>
      <c r="B2104" s="406" t="s">
        <v>3363</v>
      </c>
      <c r="C2104" s="406" t="s">
        <v>3364</v>
      </c>
      <c r="D2104" s="406" t="s">
        <v>3365</v>
      </c>
    </row>
    <row r="2105" spans="1:4" ht="12.5">
      <c r="A2105" s="406" t="s">
        <v>472</v>
      </c>
      <c r="B2105" s="406" t="s">
        <v>3420</v>
      </c>
      <c r="C2105" s="406" t="s">
        <v>2624</v>
      </c>
      <c r="D2105" s="406" t="s">
        <v>3421</v>
      </c>
    </row>
    <row r="2106" spans="1:4" ht="12.5">
      <c r="A2106" s="406" t="s">
        <v>3366</v>
      </c>
      <c r="B2106" s="406" t="s">
        <v>3366</v>
      </c>
      <c r="C2106" s="406" t="s">
        <v>2807</v>
      </c>
      <c r="D2106" s="406" t="s">
        <v>3422</v>
      </c>
    </row>
    <row r="2107" spans="1:4" ht="12.5">
      <c r="A2107" s="406" t="s">
        <v>3366</v>
      </c>
      <c r="B2107" s="406" t="s">
        <v>3366</v>
      </c>
      <c r="C2107" s="406" t="s">
        <v>3423</v>
      </c>
      <c r="D2107" s="406" t="s">
        <v>3424</v>
      </c>
    </row>
    <row r="2108" spans="1:4" ht="12.5">
      <c r="A2108" s="406" t="s">
        <v>448</v>
      </c>
      <c r="B2108" s="406" t="s">
        <v>3425</v>
      </c>
      <c r="C2108" s="406" t="s">
        <v>1665</v>
      </c>
      <c r="D2108" s="406" t="s">
        <v>3426</v>
      </c>
    </row>
    <row r="2109" spans="1:4" ht="12.5">
      <c r="A2109" s="406" t="s">
        <v>2582</v>
      </c>
      <c r="B2109" s="406" t="s">
        <v>2583</v>
      </c>
      <c r="C2109" s="406" t="s">
        <v>1905</v>
      </c>
      <c r="D2109" s="406"/>
    </row>
    <row r="2110" spans="1:4" ht="12.5">
      <c r="A2110" s="406" t="s">
        <v>3366</v>
      </c>
      <c r="B2110" s="406" t="s">
        <v>3366</v>
      </c>
      <c r="C2110" s="406" t="s">
        <v>2911</v>
      </c>
      <c r="D2110" s="406" t="s">
        <v>3427</v>
      </c>
    </row>
    <row r="2111" spans="1:4" ht="12.5">
      <c r="A2111" s="406" t="s">
        <v>2793</v>
      </c>
      <c r="B2111" s="406" t="s">
        <v>2794</v>
      </c>
      <c r="C2111" s="406" t="s">
        <v>2130</v>
      </c>
      <c r="D2111" s="406"/>
    </row>
    <row r="2112" spans="1:4" ht="12.5">
      <c r="A2112" s="406" t="s">
        <v>3362</v>
      </c>
      <c r="B2112" s="406" t="s">
        <v>3363</v>
      </c>
      <c r="C2112" s="406" t="s">
        <v>3364</v>
      </c>
      <c r="D2112" s="406" t="s">
        <v>3365</v>
      </c>
    </row>
    <row r="2113" spans="1:4" ht="12.5">
      <c r="A2113" s="406" t="s">
        <v>472</v>
      </c>
      <c r="B2113" s="406" t="s">
        <v>3420</v>
      </c>
      <c r="C2113" s="406" t="s">
        <v>3428</v>
      </c>
      <c r="D2113" s="406" t="s">
        <v>3421</v>
      </c>
    </row>
    <row r="2114" spans="1:4" ht="12.5">
      <c r="A2114" s="406" t="s">
        <v>460</v>
      </c>
      <c r="B2114" s="406" t="s">
        <v>3257</v>
      </c>
      <c r="C2114" s="406" t="s">
        <v>3429</v>
      </c>
      <c r="D2114" s="406" t="s">
        <v>3081</v>
      </c>
    </row>
    <row r="2115" spans="1:4" ht="12.5">
      <c r="A2115" s="406" t="s">
        <v>448</v>
      </c>
      <c r="B2115" s="406" t="s">
        <v>2282</v>
      </c>
      <c r="C2115" s="406" t="s">
        <v>3226</v>
      </c>
      <c r="D2115" s="406" t="s">
        <v>3430</v>
      </c>
    </row>
    <row r="2116" spans="1:4" ht="12.5">
      <c r="A2116" s="406" t="s">
        <v>2582</v>
      </c>
      <c r="B2116" s="406" t="s">
        <v>2583</v>
      </c>
      <c r="C2116" s="406" t="s">
        <v>1692</v>
      </c>
      <c r="D2116" s="406"/>
    </row>
    <row r="2117" spans="1:4" ht="12.5">
      <c r="A2117" s="406" t="s">
        <v>3366</v>
      </c>
      <c r="B2117" s="406" t="s">
        <v>3366</v>
      </c>
      <c r="C2117" s="406" t="s">
        <v>3431</v>
      </c>
      <c r="D2117" s="406" t="s">
        <v>3076</v>
      </c>
    </row>
    <row r="2118" spans="1:4" ht="12.5">
      <c r="A2118" s="406" t="s">
        <v>448</v>
      </c>
      <c r="B2118" s="406" t="s">
        <v>3432</v>
      </c>
      <c r="C2118" s="406" t="s">
        <v>1695</v>
      </c>
      <c r="D2118" s="406"/>
    </row>
    <row r="2119" spans="1:4" ht="12.5">
      <c r="A2119" s="406" t="s">
        <v>2793</v>
      </c>
      <c r="B2119" s="406" t="s">
        <v>2352</v>
      </c>
      <c r="C2119" s="406" t="s">
        <v>1654</v>
      </c>
      <c r="D2119" s="406"/>
    </row>
    <row r="2120" spans="1:4" ht="12.5">
      <c r="A2120" s="406" t="s">
        <v>2793</v>
      </c>
      <c r="B2120" s="406" t="s">
        <v>3000</v>
      </c>
      <c r="C2120" s="406" t="s">
        <v>1668</v>
      </c>
      <c r="D2120" s="406"/>
    </row>
    <row r="2121" spans="1:4" ht="12.5">
      <c r="A2121" s="406" t="s">
        <v>3433</v>
      </c>
      <c r="B2121" s="406" t="s">
        <v>3434</v>
      </c>
      <c r="C2121" s="406" t="s">
        <v>1772</v>
      </c>
      <c r="D2121" s="406"/>
    </row>
    <row r="2122" spans="1:4" ht="12.5">
      <c r="A2122" s="406" t="s">
        <v>783</v>
      </c>
      <c r="B2122" s="406" t="s">
        <v>2162</v>
      </c>
      <c r="C2122" s="406" t="s">
        <v>3435</v>
      </c>
      <c r="D2122" s="406"/>
    </row>
    <row r="2123" spans="1:4" ht="12.5">
      <c r="A2123" s="406" t="s">
        <v>448</v>
      </c>
      <c r="B2123" s="406" t="s">
        <v>3436</v>
      </c>
      <c r="C2123" s="406" t="s">
        <v>3437</v>
      </c>
      <c r="D2123" s="406" t="s">
        <v>2516</v>
      </c>
    </row>
    <row r="2124" spans="1:4" ht="12.5">
      <c r="A2124" s="406" t="s">
        <v>3366</v>
      </c>
      <c r="B2124" s="406" t="s">
        <v>3366</v>
      </c>
      <c r="C2124" s="406" t="s">
        <v>2826</v>
      </c>
      <c r="D2124" s="406" t="s">
        <v>2888</v>
      </c>
    </row>
    <row r="2125" spans="1:4" ht="12.5">
      <c r="A2125" s="406" t="s">
        <v>2582</v>
      </c>
      <c r="B2125" s="406" t="s">
        <v>2583</v>
      </c>
      <c r="C2125" s="406" t="s">
        <v>1777</v>
      </c>
      <c r="D2125" s="406"/>
    </row>
    <row r="2126" spans="1:4" ht="12.5">
      <c r="A2126" s="406" t="s">
        <v>460</v>
      </c>
      <c r="B2126" s="406" t="s">
        <v>3294</v>
      </c>
      <c r="C2126" s="406" t="s">
        <v>3438</v>
      </c>
      <c r="D2126" s="406" t="s">
        <v>3081</v>
      </c>
    </row>
    <row r="2127" spans="1:4" ht="12.5">
      <c r="A2127" s="406" t="s">
        <v>452</v>
      </c>
      <c r="B2127" s="406" t="s">
        <v>2074</v>
      </c>
      <c r="C2127" s="406" t="s">
        <v>2226</v>
      </c>
      <c r="D2127" s="406"/>
    </row>
    <row r="2128" spans="1:4" ht="12.5">
      <c r="A2128" s="406" t="s">
        <v>2582</v>
      </c>
      <c r="B2128" s="406" t="s">
        <v>2583</v>
      </c>
      <c r="C2128" s="406" t="s">
        <v>1729</v>
      </c>
      <c r="D2128" s="406"/>
    </row>
    <row r="2129" spans="1:4" ht="12.5">
      <c r="A2129" s="406" t="s">
        <v>2582</v>
      </c>
      <c r="B2129" s="406" t="s">
        <v>2583</v>
      </c>
      <c r="C2129" s="406" t="s">
        <v>340</v>
      </c>
      <c r="D2129" s="406"/>
    </row>
    <row r="2130" spans="1:4" ht="12.5">
      <c r="A2130" s="406" t="s">
        <v>3362</v>
      </c>
      <c r="B2130" s="406" t="s">
        <v>3363</v>
      </c>
      <c r="C2130" s="406" t="s">
        <v>3364</v>
      </c>
      <c r="D2130" s="406" t="s">
        <v>3365</v>
      </c>
    </row>
    <row r="2131" spans="1:4" ht="12.5">
      <c r="A2131" s="406" t="s">
        <v>2793</v>
      </c>
      <c r="B2131" s="406" t="s">
        <v>3000</v>
      </c>
      <c r="C2131" s="406" t="s">
        <v>1737</v>
      </c>
      <c r="D2131" s="406"/>
    </row>
    <row r="2132" spans="1:4" ht="12.5">
      <c r="A2132" s="406" t="s">
        <v>460</v>
      </c>
      <c r="B2132" s="406" t="s">
        <v>3111</v>
      </c>
      <c r="C2132" s="406" t="s">
        <v>3439</v>
      </c>
      <c r="D2132" s="406" t="s">
        <v>3081</v>
      </c>
    </row>
    <row r="2133" spans="1:4" ht="12.5">
      <c r="A2133" s="406" t="s">
        <v>3366</v>
      </c>
      <c r="B2133" s="406" t="s">
        <v>3366</v>
      </c>
      <c r="C2133" s="406" t="s">
        <v>2915</v>
      </c>
      <c r="D2133" s="406" t="s">
        <v>3440</v>
      </c>
    </row>
    <row r="2134" spans="1:4" ht="12.5">
      <c r="A2134" s="406" t="s">
        <v>3366</v>
      </c>
      <c r="B2134" s="406" t="s">
        <v>3366</v>
      </c>
      <c r="C2134" s="406" t="s">
        <v>2934</v>
      </c>
      <c r="D2134" s="406" t="s">
        <v>1857</v>
      </c>
    </row>
    <row r="2135" spans="1:4" ht="12.5">
      <c r="A2135" s="406" t="s">
        <v>3362</v>
      </c>
      <c r="B2135" s="406" t="s">
        <v>3363</v>
      </c>
      <c r="C2135" s="406" t="s">
        <v>3364</v>
      </c>
      <c r="D2135" s="406" t="s">
        <v>3365</v>
      </c>
    </row>
    <row r="2136" spans="1:4" ht="12.5">
      <c r="A2136" s="406" t="s">
        <v>448</v>
      </c>
      <c r="B2136" s="406" t="s">
        <v>3441</v>
      </c>
      <c r="C2136" s="406" t="s">
        <v>3442</v>
      </c>
      <c r="D2136" s="406" t="s">
        <v>3443</v>
      </c>
    </row>
    <row r="2137" spans="1:4" ht="12.5">
      <c r="A2137" s="406" t="s">
        <v>448</v>
      </c>
      <c r="B2137" s="406" t="s">
        <v>2282</v>
      </c>
      <c r="C2137" s="406" t="s">
        <v>3444</v>
      </c>
      <c r="D2137" s="406"/>
    </row>
    <row r="2138" spans="1:4" ht="12.5">
      <c r="A2138" s="406" t="s">
        <v>2582</v>
      </c>
      <c r="B2138" s="406" t="s">
        <v>2583</v>
      </c>
      <c r="C2138" s="406" t="s">
        <v>3445</v>
      </c>
      <c r="D2138" s="406"/>
    </row>
    <row r="2139" spans="1:4" ht="12.5">
      <c r="A2139" s="406" t="s">
        <v>3433</v>
      </c>
      <c r="B2139" s="406" t="s">
        <v>3434</v>
      </c>
      <c r="C2139" s="406" t="s">
        <v>1870</v>
      </c>
      <c r="D2139" s="406"/>
    </row>
    <row r="2140" spans="1:4" ht="12.5">
      <c r="A2140" s="406" t="s">
        <v>460</v>
      </c>
      <c r="B2140" s="406" t="s">
        <v>3309</v>
      </c>
      <c r="C2140" s="406" t="s">
        <v>3446</v>
      </c>
      <c r="D2140" s="406" t="s">
        <v>3081</v>
      </c>
    </row>
    <row r="2141" spans="1:4" ht="12.5">
      <c r="A2141" s="406" t="s">
        <v>2793</v>
      </c>
      <c r="B2141" s="406" t="s">
        <v>3000</v>
      </c>
      <c r="C2141" s="406" t="s">
        <v>1954</v>
      </c>
      <c r="D2141" s="406"/>
    </row>
    <row r="2142" spans="1:4" ht="12.5">
      <c r="A2142" s="406" t="s">
        <v>460</v>
      </c>
      <c r="B2142" s="406" t="s">
        <v>3080</v>
      </c>
      <c r="C2142" s="406" t="s">
        <v>3447</v>
      </c>
      <c r="D2142" s="406" t="s">
        <v>3081</v>
      </c>
    </row>
    <row r="2143" spans="1:4" ht="12.5">
      <c r="A2143" s="406" t="s">
        <v>2582</v>
      </c>
      <c r="B2143" s="406" t="s">
        <v>3448</v>
      </c>
      <c r="C2143" s="406" t="s">
        <v>1750</v>
      </c>
      <c r="D2143" s="406"/>
    </row>
    <row r="2144" spans="1:4" ht="12.5">
      <c r="A2144" s="406" t="s">
        <v>460</v>
      </c>
      <c r="B2144" s="406" t="s">
        <v>3400</v>
      </c>
      <c r="C2144" s="406" t="s">
        <v>2439</v>
      </c>
      <c r="D2144" s="406" t="s">
        <v>3081</v>
      </c>
    </row>
    <row r="2145" spans="1:4" ht="12.5">
      <c r="A2145" s="406" t="s">
        <v>1855</v>
      </c>
      <c r="B2145" s="406" t="s">
        <v>3449</v>
      </c>
      <c r="C2145" s="406" t="s">
        <v>3196</v>
      </c>
      <c r="D2145" s="406" t="s">
        <v>3450</v>
      </c>
    </row>
    <row r="2146" spans="1:4" ht="12.5">
      <c r="A2146" s="406" t="s">
        <v>3366</v>
      </c>
      <c r="B2146" s="406" t="s">
        <v>3366</v>
      </c>
      <c r="C2146" s="406" t="s">
        <v>3451</v>
      </c>
      <c r="D2146" s="406" t="s">
        <v>3452</v>
      </c>
    </row>
    <row r="2147" spans="1:4" ht="12.5">
      <c r="A2147" s="406" t="s">
        <v>2793</v>
      </c>
      <c r="B2147" s="406" t="s">
        <v>2794</v>
      </c>
      <c r="C2147" s="406" t="s">
        <v>1734</v>
      </c>
      <c r="D2147" s="406"/>
    </row>
    <row r="2148" spans="1:4" ht="12.5">
      <c r="A2148" s="406" t="s">
        <v>2793</v>
      </c>
      <c r="B2148" s="406" t="s">
        <v>2352</v>
      </c>
      <c r="C2148" s="406" t="s">
        <v>1674</v>
      </c>
      <c r="D2148" s="406"/>
    </row>
    <row r="2149" spans="1:4" ht="12.5">
      <c r="A2149" s="406" t="s">
        <v>2582</v>
      </c>
      <c r="B2149" s="406" t="s">
        <v>2583</v>
      </c>
      <c r="C2149" s="406" t="s">
        <v>2019</v>
      </c>
      <c r="D2149" s="406"/>
    </row>
    <row r="2150" spans="1:4" ht="12.5">
      <c r="A2150" s="406" t="s">
        <v>2552</v>
      </c>
      <c r="B2150" s="406" t="s">
        <v>2552</v>
      </c>
      <c r="C2150" s="406" t="s">
        <v>2877</v>
      </c>
      <c r="D2150" s="406" t="s">
        <v>2032</v>
      </c>
    </row>
    <row r="2151" spans="1:4" ht="12.5">
      <c r="A2151" s="406" t="s">
        <v>2793</v>
      </c>
      <c r="B2151" s="406" t="s">
        <v>2794</v>
      </c>
      <c r="C2151" s="406" t="s">
        <v>2141</v>
      </c>
      <c r="D2151" s="406"/>
    </row>
    <row r="2152" spans="1:4" ht="12.5">
      <c r="A2152" s="406" t="s">
        <v>3433</v>
      </c>
      <c r="B2152" s="406" t="s">
        <v>3434</v>
      </c>
      <c r="C2152" s="406" t="s">
        <v>1896</v>
      </c>
      <c r="D2152" s="406"/>
    </row>
    <row r="2153" spans="1:4" ht="12.5">
      <c r="A2153" s="406" t="s">
        <v>456</v>
      </c>
      <c r="B2153" s="406" t="s">
        <v>2490</v>
      </c>
      <c r="C2153" s="406" t="s">
        <v>1805</v>
      </c>
      <c r="D2153" s="406" t="s">
        <v>2491</v>
      </c>
    </row>
    <row r="2154" spans="1:4" ht="12.5">
      <c r="A2154" s="406" t="s">
        <v>2582</v>
      </c>
      <c r="B2154" s="406" t="s">
        <v>2689</v>
      </c>
      <c r="C2154" s="406" t="s">
        <v>1734</v>
      </c>
      <c r="D2154" s="406"/>
    </row>
    <row r="2155" spans="1:4" ht="12.5">
      <c r="A2155" s="406" t="s">
        <v>467</v>
      </c>
      <c r="B2155" s="406" t="s">
        <v>1809</v>
      </c>
      <c r="C2155" s="406" t="s">
        <v>1665</v>
      </c>
      <c r="D2155" s="406" t="s">
        <v>3453</v>
      </c>
    </row>
    <row r="2156" spans="1:4" ht="12.5">
      <c r="A2156" s="406" t="s">
        <v>2582</v>
      </c>
      <c r="B2156" s="406" t="s">
        <v>2689</v>
      </c>
      <c r="C2156" s="406" t="s">
        <v>1713</v>
      </c>
      <c r="D2156" s="406"/>
    </row>
    <row r="2157" spans="1:4" ht="12.5">
      <c r="A2157" s="406" t="s">
        <v>460</v>
      </c>
      <c r="B2157" s="406" t="s">
        <v>3111</v>
      </c>
      <c r="C2157" s="406" t="s">
        <v>3454</v>
      </c>
      <c r="D2157" s="406" t="s">
        <v>3081</v>
      </c>
    </row>
    <row r="2158" spans="1:4" ht="12.5">
      <c r="A2158" s="406" t="s">
        <v>460</v>
      </c>
      <c r="B2158" s="406" t="s">
        <v>3111</v>
      </c>
      <c r="C2158" s="406" t="s">
        <v>2228</v>
      </c>
      <c r="D2158" s="406" t="s">
        <v>3081</v>
      </c>
    </row>
    <row r="2159" spans="1:4" ht="12.5">
      <c r="A2159" s="406" t="s">
        <v>1993</v>
      </c>
      <c r="B2159" s="406" t="s">
        <v>3373</v>
      </c>
      <c r="C2159" s="406" t="s">
        <v>1674</v>
      </c>
      <c r="D2159" s="406" t="s">
        <v>3374</v>
      </c>
    </row>
    <row r="2160" spans="1:4" ht="12.5">
      <c r="A2160" s="406" t="s">
        <v>3433</v>
      </c>
      <c r="B2160" s="406" t="s">
        <v>3434</v>
      </c>
      <c r="C2160" s="406" t="s">
        <v>1954</v>
      </c>
      <c r="D2160" s="406"/>
    </row>
    <row r="2161" spans="1:4" ht="12.5">
      <c r="A2161" s="406" t="s">
        <v>3366</v>
      </c>
      <c r="B2161" s="406" t="s">
        <v>3366</v>
      </c>
      <c r="C2161" s="406" t="s">
        <v>2899</v>
      </c>
      <c r="D2161" s="406" t="s">
        <v>3455</v>
      </c>
    </row>
    <row r="2162" spans="1:4" ht="12.5">
      <c r="A2162" s="406" t="s">
        <v>2582</v>
      </c>
      <c r="B2162" s="406" t="s">
        <v>2583</v>
      </c>
      <c r="C2162" s="406" t="s">
        <v>3456</v>
      </c>
      <c r="D2162" s="406"/>
    </row>
    <row r="2163" spans="1:4" ht="12.5">
      <c r="A2163" s="406" t="s">
        <v>460</v>
      </c>
      <c r="B2163" s="406" t="s">
        <v>3125</v>
      </c>
      <c r="C2163" s="406" t="s">
        <v>2865</v>
      </c>
      <c r="D2163" s="406" t="s">
        <v>3088</v>
      </c>
    </row>
    <row r="2164" spans="1:4" ht="12.5">
      <c r="A2164" s="406" t="s">
        <v>1863</v>
      </c>
      <c r="B2164" s="406" t="s">
        <v>3388</v>
      </c>
      <c r="C2164" s="406" t="s">
        <v>2907</v>
      </c>
      <c r="D2164" s="406" t="s">
        <v>3389</v>
      </c>
    </row>
    <row r="2165" spans="1:4" ht="12.5">
      <c r="A2165" s="406" t="s">
        <v>1893</v>
      </c>
      <c r="B2165" s="406" t="s">
        <v>1904</v>
      </c>
      <c r="C2165" s="406" t="s">
        <v>1750</v>
      </c>
      <c r="D2165" s="406" t="s">
        <v>3457</v>
      </c>
    </row>
    <row r="2166" spans="1:4" ht="12.5">
      <c r="A2166" s="406" t="s">
        <v>3366</v>
      </c>
      <c r="B2166" s="406" t="s">
        <v>3366</v>
      </c>
      <c r="C2166" s="406" t="s">
        <v>3096</v>
      </c>
      <c r="D2166" s="406" t="s">
        <v>2053</v>
      </c>
    </row>
    <row r="2167" spans="1:4" ht="12.5">
      <c r="A2167" s="406" t="s">
        <v>3366</v>
      </c>
      <c r="B2167" s="406" t="s">
        <v>3366</v>
      </c>
      <c r="C2167" s="406" t="s">
        <v>2902</v>
      </c>
      <c r="D2167" s="406" t="s">
        <v>3458</v>
      </c>
    </row>
    <row r="2168" spans="1:4" ht="12.5">
      <c r="A2168" s="406" t="s">
        <v>3366</v>
      </c>
      <c r="B2168" s="406" t="s">
        <v>3366</v>
      </c>
      <c r="C2168" s="406" t="s">
        <v>3097</v>
      </c>
      <c r="D2168" s="406" t="s">
        <v>3459</v>
      </c>
    </row>
    <row r="2169" spans="1:4" ht="12.5">
      <c r="A2169" s="406" t="s">
        <v>2582</v>
      </c>
      <c r="B2169" s="406" t="s">
        <v>2583</v>
      </c>
      <c r="C2169" s="406" t="s">
        <v>1796</v>
      </c>
      <c r="D2169" s="406"/>
    </row>
    <row r="2170" spans="1:4" ht="12.5">
      <c r="A2170" s="406" t="s">
        <v>1863</v>
      </c>
      <c r="B2170" s="406" t="s">
        <v>3388</v>
      </c>
      <c r="C2170" s="406" t="s">
        <v>2817</v>
      </c>
      <c r="D2170" s="406" t="s">
        <v>3389</v>
      </c>
    </row>
    <row r="2171" spans="1:4" ht="12.5">
      <c r="A2171" s="406" t="s">
        <v>1893</v>
      </c>
      <c r="B2171" s="406" t="s">
        <v>3360</v>
      </c>
      <c r="C2171" s="406" t="s">
        <v>1750</v>
      </c>
      <c r="D2171" s="406" t="s">
        <v>3377</v>
      </c>
    </row>
    <row r="2172" spans="1:4" ht="12.5">
      <c r="A2172" s="406" t="s">
        <v>448</v>
      </c>
      <c r="B2172" s="406" t="s">
        <v>3460</v>
      </c>
      <c r="C2172" s="406" t="s">
        <v>3461</v>
      </c>
      <c r="D2172" s="406"/>
    </row>
    <row r="2173" spans="1:4" ht="12.5">
      <c r="A2173" s="406" t="s">
        <v>2582</v>
      </c>
      <c r="B2173" s="406" t="s">
        <v>2583</v>
      </c>
      <c r="C2173" s="406" t="s">
        <v>2814</v>
      </c>
      <c r="D2173" s="406" t="s">
        <v>2993</v>
      </c>
    </row>
    <row r="2174" spans="1:4" ht="12.5">
      <c r="A2174" s="406" t="s">
        <v>2582</v>
      </c>
      <c r="B2174" s="406" t="s">
        <v>2583</v>
      </c>
      <c r="C2174" s="406" t="s">
        <v>3416</v>
      </c>
      <c r="D2174" s="406" t="s">
        <v>2993</v>
      </c>
    </row>
    <row r="2175" spans="1:4" ht="12.5">
      <c r="A2175" s="406" t="s">
        <v>2582</v>
      </c>
      <c r="B2175" s="406" t="s">
        <v>2583</v>
      </c>
      <c r="C2175" s="406" t="s">
        <v>1879</v>
      </c>
      <c r="D2175" s="406"/>
    </row>
    <row r="2176" spans="1:4" ht="12.5">
      <c r="A2176" s="406" t="s">
        <v>2793</v>
      </c>
      <c r="B2176" s="406" t="s">
        <v>1664</v>
      </c>
      <c r="C2176" s="406" t="s">
        <v>3462</v>
      </c>
      <c r="D2176" s="406" t="s">
        <v>2808</v>
      </c>
    </row>
    <row r="2177" spans="1:4" ht="12.5">
      <c r="A2177" s="406" t="s">
        <v>460</v>
      </c>
      <c r="B2177" s="406" t="s">
        <v>3294</v>
      </c>
      <c r="C2177" s="406" t="s">
        <v>3463</v>
      </c>
      <c r="D2177" s="406" t="s">
        <v>3081</v>
      </c>
    </row>
    <row r="2178" spans="1:4" ht="12.5">
      <c r="A2178" s="406" t="s">
        <v>460</v>
      </c>
      <c r="B2178" s="406" t="s">
        <v>3257</v>
      </c>
      <c r="C2178" s="406" t="s">
        <v>3464</v>
      </c>
      <c r="D2178" s="406" t="s">
        <v>3081</v>
      </c>
    </row>
    <row r="2179" spans="1:4" ht="12.5">
      <c r="A2179" s="406" t="s">
        <v>1893</v>
      </c>
      <c r="B2179" s="406" t="s">
        <v>3360</v>
      </c>
      <c r="C2179" s="406" t="s">
        <v>1657</v>
      </c>
      <c r="D2179" s="406" t="s">
        <v>3377</v>
      </c>
    </row>
    <row r="2180" spans="1:4" ht="12.5">
      <c r="A2180" s="406" t="s">
        <v>1858</v>
      </c>
      <c r="B2180" s="406" t="s">
        <v>3356</v>
      </c>
      <c r="C2180" s="406" t="s">
        <v>1734</v>
      </c>
      <c r="D2180" s="406" t="s">
        <v>3372</v>
      </c>
    </row>
    <row r="2181" spans="1:4" ht="12.5">
      <c r="A2181" s="406" t="s">
        <v>460</v>
      </c>
      <c r="B2181" s="406" t="s">
        <v>3400</v>
      </c>
      <c r="C2181" s="406" t="s">
        <v>3465</v>
      </c>
      <c r="D2181" s="406" t="s">
        <v>3081</v>
      </c>
    </row>
    <row r="2182" spans="1:4" ht="12.5">
      <c r="A2182" s="406" t="s">
        <v>448</v>
      </c>
      <c r="B2182" s="406" t="s">
        <v>3460</v>
      </c>
      <c r="C2182" s="406" t="s">
        <v>3466</v>
      </c>
      <c r="D2182" s="406"/>
    </row>
    <row r="2183" spans="1:4" ht="12.5">
      <c r="A2183" s="406" t="s">
        <v>452</v>
      </c>
      <c r="B2183" s="406" t="s">
        <v>2459</v>
      </c>
      <c r="C2183" s="406"/>
      <c r="D2183" s="406"/>
    </row>
    <row r="2184" spans="1:4" ht="12.5">
      <c r="A2184" s="406" t="s">
        <v>448</v>
      </c>
      <c r="B2184" s="406" t="s">
        <v>2334</v>
      </c>
      <c r="C2184" s="406" t="s">
        <v>3070</v>
      </c>
      <c r="D2184" s="406" t="s">
        <v>2415</v>
      </c>
    </row>
    <row r="2185" spans="1:4" ht="12.5">
      <c r="A2185" s="406" t="s">
        <v>3366</v>
      </c>
      <c r="B2185" s="406" t="s">
        <v>3366</v>
      </c>
      <c r="C2185" s="406" t="s">
        <v>2967</v>
      </c>
      <c r="D2185" s="406" t="s">
        <v>3357</v>
      </c>
    </row>
    <row r="2186" spans="1:4" ht="12.5">
      <c r="A2186" s="406" t="s">
        <v>2582</v>
      </c>
      <c r="B2186" s="406" t="s">
        <v>2583</v>
      </c>
      <c r="C2186" s="406" t="s">
        <v>2653</v>
      </c>
      <c r="D2186" s="406"/>
    </row>
    <row r="2187" spans="1:4" ht="12.5">
      <c r="A2187" s="406" t="s">
        <v>2552</v>
      </c>
      <c r="B2187" s="406" t="s">
        <v>2552</v>
      </c>
      <c r="C2187" s="406"/>
      <c r="D2187" s="406" t="s">
        <v>3467</v>
      </c>
    </row>
    <row r="2188" spans="1:4" ht="12.5">
      <c r="A2188" s="406" t="s">
        <v>3366</v>
      </c>
      <c r="B2188" s="406" t="s">
        <v>3366</v>
      </c>
      <c r="C2188" s="406" t="s">
        <v>2786</v>
      </c>
      <c r="D2188" s="406" t="s">
        <v>3468</v>
      </c>
    </row>
    <row r="2189" spans="1:4" ht="12.5">
      <c r="A2189" s="406" t="s">
        <v>2582</v>
      </c>
      <c r="B2189" s="406" t="s">
        <v>2583</v>
      </c>
      <c r="C2189" s="406" t="s">
        <v>1702</v>
      </c>
      <c r="D2189" s="406"/>
    </row>
    <row r="2190" spans="1:4" ht="12.5">
      <c r="A2190" s="406" t="s">
        <v>460</v>
      </c>
      <c r="B2190" s="406" t="s">
        <v>3163</v>
      </c>
      <c r="C2190" s="406" t="s">
        <v>2975</v>
      </c>
      <c r="D2190" s="406" t="s">
        <v>3081</v>
      </c>
    </row>
    <row r="2191" spans="1:4" ht="12.5">
      <c r="A2191" s="406" t="s">
        <v>460</v>
      </c>
      <c r="B2191" s="406" t="s">
        <v>3340</v>
      </c>
      <c r="C2191" s="406" t="s">
        <v>2971</v>
      </c>
      <c r="D2191" s="406" t="s">
        <v>3088</v>
      </c>
    </row>
    <row r="2192" spans="1:4" ht="12.5">
      <c r="A2192" s="406" t="s">
        <v>448</v>
      </c>
      <c r="B2192" s="406" t="s">
        <v>2144</v>
      </c>
      <c r="C2192" s="406" t="s">
        <v>1750</v>
      </c>
      <c r="D2192" s="406" t="s">
        <v>2145</v>
      </c>
    </row>
    <row r="2193" spans="1:4" ht="12.5">
      <c r="A2193" s="406" t="s">
        <v>2582</v>
      </c>
      <c r="B2193" s="406" t="s">
        <v>2583</v>
      </c>
      <c r="C2193" s="406" t="s">
        <v>2056</v>
      </c>
      <c r="D2193" s="406"/>
    </row>
    <row r="2194" spans="1:4" ht="12.5">
      <c r="A2194" s="406" t="s">
        <v>2793</v>
      </c>
      <c r="B2194" s="406" t="s">
        <v>3000</v>
      </c>
      <c r="C2194" s="406" t="s">
        <v>1879</v>
      </c>
      <c r="D2194" s="406"/>
    </row>
    <row r="2195" spans="1:4" ht="12.5">
      <c r="A2195" s="406" t="s">
        <v>2793</v>
      </c>
      <c r="B2195" s="406" t="s">
        <v>3000</v>
      </c>
      <c r="C2195" s="406" t="s">
        <v>2231</v>
      </c>
      <c r="D2195" s="406"/>
    </row>
    <row r="2196" spans="1:4" ht="12.5">
      <c r="A2196" s="406" t="s">
        <v>783</v>
      </c>
      <c r="B2196" s="406" t="s">
        <v>2162</v>
      </c>
      <c r="C2196" s="406" t="s">
        <v>3469</v>
      </c>
      <c r="D2196" s="406"/>
    </row>
    <row r="2197" spans="1:4" ht="12.5">
      <c r="A2197" s="406" t="s">
        <v>460</v>
      </c>
      <c r="B2197" s="406" t="s">
        <v>3163</v>
      </c>
      <c r="C2197" s="406" t="s">
        <v>2985</v>
      </c>
      <c r="D2197" s="406" t="s">
        <v>3081</v>
      </c>
    </row>
    <row r="2198" spans="1:4" ht="12.5">
      <c r="A2198" s="406" t="s">
        <v>3366</v>
      </c>
      <c r="B2198" s="406" t="s">
        <v>3366</v>
      </c>
      <c r="C2198" s="406" t="s">
        <v>2833</v>
      </c>
      <c r="D2198" s="406" t="s">
        <v>3470</v>
      </c>
    </row>
    <row r="2199" spans="1:4" ht="12.5">
      <c r="A2199" s="406" t="s">
        <v>2582</v>
      </c>
      <c r="B2199" s="406" t="s">
        <v>2583</v>
      </c>
      <c r="C2199" s="406" t="s">
        <v>2072</v>
      </c>
      <c r="D2199" s="406"/>
    </row>
    <row r="2200" spans="1:4" ht="12.5">
      <c r="A2200" s="406" t="s">
        <v>2582</v>
      </c>
      <c r="B2200" s="406" t="s">
        <v>2583</v>
      </c>
      <c r="C2200" s="406" t="s">
        <v>1840</v>
      </c>
      <c r="D2200" s="406"/>
    </row>
    <row r="2201" spans="1:4" ht="12.5">
      <c r="A2201" s="406" t="s">
        <v>2793</v>
      </c>
      <c r="B2201" s="406" t="s">
        <v>2794</v>
      </c>
      <c r="C2201" s="406" t="s">
        <v>1828</v>
      </c>
      <c r="D2201" s="406"/>
    </row>
    <row r="2202" spans="1:4" ht="12.5">
      <c r="A2202" s="406" t="s">
        <v>1893</v>
      </c>
      <c r="B2202" s="406" t="s">
        <v>3360</v>
      </c>
      <c r="C2202" s="406" t="s">
        <v>1734</v>
      </c>
      <c r="D2202" s="406" t="s">
        <v>3377</v>
      </c>
    </row>
    <row r="2203" spans="1:4" ht="12.5">
      <c r="A2203" s="406" t="s">
        <v>1893</v>
      </c>
      <c r="B2203" s="406" t="s">
        <v>2455</v>
      </c>
      <c r="C2203" s="406" t="s">
        <v>1702</v>
      </c>
      <c r="D2203" s="406" t="s">
        <v>1968</v>
      </c>
    </row>
    <row r="2204" spans="1:4" ht="12.5">
      <c r="A2204" s="406" t="s">
        <v>452</v>
      </c>
      <c r="B2204" s="406" t="s">
        <v>2289</v>
      </c>
      <c r="C2204" s="406" t="s">
        <v>1724</v>
      </c>
      <c r="D2204" s="406"/>
    </row>
    <row r="2205" spans="1:4" ht="12.5">
      <c r="A2205" s="406" t="s">
        <v>448</v>
      </c>
      <c r="B2205" s="406" t="s">
        <v>2271</v>
      </c>
      <c r="C2205" s="406" t="s">
        <v>1724</v>
      </c>
      <c r="D2205" s="406"/>
    </row>
    <row r="2206" spans="1:4" ht="12.5">
      <c r="A2206" s="406" t="s">
        <v>3366</v>
      </c>
      <c r="B2206" s="406" t="s">
        <v>3366</v>
      </c>
      <c r="C2206" s="406" t="s">
        <v>2900</v>
      </c>
      <c r="D2206" s="406" t="s">
        <v>3471</v>
      </c>
    </row>
    <row r="2207" spans="1:4" ht="12.5">
      <c r="A2207" s="406" t="s">
        <v>2582</v>
      </c>
      <c r="B2207" s="406" t="s">
        <v>2583</v>
      </c>
      <c r="C2207" s="406" t="s">
        <v>2678</v>
      </c>
      <c r="D2207" s="406"/>
    </row>
    <row r="2208" spans="1:4" ht="12.5">
      <c r="A2208" s="406" t="s">
        <v>448</v>
      </c>
      <c r="B2208" s="406" t="s">
        <v>3387</v>
      </c>
      <c r="C2208" s="406" t="s">
        <v>1687</v>
      </c>
      <c r="D2208" s="406"/>
    </row>
    <row r="2209" spans="1:4" ht="12.5">
      <c r="A2209" s="406" t="s">
        <v>2552</v>
      </c>
      <c r="B2209" s="406" t="s">
        <v>2552</v>
      </c>
      <c r="C2209" s="406" t="s">
        <v>2850</v>
      </c>
      <c r="D2209" s="406" t="s">
        <v>2032</v>
      </c>
    </row>
    <row r="2210" spans="1:4" ht="12.5">
      <c r="A2210" s="406" t="s">
        <v>2261</v>
      </c>
      <c r="B2210" s="406" t="s">
        <v>3369</v>
      </c>
      <c r="C2210" s="406" t="s">
        <v>3472</v>
      </c>
      <c r="D2210" s="406" t="s">
        <v>3371</v>
      </c>
    </row>
    <row r="2211" spans="1:4" ht="12.5">
      <c r="A2211" s="406" t="s">
        <v>448</v>
      </c>
      <c r="B2211" s="406" t="s">
        <v>3387</v>
      </c>
      <c r="C2211" s="406" t="s">
        <v>1887</v>
      </c>
      <c r="D2211" s="406"/>
    </row>
    <row r="2212" spans="1:4" ht="12.5">
      <c r="A2212" s="406" t="s">
        <v>1546</v>
      </c>
      <c r="B2212" s="406" t="s">
        <v>3473</v>
      </c>
      <c r="C2212" s="406" t="s">
        <v>1677</v>
      </c>
      <c r="D2212" s="406" t="s">
        <v>3474</v>
      </c>
    </row>
    <row r="2213" spans="1:4" ht="12.5">
      <c r="A2213" s="406" t="s">
        <v>3366</v>
      </c>
      <c r="B2213" s="406" t="s">
        <v>3366</v>
      </c>
      <c r="C2213" s="406" t="s">
        <v>2936</v>
      </c>
      <c r="D2213" s="406" t="s">
        <v>3475</v>
      </c>
    </row>
    <row r="2214" spans="1:4" ht="12.5">
      <c r="A2214" s="406" t="s">
        <v>2582</v>
      </c>
      <c r="B2214" s="406" t="s">
        <v>3448</v>
      </c>
      <c r="C2214" s="406" t="s">
        <v>1724</v>
      </c>
      <c r="D2214" s="406"/>
    </row>
    <row r="2215" spans="1:4" ht="12.5">
      <c r="A2215" s="406" t="s">
        <v>472</v>
      </c>
      <c r="B2215" s="406" t="s">
        <v>3420</v>
      </c>
      <c r="C2215" s="406" t="s">
        <v>3196</v>
      </c>
      <c r="D2215" s="406" t="s">
        <v>3421</v>
      </c>
    </row>
    <row r="2216" spans="1:4" ht="12.5">
      <c r="A2216" s="406" t="s">
        <v>2793</v>
      </c>
      <c r="B2216" s="406" t="s">
        <v>2794</v>
      </c>
      <c r="C2216" s="406" t="s">
        <v>1796</v>
      </c>
      <c r="D2216" s="406"/>
    </row>
    <row r="2217" spans="1:4" ht="12.5">
      <c r="A2217" s="406" t="s">
        <v>463</v>
      </c>
      <c r="B2217" s="406" t="s">
        <v>2169</v>
      </c>
      <c r="C2217" s="406" t="s">
        <v>1668</v>
      </c>
      <c r="D2217" s="406" t="s">
        <v>3476</v>
      </c>
    </row>
    <row r="2218" spans="1:4" ht="12.5">
      <c r="A2218" s="406" t="s">
        <v>460</v>
      </c>
      <c r="B2218" s="406" t="s">
        <v>3111</v>
      </c>
      <c r="C2218" s="406" t="s">
        <v>3477</v>
      </c>
      <c r="D2218" s="406" t="s">
        <v>3081</v>
      </c>
    </row>
    <row r="2219" spans="1:4" ht="12.5">
      <c r="A2219" s="406" t="s">
        <v>2552</v>
      </c>
      <c r="B2219" s="406" t="s">
        <v>2552</v>
      </c>
      <c r="C2219" s="406"/>
      <c r="D2219" s="406" t="s">
        <v>3478</v>
      </c>
    </row>
    <row r="2220" spans="1:4" ht="12.5">
      <c r="A2220" s="406" t="s">
        <v>460</v>
      </c>
      <c r="B2220" s="406" t="s">
        <v>3184</v>
      </c>
      <c r="C2220" s="406" t="s">
        <v>3479</v>
      </c>
      <c r="D2220" s="406" t="s">
        <v>3081</v>
      </c>
    </row>
    <row r="2221" spans="1:4" ht="12.5">
      <c r="A2221" s="406" t="s">
        <v>3433</v>
      </c>
      <c r="B2221" s="406" t="s">
        <v>3434</v>
      </c>
      <c r="C2221" s="406" t="s">
        <v>1687</v>
      </c>
      <c r="D2221" s="406"/>
    </row>
    <row r="2222" spans="1:4" ht="12.5">
      <c r="A2222" s="406" t="s">
        <v>1863</v>
      </c>
      <c r="B2222" s="406" t="s">
        <v>3388</v>
      </c>
      <c r="C2222" s="406" t="s">
        <v>2928</v>
      </c>
      <c r="D2222" s="406" t="s">
        <v>3389</v>
      </c>
    </row>
    <row r="2223" spans="1:4" ht="12.5">
      <c r="A2223" s="406" t="s">
        <v>460</v>
      </c>
      <c r="B2223" s="406" t="s">
        <v>3125</v>
      </c>
      <c r="C2223" s="406" t="s">
        <v>3480</v>
      </c>
      <c r="D2223" s="406" t="s">
        <v>3088</v>
      </c>
    </row>
    <row r="2224" spans="1:4" ht="12.5">
      <c r="A2224" s="406" t="s">
        <v>460</v>
      </c>
      <c r="B2224" s="406" t="s">
        <v>3400</v>
      </c>
      <c r="C2224" s="406" t="s">
        <v>2470</v>
      </c>
      <c r="D2224" s="406" t="s">
        <v>3081</v>
      </c>
    </row>
    <row r="2225" spans="1:4" ht="12.5">
      <c r="A2225" s="406" t="s">
        <v>1993</v>
      </c>
      <c r="B2225" s="406" t="s">
        <v>3373</v>
      </c>
      <c r="C2225" s="406" t="s">
        <v>1724</v>
      </c>
      <c r="D2225" s="406" t="s">
        <v>3481</v>
      </c>
    </row>
    <row r="2226" spans="1:4" ht="12.5">
      <c r="A2226" s="406" t="s">
        <v>2793</v>
      </c>
      <c r="B2226" s="406" t="s">
        <v>2352</v>
      </c>
      <c r="C2226" s="406" t="s">
        <v>2173</v>
      </c>
      <c r="D2226" s="406"/>
    </row>
    <row r="2227" spans="1:4" ht="12.5">
      <c r="A2227" s="406" t="s">
        <v>2793</v>
      </c>
      <c r="B2227" s="406" t="s">
        <v>2352</v>
      </c>
      <c r="C2227" s="406" t="s">
        <v>1879</v>
      </c>
      <c r="D2227" s="406"/>
    </row>
    <row r="2228" spans="1:4" ht="12.5">
      <c r="A2228" s="406" t="s">
        <v>1843</v>
      </c>
      <c r="B2228" s="406" t="s">
        <v>1844</v>
      </c>
      <c r="C2228" s="406" t="s">
        <v>1695</v>
      </c>
      <c r="D2228" s="406" t="s">
        <v>1974</v>
      </c>
    </row>
    <row r="2229" spans="1:4" ht="12.5">
      <c r="A2229" s="406" t="s">
        <v>452</v>
      </c>
      <c r="B2229" s="406" t="s">
        <v>2373</v>
      </c>
      <c r="C2229" s="406" t="s">
        <v>1819</v>
      </c>
      <c r="D2229" s="406" t="s">
        <v>2374</v>
      </c>
    </row>
    <row r="2230" spans="1:4" ht="12.5">
      <c r="A2230" s="406" t="s">
        <v>460</v>
      </c>
      <c r="B2230" s="406" t="s">
        <v>1982</v>
      </c>
      <c r="C2230" s="406" t="s">
        <v>1713</v>
      </c>
      <c r="D2230" s="406" t="s">
        <v>1871</v>
      </c>
    </row>
    <row r="2231" spans="1:4" ht="12.5">
      <c r="A2231" s="406" t="s">
        <v>2582</v>
      </c>
      <c r="B2231" s="406" t="s">
        <v>2583</v>
      </c>
      <c r="C2231" s="406" t="s">
        <v>3482</v>
      </c>
      <c r="D2231" s="406"/>
    </row>
    <row r="2232" spans="1:4" ht="12.5">
      <c r="A2232" s="406" t="s">
        <v>2793</v>
      </c>
      <c r="B2232" s="406" t="s">
        <v>2352</v>
      </c>
      <c r="C2232" s="406" t="s">
        <v>1761</v>
      </c>
      <c r="D2232" s="406"/>
    </row>
    <row r="2233" spans="1:4" ht="12.5">
      <c r="A2233" s="406" t="s">
        <v>2793</v>
      </c>
      <c r="B2233" s="406" t="s">
        <v>2794</v>
      </c>
      <c r="C2233" s="406" t="s">
        <v>1710</v>
      </c>
      <c r="D2233" s="406"/>
    </row>
    <row r="2234" spans="1:4" ht="12.5">
      <c r="A2234" s="406" t="s">
        <v>448</v>
      </c>
      <c r="B2234" s="406" t="s">
        <v>3483</v>
      </c>
      <c r="C2234" s="406"/>
      <c r="D2234" s="406"/>
    </row>
    <row r="2235" spans="1:4" ht="12.5">
      <c r="A2235" s="406" t="s">
        <v>460</v>
      </c>
      <c r="B2235" s="406" t="s">
        <v>3235</v>
      </c>
      <c r="C2235" s="406" t="s">
        <v>3484</v>
      </c>
      <c r="D2235" s="406" t="s">
        <v>3081</v>
      </c>
    </row>
    <row r="2236" spans="1:4" ht="12.5">
      <c r="A2236" s="406" t="s">
        <v>1863</v>
      </c>
      <c r="B2236" s="406" t="s">
        <v>3388</v>
      </c>
      <c r="C2236" s="406" t="s">
        <v>3485</v>
      </c>
      <c r="D2236" s="406" t="s">
        <v>3389</v>
      </c>
    </row>
    <row r="2237" spans="1:4" ht="12.5">
      <c r="A2237" s="406" t="s">
        <v>1893</v>
      </c>
      <c r="B2237" s="406" t="s">
        <v>3360</v>
      </c>
      <c r="C2237" s="406" t="s">
        <v>1665</v>
      </c>
      <c r="D2237" s="406" t="s">
        <v>3361</v>
      </c>
    </row>
    <row r="2238" spans="1:4" ht="12.5">
      <c r="A2238" s="406" t="s">
        <v>460</v>
      </c>
      <c r="B2238" s="406" t="s">
        <v>3080</v>
      </c>
      <c r="C2238" s="406" t="s">
        <v>2934</v>
      </c>
      <c r="D2238" s="406" t="s">
        <v>3081</v>
      </c>
    </row>
    <row r="2239" spans="1:4" ht="12.5">
      <c r="A2239" s="406" t="s">
        <v>460</v>
      </c>
      <c r="B2239" s="406" t="s">
        <v>3400</v>
      </c>
      <c r="C2239" s="406" t="s">
        <v>3280</v>
      </c>
      <c r="D2239" s="406" t="s">
        <v>3081</v>
      </c>
    </row>
    <row r="2240" spans="1:4" ht="12.5">
      <c r="A2240" s="406" t="s">
        <v>460</v>
      </c>
      <c r="B2240" s="406" t="s">
        <v>3184</v>
      </c>
      <c r="C2240" s="406" t="s">
        <v>3486</v>
      </c>
      <c r="D2240" s="406" t="s">
        <v>3081</v>
      </c>
    </row>
    <row r="2241" spans="1:4" ht="12.5">
      <c r="A2241" s="406" t="s">
        <v>3433</v>
      </c>
      <c r="B2241" s="406" t="s">
        <v>3434</v>
      </c>
      <c r="C2241" s="406" t="s">
        <v>2177</v>
      </c>
      <c r="D2241" s="406"/>
    </row>
    <row r="2242" spans="1:4" ht="12.5">
      <c r="A2242" s="406" t="s">
        <v>2793</v>
      </c>
      <c r="B2242" s="406" t="s">
        <v>2352</v>
      </c>
      <c r="C2242" s="406" t="s">
        <v>1805</v>
      </c>
      <c r="D2242" s="406"/>
    </row>
    <row r="2243" spans="1:4" ht="12.5">
      <c r="A2243" s="406" t="s">
        <v>2793</v>
      </c>
      <c r="B2243" s="406" t="s">
        <v>2794</v>
      </c>
      <c r="C2243" s="406" t="s">
        <v>1737</v>
      </c>
      <c r="D2243" s="406"/>
    </row>
    <row r="2244" spans="1:4" ht="12.5">
      <c r="A2244" s="406" t="s">
        <v>1863</v>
      </c>
      <c r="B2244" s="406" t="s">
        <v>3388</v>
      </c>
      <c r="C2244" s="406" t="s">
        <v>2852</v>
      </c>
      <c r="D2244" s="406" t="s">
        <v>3390</v>
      </c>
    </row>
    <row r="2245" spans="1:4" ht="12.5">
      <c r="A2245" s="406" t="s">
        <v>452</v>
      </c>
      <c r="B2245" s="406" t="s">
        <v>2074</v>
      </c>
      <c r="C2245" s="406" t="s">
        <v>1692</v>
      </c>
      <c r="D2245" s="406"/>
    </row>
    <row r="2246" spans="1:4" ht="12.5">
      <c r="A2246" s="406" t="s">
        <v>460</v>
      </c>
      <c r="B2246" s="406" t="s">
        <v>1739</v>
      </c>
      <c r="C2246" s="406" t="s">
        <v>1887</v>
      </c>
      <c r="D2246" s="406"/>
    </row>
    <row r="2247" spans="1:4" ht="12.5">
      <c r="A2247" s="406" t="s">
        <v>2582</v>
      </c>
      <c r="B2247" s="406" t="s">
        <v>2689</v>
      </c>
      <c r="C2247" s="406" t="s">
        <v>1750</v>
      </c>
      <c r="D2247" s="406"/>
    </row>
    <row r="2248" spans="1:4" ht="12.5">
      <c r="A2248" s="406" t="s">
        <v>1780</v>
      </c>
      <c r="B2248" s="406" t="s">
        <v>3487</v>
      </c>
      <c r="C2248" s="406" t="s">
        <v>1695</v>
      </c>
      <c r="D2248" s="406" t="s">
        <v>3488</v>
      </c>
    </row>
    <row r="2249" spans="1:4" ht="12.5">
      <c r="A2249" s="406" t="s">
        <v>1858</v>
      </c>
      <c r="B2249" s="406" t="s">
        <v>3356</v>
      </c>
      <c r="C2249" s="406" t="s">
        <v>1724</v>
      </c>
      <c r="D2249" s="406" t="s">
        <v>3372</v>
      </c>
    </row>
    <row r="2250" spans="1:4" ht="12.5">
      <c r="A2250" s="406" t="s">
        <v>2582</v>
      </c>
      <c r="B2250" s="406" t="s">
        <v>3448</v>
      </c>
      <c r="C2250" s="406" t="s">
        <v>1674</v>
      </c>
      <c r="D2250" s="406"/>
    </row>
    <row r="2251" spans="1:4" ht="12.5">
      <c r="A2251" s="406" t="s">
        <v>3433</v>
      </c>
      <c r="B2251" s="406" t="s">
        <v>3434</v>
      </c>
      <c r="C2251" s="406" t="s">
        <v>2120</v>
      </c>
      <c r="D2251" s="406"/>
    </row>
    <row r="2252" spans="1:4" ht="12.5">
      <c r="A2252" s="406" t="s">
        <v>460</v>
      </c>
      <c r="B2252" s="406" t="s">
        <v>3154</v>
      </c>
      <c r="C2252" s="406" t="s">
        <v>2809</v>
      </c>
      <c r="D2252" s="406" t="s">
        <v>3081</v>
      </c>
    </row>
    <row r="2253" spans="1:4" ht="12.5">
      <c r="A2253" s="406" t="s">
        <v>460</v>
      </c>
      <c r="B2253" s="406" t="s">
        <v>3234</v>
      </c>
      <c r="C2253" s="406" t="s">
        <v>2933</v>
      </c>
      <c r="D2253" s="406" t="s">
        <v>3088</v>
      </c>
    </row>
    <row r="2254" spans="1:4" ht="12.5">
      <c r="A2254" s="406" t="s">
        <v>2582</v>
      </c>
      <c r="B2254" s="406" t="s">
        <v>2772</v>
      </c>
      <c r="C2254" s="406" t="s">
        <v>1671</v>
      </c>
      <c r="D2254" s="406"/>
    </row>
    <row r="2255" spans="1:4" ht="12.5">
      <c r="A2255" s="406" t="s">
        <v>2793</v>
      </c>
      <c r="B2255" s="406" t="s">
        <v>2352</v>
      </c>
      <c r="C2255" s="406" t="s">
        <v>1748</v>
      </c>
      <c r="D2255" s="406"/>
    </row>
    <row r="2256" spans="1:4" ht="12.5">
      <c r="A2256" s="406" t="s">
        <v>1863</v>
      </c>
      <c r="B2256" s="406" t="s">
        <v>3388</v>
      </c>
      <c r="C2256" s="406" t="s">
        <v>2906</v>
      </c>
      <c r="D2256" s="406" t="s">
        <v>3389</v>
      </c>
    </row>
    <row r="2257" spans="1:4" ht="12.5">
      <c r="A2257" s="406" t="s">
        <v>448</v>
      </c>
      <c r="B2257" s="406" t="s">
        <v>3489</v>
      </c>
      <c r="C2257" s="406"/>
      <c r="D2257" s="406"/>
    </row>
    <row r="2258" spans="1:4" ht="12.5">
      <c r="A2258" s="406" t="s">
        <v>2793</v>
      </c>
      <c r="B2258" s="406" t="s">
        <v>2794</v>
      </c>
      <c r="C2258" s="406" t="s">
        <v>1727</v>
      </c>
      <c r="D2258" s="406"/>
    </row>
    <row r="2259" spans="1:4" ht="12.5">
      <c r="A2259" s="406" t="s">
        <v>2793</v>
      </c>
      <c r="B2259" s="406" t="s">
        <v>2794</v>
      </c>
      <c r="C2259" s="406" t="s">
        <v>1959</v>
      </c>
      <c r="D2259" s="406"/>
    </row>
    <row r="2260" spans="1:4" ht="12.5">
      <c r="A2260" s="406" t="s">
        <v>452</v>
      </c>
      <c r="B2260" s="406" t="s">
        <v>3490</v>
      </c>
      <c r="C2260" s="406" t="s">
        <v>2120</v>
      </c>
      <c r="D2260" s="406"/>
    </row>
    <row r="2261" spans="1:4" ht="12.5">
      <c r="A2261" s="406" t="s">
        <v>2582</v>
      </c>
      <c r="B2261" s="406" t="s">
        <v>2583</v>
      </c>
      <c r="C2261" s="406" t="s">
        <v>1651</v>
      </c>
      <c r="D2261" s="406"/>
    </row>
    <row r="2262" spans="1:4" ht="12.5">
      <c r="A2262" s="406" t="s">
        <v>448</v>
      </c>
      <c r="B2262" s="406" t="s">
        <v>3387</v>
      </c>
      <c r="C2262" s="406" t="s">
        <v>2019</v>
      </c>
      <c r="D2262" s="406"/>
    </row>
    <row r="2263" spans="1:4" ht="12.5">
      <c r="A2263" s="406" t="s">
        <v>460</v>
      </c>
      <c r="B2263" s="406" t="s">
        <v>3235</v>
      </c>
      <c r="C2263" s="406" t="s">
        <v>3491</v>
      </c>
      <c r="D2263" s="406" t="s">
        <v>3081</v>
      </c>
    </row>
    <row r="2264" spans="1:4" ht="12.5">
      <c r="A2264" s="406" t="s">
        <v>460</v>
      </c>
      <c r="B2264" s="406" t="s">
        <v>3080</v>
      </c>
      <c r="C2264" s="406" t="s">
        <v>2932</v>
      </c>
      <c r="D2264" s="406" t="s">
        <v>3081</v>
      </c>
    </row>
    <row r="2265" spans="1:4" ht="12.5">
      <c r="A2265" s="406" t="s">
        <v>460</v>
      </c>
      <c r="B2265" s="406" t="s">
        <v>3197</v>
      </c>
      <c r="C2265" s="406" t="s">
        <v>3492</v>
      </c>
      <c r="D2265" s="406" t="s">
        <v>3088</v>
      </c>
    </row>
    <row r="2266" spans="1:4" ht="12.5">
      <c r="A2266" s="406" t="s">
        <v>460</v>
      </c>
      <c r="B2266" s="406" t="s">
        <v>3197</v>
      </c>
      <c r="C2266" s="406" t="s">
        <v>3117</v>
      </c>
      <c r="D2266" s="406" t="s">
        <v>3088</v>
      </c>
    </row>
    <row r="2267" spans="1:4" ht="12.5">
      <c r="A2267" s="406" t="s">
        <v>460</v>
      </c>
      <c r="B2267" s="406" t="s">
        <v>3247</v>
      </c>
      <c r="C2267" s="406" t="s">
        <v>2951</v>
      </c>
      <c r="D2267" s="406" t="s">
        <v>3088</v>
      </c>
    </row>
    <row r="2268" spans="1:4" ht="12.5">
      <c r="A2268" s="406" t="s">
        <v>460</v>
      </c>
      <c r="B2268" s="406" t="s">
        <v>1766</v>
      </c>
      <c r="C2268" s="406" t="s">
        <v>1657</v>
      </c>
      <c r="D2268" s="406" t="s">
        <v>1866</v>
      </c>
    </row>
    <row r="2269" spans="1:4" ht="12.5">
      <c r="A2269" s="406" t="s">
        <v>1993</v>
      </c>
      <c r="B2269" s="406" t="s">
        <v>3373</v>
      </c>
      <c r="C2269" s="406" t="s">
        <v>1734</v>
      </c>
      <c r="D2269" s="406" t="s">
        <v>3374</v>
      </c>
    </row>
    <row r="2270" spans="1:4" ht="12.5">
      <c r="A2270" s="406" t="s">
        <v>448</v>
      </c>
      <c r="B2270" s="406" t="s">
        <v>3387</v>
      </c>
      <c r="C2270" s="406" t="s">
        <v>1677</v>
      </c>
      <c r="D2270" s="406"/>
    </row>
    <row r="2271" spans="1:4" ht="12.5">
      <c r="A2271" s="406" t="s">
        <v>1863</v>
      </c>
      <c r="B2271" s="406" t="s">
        <v>3388</v>
      </c>
      <c r="C2271" s="406" t="s">
        <v>3288</v>
      </c>
      <c r="D2271" s="406" t="s">
        <v>3389</v>
      </c>
    </row>
    <row r="2272" spans="1:4" ht="12.5">
      <c r="A2272" s="406" t="s">
        <v>1787</v>
      </c>
      <c r="B2272" s="406" t="s">
        <v>1790</v>
      </c>
      <c r="C2272" s="406" t="s">
        <v>1748</v>
      </c>
      <c r="D2272" s="406" t="s">
        <v>3493</v>
      </c>
    </row>
    <row r="2273" spans="1:4" ht="12.5">
      <c r="A2273" s="406" t="s">
        <v>1546</v>
      </c>
      <c r="B2273" s="406" t="s">
        <v>3473</v>
      </c>
      <c r="C2273" s="406" t="s">
        <v>1713</v>
      </c>
      <c r="D2273" s="406" t="s">
        <v>2085</v>
      </c>
    </row>
    <row r="2274" spans="1:4" ht="12.5">
      <c r="A2274" s="406" t="s">
        <v>3091</v>
      </c>
      <c r="B2274" s="406" t="s">
        <v>3092</v>
      </c>
      <c r="C2274" s="406" t="s">
        <v>2920</v>
      </c>
      <c r="D2274" s="406" t="s">
        <v>3094</v>
      </c>
    </row>
    <row r="2275" spans="1:4" ht="12.5">
      <c r="A2275" s="406" t="s">
        <v>452</v>
      </c>
      <c r="B2275" s="406" t="s">
        <v>2289</v>
      </c>
      <c r="C2275" s="406" t="s">
        <v>1671</v>
      </c>
      <c r="D2275" s="406"/>
    </row>
    <row r="2276" spans="1:4" ht="12.5">
      <c r="A2276" s="406" t="s">
        <v>448</v>
      </c>
      <c r="B2276" s="406" t="s">
        <v>2667</v>
      </c>
      <c r="C2276" s="406"/>
      <c r="D2276" s="406"/>
    </row>
    <row r="2277" spans="1:4" ht="12.5">
      <c r="A2277" s="406" t="s">
        <v>3433</v>
      </c>
      <c r="B2277" s="406" t="s">
        <v>3434</v>
      </c>
      <c r="C2277" s="406" t="s">
        <v>1796</v>
      </c>
      <c r="D2277" s="406"/>
    </row>
    <row r="2278" spans="1:4" ht="12.5">
      <c r="A2278" s="406" t="s">
        <v>2793</v>
      </c>
      <c r="B2278" s="406" t="s">
        <v>2352</v>
      </c>
      <c r="C2278" s="406" t="s">
        <v>1671</v>
      </c>
      <c r="D2278" s="406"/>
    </row>
    <row r="2279" spans="1:4" ht="12.5">
      <c r="A2279" s="406" t="s">
        <v>460</v>
      </c>
      <c r="B2279" s="406" t="s">
        <v>3400</v>
      </c>
      <c r="C2279" s="406" t="s">
        <v>2217</v>
      </c>
      <c r="D2279" s="406" t="s">
        <v>3081</v>
      </c>
    </row>
    <row r="2280" spans="1:4" ht="12.5">
      <c r="A2280" s="406" t="s">
        <v>3147</v>
      </c>
      <c r="B2280" s="406" t="s">
        <v>3148</v>
      </c>
      <c r="C2280" s="406" t="s">
        <v>2900</v>
      </c>
      <c r="D2280" s="406" t="s">
        <v>3149</v>
      </c>
    </row>
    <row r="2281" spans="1:4" ht="12.5">
      <c r="A2281" s="406" t="s">
        <v>1546</v>
      </c>
      <c r="B2281" s="406" t="s">
        <v>3473</v>
      </c>
      <c r="C2281" s="406" t="s">
        <v>1734</v>
      </c>
      <c r="D2281" s="406" t="s">
        <v>2085</v>
      </c>
    </row>
    <row r="2282" spans="1:4" ht="12.5">
      <c r="A2282" s="406" t="s">
        <v>460</v>
      </c>
      <c r="B2282" s="406" t="s">
        <v>3197</v>
      </c>
      <c r="C2282" s="406" t="s">
        <v>3494</v>
      </c>
      <c r="D2282" s="406" t="s">
        <v>3088</v>
      </c>
    </row>
    <row r="2283" spans="1:4" ht="12.5">
      <c r="A2283" s="406" t="s">
        <v>448</v>
      </c>
      <c r="B2283" s="406" t="s">
        <v>1650</v>
      </c>
      <c r="C2283" s="406" t="s">
        <v>1763</v>
      </c>
      <c r="D2283" s="406" t="s">
        <v>1881</v>
      </c>
    </row>
    <row r="2284" spans="1:4" ht="12.5">
      <c r="A2284" s="406" t="s">
        <v>3366</v>
      </c>
      <c r="B2284" s="406" t="s">
        <v>3366</v>
      </c>
      <c r="C2284" s="406" t="s">
        <v>2819</v>
      </c>
      <c r="D2284" s="406" t="s">
        <v>2618</v>
      </c>
    </row>
    <row r="2285" spans="1:4" ht="12.5">
      <c r="A2285" s="406" t="s">
        <v>452</v>
      </c>
      <c r="B2285" s="406" t="s">
        <v>2590</v>
      </c>
      <c r="C2285" s="406" t="s">
        <v>3495</v>
      </c>
      <c r="D2285" s="406" t="s">
        <v>2627</v>
      </c>
    </row>
    <row r="2286" spans="1:4" ht="12.5">
      <c r="A2286" s="406" t="s">
        <v>2582</v>
      </c>
      <c r="B2286" s="406" t="s">
        <v>2583</v>
      </c>
      <c r="C2286" s="406" t="s">
        <v>1805</v>
      </c>
      <c r="D2286" s="406"/>
    </row>
    <row r="2287" spans="1:4" ht="12.5">
      <c r="A2287" s="406" t="s">
        <v>2793</v>
      </c>
      <c r="B2287" s="406" t="s">
        <v>2794</v>
      </c>
      <c r="C2287" s="406" t="s">
        <v>2120</v>
      </c>
      <c r="D2287" s="406"/>
    </row>
    <row r="2288" spans="1:4" ht="12.5">
      <c r="A2288" s="406" t="s">
        <v>2552</v>
      </c>
      <c r="B2288" s="406" t="s">
        <v>2552</v>
      </c>
      <c r="C2288" s="406" t="s">
        <v>3128</v>
      </c>
      <c r="D2288" s="406" t="s">
        <v>2032</v>
      </c>
    </row>
    <row r="2289" spans="1:4" ht="12.5">
      <c r="A2289" s="406" t="s">
        <v>2552</v>
      </c>
      <c r="B2289" s="406" t="s">
        <v>2552</v>
      </c>
      <c r="C2289" s="406" t="s">
        <v>3480</v>
      </c>
      <c r="D2289" s="406" t="s">
        <v>2032</v>
      </c>
    </row>
    <row r="2290" spans="1:4" ht="12.5">
      <c r="A2290" s="406" t="s">
        <v>783</v>
      </c>
      <c r="B2290" s="406" t="s">
        <v>2255</v>
      </c>
      <c r="C2290" s="406" t="s">
        <v>2601</v>
      </c>
      <c r="D2290" s="406"/>
    </row>
    <row r="2291" spans="1:4" ht="12.5">
      <c r="A2291" s="406" t="s">
        <v>460</v>
      </c>
      <c r="B2291" s="406" t="s">
        <v>3080</v>
      </c>
      <c r="C2291" s="406" t="s">
        <v>2929</v>
      </c>
      <c r="D2291" s="406" t="s">
        <v>3081</v>
      </c>
    </row>
    <row r="2292" spans="1:4" ht="12.5">
      <c r="A2292" s="406" t="s">
        <v>3366</v>
      </c>
      <c r="B2292" s="406" t="s">
        <v>3366</v>
      </c>
      <c r="C2292" s="406" t="s">
        <v>3496</v>
      </c>
      <c r="D2292" s="406" t="s">
        <v>2147</v>
      </c>
    </row>
    <row r="2293" spans="1:4" ht="12.5">
      <c r="A2293" s="406" t="s">
        <v>448</v>
      </c>
      <c r="B2293" s="406" t="s">
        <v>2282</v>
      </c>
      <c r="C2293" s="406" t="s">
        <v>3497</v>
      </c>
      <c r="D2293" s="406"/>
    </row>
    <row r="2294" spans="1:4" ht="12.5">
      <c r="A2294" s="406" t="s">
        <v>1546</v>
      </c>
      <c r="B2294" s="406" t="s">
        <v>3473</v>
      </c>
      <c r="C2294" s="406" t="s">
        <v>1819</v>
      </c>
      <c r="D2294" s="406" t="s">
        <v>2085</v>
      </c>
    </row>
    <row r="2295" spans="1:4" ht="12.5">
      <c r="A2295" s="406" t="s">
        <v>460</v>
      </c>
      <c r="B2295" s="406" t="s">
        <v>3180</v>
      </c>
      <c r="C2295" s="406" t="s">
        <v>2836</v>
      </c>
      <c r="D2295" s="406" t="s">
        <v>3081</v>
      </c>
    </row>
    <row r="2296" spans="1:4" ht="12.5">
      <c r="A2296" s="406" t="s">
        <v>460</v>
      </c>
      <c r="B2296" s="406" t="s">
        <v>3154</v>
      </c>
      <c r="C2296" s="406" t="s">
        <v>2843</v>
      </c>
      <c r="D2296" s="406" t="s">
        <v>3498</v>
      </c>
    </row>
    <row r="2297" spans="1:4" ht="12.5">
      <c r="A2297" s="406" t="s">
        <v>448</v>
      </c>
      <c r="B2297" s="406" t="s">
        <v>3499</v>
      </c>
      <c r="C2297" s="406"/>
      <c r="D2297" s="406"/>
    </row>
    <row r="2298" spans="1:4" ht="12.5">
      <c r="A2298" s="406" t="s">
        <v>2582</v>
      </c>
      <c r="B2298" s="406" t="s">
        <v>2583</v>
      </c>
      <c r="C2298" s="406" t="s">
        <v>2241</v>
      </c>
      <c r="D2298" s="406"/>
    </row>
    <row r="2299" spans="1:4" ht="12.5">
      <c r="A2299" s="406" t="s">
        <v>2793</v>
      </c>
      <c r="B2299" s="406" t="s">
        <v>2352</v>
      </c>
      <c r="C2299" s="406" t="s">
        <v>1734</v>
      </c>
      <c r="D2299" s="406"/>
    </row>
    <row r="2300" spans="1:4" ht="12.5">
      <c r="A2300" s="406" t="s">
        <v>2793</v>
      </c>
      <c r="B2300" s="406" t="s">
        <v>3412</v>
      </c>
      <c r="C2300" s="406" t="s">
        <v>2606</v>
      </c>
      <c r="D2300" s="406"/>
    </row>
    <row r="2301" spans="1:4" ht="12.5">
      <c r="A2301" s="406" t="s">
        <v>2552</v>
      </c>
      <c r="B2301" s="406" t="s">
        <v>2552</v>
      </c>
      <c r="C2301" s="406" t="s">
        <v>2854</v>
      </c>
      <c r="D2301" s="406" t="s">
        <v>2032</v>
      </c>
    </row>
    <row r="2302" spans="1:4" ht="12.5">
      <c r="A2302" s="406" t="s">
        <v>460</v>
      </c>
      <c r="B2302" s="406" t="s">
        <v>3400</v>
      </c>
      <c r="C2302" s="406" t="s">
        <v>2395</v>
      </c>
      <c r="D2302" s="406" t="s">
        <v>3081</v>
      </c>
    </row>
    <row r="2303" spans="1:4" ht="12.5">
      <c r="A2303" s="406" t="s">
        <v>2582</v>
      </c>
      <c r="B2303" s="406" t="s">
        <v>2583</v>
      </c>
      <c r="C2303" s="406" t="s">
        <v>3500</v>
      </c>
      <c r="D2303" s="406"/>
    </row>
    <row r="2304" spans="1:4" ht="12.5">
      <c r="A2304" s="406" t="s">
        <v>1893</v>
      </c>
      <c r="B2304" s="406" t="s">
        <v>3360</v>
      </c>
      <c r="C2304" s="406" t="s">
        <v>1713</v>
      </c>
      <c r="D2304" s="406" t="s">
        <v>3377</v>
      </c>
    </row>
    <row r="2305" spans="1:4" ht="12.5">
      <c r="A2305" s="406" t="s">
        <v>3433</v>
      </c>
      <c r="B2305" s="406" t="s">
        <v>3434</v>
      </c>
      <c r="C2305" s="406" t="s">
        <v>2019</v>
      </c>
      <c r="D2305" s="406"/>
    </row>
    <row r="2306" spans="1:4" ht="12.5">
      <c r="A2306" s="406" t="s">
        <v>2582</v>
      </c>
      <c r="B2306" s="406" t="s">
        <v>2583</v>
      </c>
      <c r="C2306" s="406" t="s">
        <v>1705</v>
      </c>
      <c r="D2306" s="406"/>
    </row>
    <row r="2307" spans="1:4" ht="12.5">
      <c r="A2307" s="406" t="s">
        <v>2582</v>
      </c>
      <c r="B2307" s="406" t="s">
        <v>2583</v>
      </c>
      <c r="C2307" s="406" t="s">
        <v>1799</v>
      </c>
      <c r="D2307" s="406"/>
    </row>
    <row r="2308" spans="1:4" ht="12.5">
      <c r="A2308" s="406" t="s">
        <v>2793</v>
      </c>
      <c r="B2308" s="406" t="s">
        <v>2352</v>
      </c>
      <c r="C2308" s="406" t="s">
        <v>2413</v>
      </c>
      <c r="D2308" s="406"/>
    </row>
    <row r="2309" spans="1:4" ht="12.5">
      <c r="A2309" s="406" t="s">
        <v>2582</v>
      </c>
      <c r="B2309" s="406" t="s">
        <v>2689</v>
      </c>
      <c r="C2309" s="406" t="s">
        <v>1695</v>
      </c>
      <c r="D2309" s="406"/>
    </row>
    <row r="2310" spans="1:4" ht="12.5">
      <c r="A2310" s="406" t="s">
        <v>2793</v>
      </c>
      <c r="B2310" s="406" t="s">
        <v>3000</v>
      </c>
      <c r="C2310" s="406" t="s">
        <v>1840</v>
      </c>
      <c r="D2310" s="406"/>
    </row>
    <row r="2311" spans="1:4" ht="12.5">
      <c r="A2311" s="406" t="s">
        <v>460</v>
      </c>
      <c r="B2311" s="406" t="s">
        <v>3294</v>
      </c>
      <c r="C2311" s="406" t="s">
        <v>3501</v>
      </c>
      <c r="D2311" s="406" t="s">
        <v>3081</v>
      </c>
    </row>
    <row r="2312" spans="1:4" ht="12.5">
      <c r="A2312" s="406" t="s">
        <v>2582</v>
      </c>
      <c r="B2312" s="406" t="s">
        <v>2583</v>
      </c>
      <c r="C2312" s="406" t="s">
        <v>2413</v>
      </c>
      <c r="D2312" s="406"/>
    </row>
    <row r="2313" spans="1:4" ht="12.5">
      <c r="A2313" s="406" t="s">
        <v>2582</v>
      </c>
      <c r="B2313" s="406" t="s">
        <v>2583</v>
      </c>
      <c r="C2313" s="406" t="s">
        <v>2173</v>
      </c>
      <c r="D2313" s="406"/>
    </row>
    <row r="2314" spans="1:4" ht="12.5">
      <c r="A2314" s="406" t="s">
        <v>1893</v>
      </c>
      <c r="B2314" s="406" t="s">
        <v>3360</v>
      </c>
      <c r="C2314" s="406" t="s">
        <v>1748</v>
      </c>
      <c r="D2314" s="406" t="s">
        <v>3361</v>
      </c>
    </row>
    <row r="2315" spans="1:4" ht="12.5">
      <c r="A2315" s="406" t="s">
        <v>2793</v>
      </c>
      <c r="B2315" s="406" t="s">
        <v>2352</v>
      </c>
      <c r="C2315" s="406" t="s">
        <v>1772</v>
      </c>
      <c r="D2315" s="406"/>
    </row>
    <row r="2316" spans="1:4" ht="12.5">
      <c r="A2316" s="406" t="s">
        <v>3366</v>
      </c>
      <c r="B2316" s="406" t="s">
        <v>3366</v>
      </c>
      <c r="C2316" s="406" t="s">
        <v>3502</v>
      </c>
      <c r="D2316" s="406" t="s">
        <v>3503</v>
      </c>
    </row>
    <row r="2317" spans="1:4" ht="12.5">
      <c r="A2317" s="406" t="s">
        <v>2793</v>
      </c>
      <c r="B2317" s="406" t="s">
        <v>2352</v>
      </c>
      <c r="C2317" s="406" t="s">
        <v>1796</v>
      </c>
      <c r="D2317" s="406"/>
    </row>
    <row r="2318" spans="1:4" ht="12.5">
      <c r="A2318" s="406" t="s">
        <v>448</v>
      </c>
      <c r="B2318" s="406" t="s">
        <v>2986</v>
      </c>
      <c r="C2318" s="406" t="s">
        <v>2205</v>
      </c>
      <c r="D2318" s="406"/>
    </row>
    <row r="2319" spans="1:4" ht="12.5">
      <c r="A2319" s="406" t="s">
        <v>2793</v>
      </c>
      <c r="B2319" s="406" t="s">
        <v>3000</v>
      </c>
      <c r="C2319" s="406" t="s">
        <v>1905</v>
      </c>
      <c r="D2319" s="406"/>
    </row>
    <row r="2320" spans="1:4" ht="12.5">
      <c r="A2320" s="406" t="s">
        <v>2793</v>
      </c>
      <c r="B2320" s="406" t="s">
        <v>3000</v>
      </c>
      <c r="C2320" s="406" t="s">
        <v>2066</v>
      </c>
      <c r="D2320" s="406"/>
    </row>
    <row r="2321" spans="1:4" ht="12.5">
      <c r="A2321" s="406" t="s">
        <v>460</v>
      </c>
      <c r="B2321" s="406" t="s">
        <v>3340</v>
      </c>
      <c r="C2321" s="406" t="s">
        <v>3504</v>
      </c>
      <c r="D2321" s="406" t="s">
        <v>3088</v>
      </c>
    </row>
    <row r="2322" spans="1:4" ht="12.5">
      <c r="A2322" s="406" t="s">
        <v>460</v>
      </c>
      <c r="B2322" s="406" t="s">
        <v>3400</v>
      </c>
      <c r="C2322" s="406" t="s">
        <v>3505</v>
      </c>
      <c r="D2322" s="406" t="s">
        <v>3081</v>
      </c>
    </row>
    <row r="2323" spans="1:4" ht="12.5">
      <c r="A2323" s="406" t="s">
        <v>460</v>
      </c>
      <c r="B2323" s="406" t="s">
        <v>3030</v>
      </c>
      <c r="C2323" s="406" t="s">
        <v>1657</v>
      </c>
      <c r="D2323" s="406" t="s">
        <v>3025</v>
      </c>
    </row>
    <row r="2324" spans="1:4" ht="12.5">
      <c r="A2324" s="406" t="s">
        <v>448</v>
      </c>
      <c r="B2324" s="406" t="s">
        <v>2622</v>
      </c>
      <c r="C2324" s="406" t="s">
        <v>1902</v>
      </c>
      <c r="D2324" s="406"/>
    </row>
    <row r="2325" spans="1:4" ht="12.5">
      <c r="A2325" s="406" t="s">
        <v>3366</v>
      </c>
      <c r="B2325" s="406" t="s">
        <v>3366</v>
      </c>
      <c r="C2325" s="406" t="s">
        <v>2816</v>
      </c>
      <c r="D2325" s="406" t="s">
        <v>3506</v>
      </c>
    </row>
    <row r="2326" spans="1:4" ht="12.5">
      <c r="A2326" s="406" t="s">
        <v>2552</v>
      </c>
      <c r="B2326" s="406" t="s">
        <v>2552</v>
      </c>
      <c r="C2326" s="406"/>
      <c r="D2326" s="406" t="s">
        <v>3507</v>
      </c>
    </row>
    <row r="2327" spans="1:4" ht="12.5">
      <c r="A2327" s="406" t="s">
        <v>2793</v>
      </c>
      <c r="B2327" s="406" t="s">
        <v>2794</v>
      </c>
      <c r="C2327" s="406" t="s">
        <v>1718</v>
      </c>
      <c r="D2327" s="406"/>
    </row>
    <row r="2328" spans="1:4" ht="12.5">
      <c r="A2328" s="406" t="s">
        <v>2793</v>
      </c>
      <c r="B2328" s="406" t="s">
        <v>2842</v>
      </c>
      <c r="C2328" s="406" t="s">
        <v>3508</v>
      </c>
      <c r="D2328" s="406" t="s">
        <v>2808</v>
      </c>
    </row>
    <row r="2329" spans="1:4" ht="12.5">
      <c r="A2329" s="406" t="s">
        <v>783</v>
      </c>
      <c r="B2329" s="406" t="s">
        <v>3509</v>
      </c>
      <c r="C2329" s="406" t="s">
        <v>2056</v>
      </c>
      <c r="D2329" s="406"/>
    </row>
    <row r="2330" spans="1:4" ht="12.5">
      <c r="A2330" s="406" t="s">
        <v>2582</v>
      </c>
      <c r="B2330" s="406" t="s">
        <v>2583</v>
      </c>
      <c r="C2330" s="406" t="s">
        <v>3510</v>
      </c>
      <c r="D2330" s="406"/>
    </row>
    <row r="2331" spans="1:4" ht="12.5">
      <c r="A2331" s="406" t="s">
        <v>460</v>
      </c>
      <c r="B2331" s="406" t="s">
        <v>3125</v>
      </c>
      <c r="C2331" s="406" t="s">
        <v>3511</v>
      </c>
      <c r="D2331" s="406" t="s">
        <v>3088</v>
      </c>
    </row>
    <row r="2332" spans="1:4" ht="12.5">
      <c r="A2332" s="406" t="s">
        <v>1993</v>
      </c>
      <c r="B2332" s="406" t="s">
        <v>2318</v>
      </c>
      <c r="C2332" s="406" t="s">
        <v>1767</v>
      </c>
      <c r="D2332" s="406" t="s">
        <v>2424</v>
      </c>
    </row>
    <row r="2333" spans="1:4" ht="12.5">
      <c r="A2333" s="406" t="s">
        <v>2793</v>
      </c>
      <c r="B2333" s="406" t="s">
        <v>2352</v>
      </c>
      <c r="C2333" s="406" t="s">
        <v>1668</v>
      </c>
      <c r="D2333" s="406"/>
    </row>
    <row r="2334" spans="1:4" ht="12.5">
      <c r="A2334" s="406" t="s">
        <v>2552</v>
      </c>
      <c r="B2334" s="406" t="s">
        <v>2552</v>
      </c>
      <c r="C2334" s="406"/>
      <c r="D2334" s="406" t="s">
        <v>3512</v>
      </c>
    </row>
    <row r="2335" spans="1:4" ht="12.5">
      <c r="A2335" s="406" t="s">
        <v>460</v>
      </c>
      <c r="B2335" s="406" t="s">
        <v>3235</v>
      </c>
      <c r="C2335" s="406" t="s">
        <v>3513</v>
      </c>
      <c r="D2335" s="406" t="s">
        <v>3081</v>
      </c>
    </row>
    <row r="2336" spans="1:4" ht="12.5">
      <c r="A2336" s="406" t="s">
        <v>460</v>
      </c>
      <c r="B2336" s="406" t="s">
        <v>3235</v>
      </c>
      <c r="C2336" s="406" t="s">
        <v>3514</v>
      </c>
      <c r="D2336" s="406" t="s">
        <v>3081</v>
      </c>
    </row>
    <row r="2337" spans="1:4" ht="12.5">
      <c r="A2337" s="406" t="s">
        <v>1993</v>
      </c>
      <c r="B2337" s="406" t="s">
        <v>3373</v>
      </c>
      <c r="C2337" s="406" t="s">
        <v>1727</v>
      </c>
      <c r="D2337" s="406" t="s">
        <v>3481</v>
      </c>
    </row>
    <row r="2338" spans="1:4" ht="12.5">
      <c r="A2338" s="406" t="s">
        <v>2582</v>
      </c>
      <c r="B2338" s="406" t="s">
        <v>2583</v>
      </c>
      <c r="C2338" s="406" t="s">
        <v>1767</v>
      </c>
      <c r="D2338" s="406"/>
    </row>
    <row r="2339" spans="1:4" ht="12.5">
      <c r="A2339" s="406" t="s">
        <v>460</v>
      </c>
      <c r="B2339" s="406" t="s">
        <v>1771</v>
      </c>
      <c r="C2339" s="406" t="s">
        <v>1805</v>
      </c>
      <c r="D2339" s="406" t="s">
        <v>3515</v>
      </c>
    </row>
    <row r="2340" spans="1:4" ht="12.5">
      <c r="A2340" s="406" t="s">
        <v>2552</v>
      </c>
      <c r="B2340" s="406" t="s">
        <v>2552</v>
      </c>
      <c r="C2340" s="406" t="s">
        <v>2867</v>
      </c>
      <c r="D2340" s="406" t="s">
        <v>2032</v>
      </c>
    </row>
    <row r="2341" spans="1:4" ht="12.5">
      <c r="A2341" s="406" t="s">
        <v>448</v>
      </c>
      <c r="B2341" s="406" t="s">
        <v>1886</v>
      </c>
      <c r="C2341" s="406" t="s">
        <v>3516</v>
      </c>
      <c r="D2341" s="406" t="s">
        <v>3517</v>
      </c>
    </row>
    <row r="2342" spans="1:4" ht="12.5">
      <c r="A2342" s="406" t="s">
        <v>460</v>
      </c>
      <c r="B2342" s="406" t="s">
        <v>1766</v>
      </c>
      <c r="C2342" s="406" t="s">
        <v>1674</v>
      </c>
      <c r="D2342" s="406" t="s">
        <v>2359</v>
      </c>
    </row>
    <row r="2343" spans="1:4" ht="12.5">
      <c r="A2343" s="406" t="s">
        <v>1863</v>
      </c>
      <c r="B2343" s="406" t="s">
        <v>3388</v>
      </c>
      <c r="C2343" s="406" t="s">
        <v>2895</v>
      </c>
      <c r="D2343" s="406" t="s">
        <v>3389</v>
      </c>
    </row>
    <row r="2344" spans="1:4" ht="12.5">
      <c r="A2344" s="406" t="s">
        <v>2552</v>
      </c>
      <c r="B2344" s="406" t="s">
        <v>2552</v>
      </c>
      <c r="C2344" s="406"/>
      <c r="D2344" s="406" t="s">
        <v>3518</v>
      </c>
    </row>
    <row r="2345" spans="1:4" ht="12.5">
      <c r="A2345" s="406" t="s">
        <v>448</v>
      </c>
      <c r="B2345" s="406" t="s">
        <v>2939</v>
      </c>
      <c r="C2345" s="406"/>
      <c r="D2345" s="406"/>
    </row>
    <row r="2346" spans="1:4" ht="12.5">
      <c r="A2346" s="406" t="s">
        <v>3366</v>
      </c>
      <c r="B2346" s="406" t="s">
        <v>3366</v>
      </c>
      <c r="C2346" s="406" t="s">
        <v>3519</v>
      </c>
      <c r="D2346" s="406" t="s">
        <v>3395</v>
      </c>
    </row>
    <row r="2347" spans="1:4" ht="12.5">
      <c r="A2347" s="406" t="s">
        <v>2552</v>
      </c>
      <c r="B2347" s="406" t="s">
        <v>2552</v>
      </c>
      <c r="C2347" s="406"/>
      <c r="D2347" s="406" t="s">
        <v>3520</v>
      </c>
    </row>
    <row r="2348" spans="1:4" ht="12.5">
      <c r="A2348" s="406" t="s">
        <v>460</v>
      </c>
      <c r="B2348" s="406" t="s">
        <v>3234</v>
      </c>
      <c r="C2348" s="406" t="s">
        <v>2935</v>
      </c>
      <c r="D2348" s="406" t="s">
        <v>3088</v>
      </c>
    </row>
    <row r="2349" spans="1:4" ht="12.5">
      <c r="A2349" s="406" t="s">
        <v>448</v>
      </c>
      <c r="B2349" s="406" t="s">
        <v>3521</v>
      </c>
      <c r="C2349" s="406"/>
      <c r="D2349" s="406"/>
    </row>
    <row r="2350" spans="1:4" ht="12.5">
      <c r="A2350" s="406" t="s">
        <v>472</v>
      </c>
      <c r="B2350" s="406" t="s">
        <v>3420</v>
      </c>
      <c r="C2350" s="406" t="s">
        <v>2530</v>
      </c>
      <c r="D2350" s="406" t="s">
        <v>3421</v>
      </c>
    </row>
    <row r="2351" spans="1:4" ht="12.5">
      <c r="A2351" s="406" t="s">
        <v>460</v>
      </c>
      <c r="B2351" s="406" t="s">
        <v>3257</v>
      </c>
      <c r="C2351" s="406" t="s">
        <v>3522</v>
      </c>
      <c r="D2351" s="406" t="s">
        <v>3081</v>
      </c>
    </row>
    <row r="2352" spans="1:4" ht="12.5">
      <c r="A2352" s="406" t="s">
        <v>2582</v>
      </c>
      <c r="B2352" s="406" t="s">
        <v>2583</v>
      </c>
      <c r="C2352" s="406" t="s">
        <v>1660</v>
      </c>
      <c r="D2352" s="406"/>
    </row>
    <row r="2353" spans="1:4" ht="12.5">
      <c r="A2353" s="406" t="s">
        <v>2793</v>
      </c>
      <c r="B2353" s="406" t="s">
        <v>2794</v>
      </c>
      <c r="C2353" s="406" t="s">
        <v>1805</v>
      </c>
      <c r="D2353" s="406"/>
    </row>
    <row r="2354" spans="1:4" ht="12.5">
      <c r="A2354" s="406" t="s">
        <v>1546</v>
      </c>
      <c r="B2354" s="406" t="s">
        <v>3473</v>
      </c>
      <c r="C2354" s="406" t="s">
        <v>1745</v>
      </c>
      <c r="D2354" s="406" t="s">
        <v>3523</v>
      </c>
    </row>
    <row r="2355" spans="1:4" ht="12.5">
      <c r="A2355" s="406" t="s">
        <v>460</v>
      </c>
      <c r="B2355" s="406" t="s">
        <v>3082</v>
      </c>
      <c r="C2355" s="406" t="s">
        <v>2881</v>
      </c>
      <c r="D2355" s="406" t="s">
        <v>3083</v>
      </c>
    </row>
    <row r="2356" spans="1:4" ht="12.5">
      <c r="A2356" s="406" t="s">
        <v>3091</v>
      </c>
      <c r="B2356" s="406" t="s">
        <v>3092</v>
      </c>
      <c r="C2356" s="406" t="s">
        <v>2908</v>
      </c>
      <c r="D2356" s="406" t="s">
        <v>3094</v>
      </c>
    </row>
    <row r="2357" spans="1:4" ht="12.5">
      <c r="A2357" s="406" t="s">
        <v>460</v>
      </c>
      <c r="B2357" s="406" t="s">
        <v>3197</v>
      </c>
      <c r="C2357" s="406" t="s">
        <v>3113</v>
      </c>
      <c r="D2357" s="406" t="s">
        <v>3088</v>
      </c>
    </row>
    <row r="2358" spans="1:4" ht="12.5">
      <c r="A2358" s="406" t="s">
        <v>2793</v>
      </c>
      <c r="B2358" s="406" t="s">
        <v>2794</v>
      </c>
      <c r="C2358" s="406" t="s">
        <v>1724</v>
      </c>
      <c r="D2358" s="406"/>
    </row>
    <row r="2359" spans="1:4" ht="12.5">
      <c r="A2359" s="406" t="s">
        <v>1863</v>
      </c>
      <c r="B2359" s="406" t="s">
        <v>3388</v>
      </c>
      <c r="C2359" s="406" t="s">
        <v>3086</v>
      </c>
      <c r="D2359" s="406" t="s">
        <v>3524</v>
      </c>
    </row>
    <row r="2360" spans="1:4" ht="12.5">
      <c r="A2360" s="406" t="s">
        <v>2793</v>
      </c>
      <c r="B2360" s="406" t="s">
        <v>3000</v>
      </c>
      <c r="C2360" s="406" t="s">
        <v>1842</v>
      </c>
      <c r="D2360" s="406"/>
    </row>
    <row r="2361" spans="1:4" ht="12.5">
      <c r="A2361" s="406" t="s">
        <v>1893</v>
      </c>
      <c r="B2361" s="406" t="s">
        <v>3360</v>
      </c>
      <c r="C2361" s="406" t="s">
        <v>1819</v>
      </c>
      <c r="D2361" s="406" t="s">
        <v>3361</v>
      </c>
    </row>
    <row r="2362" spans="1:4" ht="12.5">
      <c r="A2362" s="406" t="s">
        <v>460</v>
      </c>
      <c r="B2362" s="406" t="s">
        <v>3111</v>
      </c>
      <c r="C2362" s="406" t="s">
        <v>3525</v>
      </c>
      <c r="D2362" s="406" t="s">
        <v>3081</v>
      </c>
    </row>
    <row r="2363" spans="1:4" ht="12.5">
      <c r="A2363" s="406" t="s">
        <v>460</v>
      </c>
      <c r="B2363" s="406" t="s">
        <v>3400</v>
      </c>
      <c r="C2363" s="406" t="s">
        <v>3526</v>
      </c>
      <c r="D2363" s="406" t="s">
        <v>3081</v>
      </c>
    </row>
    <row r="2364" spans="1:4" ht="12.5">
      <c r="A2364" s="406" t="s">
        <v>460</v>
      </c>
      <c r="B2364" s="406" t="s">
        <v>1988</v>
      </c>
      <c r="C2364" s="406" t="s">
        <v>1819</v>
      </c>
      <c r="D2364" s="406" t="s">
        <v>2077</v>
      </c>
    </row>
    <row r="2365" spans="1:4" ht="12.5">
      <c r="A2365" s="406" t="s">
        <v>3366</v>
      </c>
      <c r="B2365" s="406" t="s">
        <v>3366</v>
      </c>
      <c r="C2365" s="406" t="s">
        <v>2972</v>
      </c>
      <c r="D2365" s="406" t="s">
        <v>3527</v>
      </c>
    </row>
    <row r="2366" spans="1:4" ht="12.5">
      <c r="A2366" s="406" t="s">
        <v>2582</v>
      </c>
      <c r="B2366" s="406" t="s">
        <v>2583</v>
      </c>
      <c r="C2366" s="406" t="s">
        <v>1763</v>
      </c>
      <c r="D2366" s="406"/>
    </row>
    <row r="2367" spans="1:4" ht="12.5">
      <c r="A2367" s="406" t="s">
        <v>448</v>
      </c>
      <c r="B2367" s="406" t="s">
        <v>2352</v>
      </c>
      <c r="C2367" s="406" t="s">
        <v>1654</v>
      </c>
      <c r="D2367" s="406"/>
    </row>
    <row r="2368" spans="1:4" ht="12.5">
      <c r="A2368" s="406" t="s">
        <v>2793</v>
      </c>
      <c r="B2368" s="406" t="s">
        <v>3412</v>
      </c>
      <c r="C2368" s="406" t="s">
        <v>1700</v>
      </c>
      <c r="D2368" s="406"/>
    </row>
    <row r="2369" spans="1:4" ht="12.5">
      <c r="A2369" s="406" t="s">
        <v>2552</v>
      </c>
      <c r="B2369" s="406" t="s">
        <v>2552</v>
      </c>
      <c r="C2369" s="406"/>
      <c r="D2369" s="406" t="s">
        <v>3528</v>
      </c>
    </row>
    <row r="2370" spans="1:4" ht="12.5">
      <c r="A2370" s="406" t="s">
        <v>460</v>
      </c>
      <c r="B2370" s="406" t="s">
        <v>3400</v>
      </c>
      <c r="C2370" s="406" t="s">
        <v>3529</v>
      </c>
      <c r="D2370" s="406" t="s">
        <v>3081</v>
      </c>
    </row>
    <row r="2371" spans="1:4" ht="12.5">
      <c r="A2371" s="406" t="s">
        <v>460</v>
      </c>
      <c r="B2371" s="406" t="s">
        <v>3197</v>
      </c>
      <c r="C2371" s="406" t="s">
        <v>3112</v>
      </c>
      <c r="D2371" s="406" t="s">
        <v>3088</v>
      </c>
    </row>
    <row r="2372" spans="1:4" ht="12.5">
      <c r="A2372" s="406" t="s">
        <v>2793</v>
      </c>
      <c r="B2372" s="406" t="s">
        <v>2794</v>
      </c>
      <c r="C2372" s="406" t="s">
        <v>3530</v>
      </c>
      <c r="D2372" s="406"/>
    </row>
    <row r="2373" spans="1:4" ht="12.5">
      <c r="A2373" s="406" t="s">
        <v>2793</v>
      </c>
      <c r="B2373" s="406" t="s">
        <v>3412</v>
      </c>
      <c r="C2373" s="406" t="s">
        <v>3531</v>
      </c>
      <c r="D2373" s="406"/>
    </row>
    <row r="2374" spans="1:4" ht="12.5">
      <c r="A2374" s="406" t="s">
        <v>1863</v>
      </c>
      <c r="B2374" s="406" t="s">
        <v>3388</v>
      </c>
      <c r="C2374" s="406" t="s">
        <v>2854</v>
      </c>
      <c r="D2374" s="406" t="s">
        <v>3390</v>
      </c>
    </row>
    <row r="2375" spans="1:4" ht="12.5">
      <c r="A2375" s="406" t="s">
        <v>456</v>
      </c>
      <c r="B2375" s="406" t="s">
        <v>2156</v>
      </c>
      <c r="C2375" s="406" t="s">
        <v>2173</v>
      </c>
      <c r="D2375" s="406" t="s">
        <v>3532</v>
      </c>
    </row>
    <row r="2376" spans="1:4" ht="12.5">
      <c r="A2376" s="406" t="s">
        <v>3366</v>
      </c>
      <c r="B2376" s="406" t="s">
        <v>3366</v>
      </c>
      <c r="C2376" s="406" t="s">
        <v>3533</v>
      </c>
      <c r="D2376" s="406" t="s">
        <v>3201</v>
      </c>
    </row>
    <row r="2377" spans="1:4" ht="12.5">
      <c r="A2377" s="406" t="s">
        <v>1546</v>
      </c>
      <c r="B2377" s="406" t="s">
        <v>3473</v>
      </c>
      <c r="C2377" s="406" t="s">
        <v>1695</v>
      </c>
      <c r="D2377" s="406" t="s">
        <v>2085</v>
      </c>
    </row>
    <row r="2378" spans="1:4" ht="12.5">
      <c r="A2378" s="406" t="s">
        <v>460</v>
      </c>
      <c r="B2378" s="406" t="s">
        <v>1975</v>
      </c>
      <c r="C2378" s="406" t="s">
        <v>1734</v>
      </c>
      <c r="D2378" s="406" t="s">
        <v>2514</v>
      </c>
    </row>
    <row r="2379" spans="1:4" ht="12.5">
      <c r="A2379" s="406" t="s">
        <v>3366</v>
      </c>
      <c r="B2379" s="406" t="s">
        <v>3366</v>
      </c>
      <c r="C2379" s="406" t="s">
        <v>2933</v>
      </c>
      <c r="D2379" s="406" t="s">
        <v>2356</v>
      </c>
    </row>
    <row r="2380" spans="1:4" ht="12.5">
      <c r="A2380" s="406" t="s">
        <v>2793</v>
      </c>
      <c r="B2380" s="406" t="s">
        <v>2352</v>
      </c>
      <c r="C2380" s="406" t="s">
        <v>1657</v>
      </c>
      <c r="D2380" s="406"/>
    </row>
    <row r="2381" spans="1:4" ht="12.5">
      <c r="A2381" s="406" t="s">
        <v>1993</v>
      </c>
      <c r="B2381" s="406" t="s">
        <v>3373</v>
      </c>
      <c r="C2381" s="406" t="s">
        <v>1805</v>
      </c>
      <c r="D2381" s="406" t="s">
        <v>3481</v>
      </c>
    </row>
    <row r="2382" spans="1:4" ht="12.5">
      <c r="A2382" s="406" t="s">
        <v>3366</v>
      </c>
      <c r="B2382" s="406" t="s">
        <v>3366</v>
      </c>
      <c r="C2382" s="406" t="s">
        <v>2830</v>
      </c>
      <c r="D2382" s="406" t="s">
        <v>3534</v>
      </c>
    </row>
    <row r="2383" spans="1:4" ht="12.5">
      <c r="A2383" s="406" t="s">
        <v>2793</v>
      </c>
      <c r="B2383" s="406" t="s">
        <v>3000</v>
      </c>
      <c r="C2383" s="406" t="s">
        <v>2492</v>
      </c>
      <c r="D2383" s="406"/>
    </row>
    <row r="2384" spans="1:4" ht="12.5">
      <c r="A2384" s="406" t="s">
        <v>460</v>
      </c>
      <c r="B2384" s="406" t="s">
        <v>3309</v>
      </c>
      <c r="C2384" s="406" t="s">
        <v>3535</v>
      </c>
      <c r="D2384" s="406" t="s">
        <v>3081</v>
      </c>
    </row>
    <row r="2385" spans="1:4" ht="12.5">
      <c r="A2385" s="406" t="s">
        <v>460</v>
      </c>
      <c r="B2385" s="406" t="s">
        <v>3324</v>
      </c>
      <c r="C2385" s="406" t="s">
        <v>3536</v>
      </c>
      <c r="D2385" s="406" t="s">
        <v>3537</v>
      </c>
    </row>
    <row r="2386" spans="1:4" ht="12.5">
      <c r="A2386" s="406" t="s">
        <v>448</v>
      </c>
      <c r="B2386" s="406" t="s">
        <v>3387</v>
      </c>
      <c r="C2386" s="406" t="s">
        <v>1896</v>
      </c>
      <c r="D2386" s="406"/>
    </row>
    <row r="2387" spans="1:4" ht="12.5">
      <c r="A2387" s="406" t="s">
        <v>448</v>
      </c>
      <c r="B2387" s="406" t="s">
        <v>3436</v>
      </c>
      <c r="C2387" s="406" t="s">
        <v>3538</v>
      </c>
      <c r="D2387" s="406" t="s">
        <v>2516</v>
      </c>
    </row>
    <row r="2388" spans="1:4" ht="12.5">
      <c r="A2388" s="406" t="s">
        <v>3366</v>
      </c>
      <c r="B2388" s="406" t="s">
        <v>3366</v>
      </c>
      <c r="C2388" s="406" t="s">
        <v>3164</v>
      </c>
      <c r="D2388" s="406" t="s">
        <v>3539</v>
      </c>
    </row>
    <row r="2389" spans="1:4" ht="12.5">
      <c r="A2389" s="406" t="s">
        <v>2793</v>
      </c>
      <c r="B2389" s="406" t="s">
        <v>2352</v>
      </c>
      <c r="C2389" s="406" t="s">
        <v>1745</v>
      </c>
      <c r="D2389" s="406"/>
    </row>
    <row r="2390" spans="1:4" ht="12.5">
      <c r="A2390" s="406" t="s">
        <v>460</v>
      </c>
      <c r="B2390" s="406" t="s">
        <v>3163</v>
      </c>
      <c r="C2390" s="406" t="s">
        <v>2973</v>
      </c>
      <c r="D2390" s="406" t="s">
        <v>3081</v>
      </c>
    </row>
    <row r="2391" spans="1:4" ht="12.5">
      <c r="A2391" s="406" t="s">
        <v>460</v>
      </c>
      <c r="B2391" s="406" t="s">
        <v>3154</v>
      </c>
      <c r="C2391" s="406" t="s">
        <v>3150</v>
      </c>
      <c r="D2391" s="406" t="s">
        <v>3081</v>
      </c>
    </row>
    <row r="2392" spans="1:4" ht="12.5">
      <c r="A2392" s="406" t="s">
        <v>3147</v>
      </c>
      <c r="B2392" s="406" t="s">
        <v>3148</v>
      </c>
      <c r="C2392" s="406" t="s">
        <v>2877</v>
      </c>
      <c r="D2392" s="406" t="s">
        <v>3149</v>
      </c>
    </row>
    <row r="2393" spans="1:4" ht="12.5">
      <c r="A2393" s="406" t="s">
        <v>2582</v>
      </c>
      <c r="B2393" s="406" t="s">
        <v>2583</v>
      </c>
      <c r="C2393" s="406" t="s">
        <v>2265</v>
      </c>
      <c r="D2393" s="406"/>
    </row>
    <row r="2394" spans="1:4" ht="12.5">
      <c r="A2394" s="406" t="s">
        <v>2793</v>
      </c>
      <c r="B2394" s="406" t="s">
        <v>2794</v>
      </c>
      <c r="C2394" s="406" t="s">
        <v>2489</v>
      </c>
      <c r="D2394" s="406"/>
    </row>
    <row r="2395" spans="1:4" ht="12.5">
      <c r="A2395" s="406" t="s">
        <v>448</v>
      </c>
      <c r="B2395" s="406" t="s">
        <v>2033</v>
      </c>
      <c r="C2395" s="406" t="s">
        <v>1695</v>
      </c>
      <c r="D2395" s="406" t="s">
        <v>2343</v>
      </c>
    </row>
    <row r="2396" spans="1:4" ht="12.5">
      <c r="A2396" s="406" t="s">
        <v>3366</v>
      </c>
      <c r="B2396" s="406" t="s">
        <v>3366</v>
      </c>
      <c r="C2396" s="406" t="s">
        <v>2931</v>
      </c>
      <c r="D2396" s="406" t="s">
        <v>3540</v>
      </c>
    </row>
    <row r="2397" spans="1:4" ht="12.5">
      <c r="A2397" s="406" t="s">
        <v>2793</v>
      </c>
      <c r="B2397" s="406" t="s">
        <v>2794</v>
      </c>
      <c r="C2397" s="406" t="s">
        <v>2413</v>
      </c>
      <c r="D2397" s="406"/>
    </row>
    <row r="2398" spans="1:4" ht="12.5">
      <c r="A2398" s="406" t="s">
        <v>460</v>
      </c>
      <c r="B2398" s="406" t="s">
        <v>3111</v>
      </c>
      <c r="C2398" s="406" t="s">
        <v>3541</v>
      </c>
      <c r="D2398" s="406" t="s">
        <v>3081</v>
      </c>
    </row>
    <row r="2399" spans="1:4" ht="12.5">
      <c r="A2399" s="406" t="s">
        <v>2793</v>
      </c>
      <c r="B2399" s="406" t="s">
        <v>2794</v>
      </c>
      <c r="C2399" s="406" t="s">
        <v>1668</v>
      </c>
      <c r="D2399" s="406"/>
    </row>
    <row r="2400" spans="1:4" ht="12.5">
      <c r="A2400" s="406" t="s">
        <v>460</v>
      </c>
      <c r="B2400" s="406" t="s">
        <v>3111</v>
      </c>
      <c r="C2400" s="406" t="s">
        <v>3542</v>
      </c>
      <c r="D2400" s="406" t="s">
        <v>3081</v>
      </c>
    </row>
    <row r="2401" spans="1:4" ht="12.5">
      <c r="A2401" s="406" t="s">
        <v>452</v>
      </c>
      <c r="B2401" s="406" t="s">
        <v>2590</v>
      </c>
      <c r="C2401" s="406" t="s">
        <v>2060</v>
      </c>
      <c r="D2401" s="406" t="s">
        <v>2627</v>
      </c>
    </row>
    <row r="2402" spans="1:4" ht="12.5">
      <c r="A2402" s="406" t="s">
        <v>460</v>
      </c>
      <c r="B2402" s="406" t="s">
        <v>3082</v>
      </c>
      <c r="C2402" s="406" t="s">
        <v>2870</v>
      </c>
      <c r="D2402" s="406" t="s">
        <v>3081</v>
      </c>
    </row>
    <row r="2403" spans="1:4" ht="12.5">
      <c r="A2403" s="406" t="s">
        <v>783</v>
      </c>
      <c r="B2403" s="406" t="s">
        <v>1942</v>
      </c>
      <c r="C2403" s="406" t="s">
        <v>2761</v>
      </c>
      <c r="D2403" s="406"/>
    </row>
    <row r="2404" spans="1:4" ht="12.5">
      <c r="A2404" s="406" t="s">
        <v>3366</v>
      </c>
      <c r="B2404" s="406" t="s">
        <v>3366</v>
      </c>
      <c r="C2404" s="406" t="s">
        <v>2837</v>
      </c>
      <c r="D2404" s="406" t="s">
        <v>3543</v>
      </c>
    </row>
    <row r="2405" spans="1:4" ht="12.5">
      <c r="A2405" s="406" t="s">
        <v>2582</v>
      </c>
      <c r="B2405" s="406" t="s">
        <v>2583</v>
      </c>
      <c r="C2405" s="406" t="s">
        <v>1959</v>
      </c>
      <c r="D2405" s="406"/>
    </row>
    <row r="2406" spans="1:4" ht="12.5">
      <c r="A2406" s="406" t="s">
        <v>2582</v>
      </c>
      <c r="B2406" s="406" t="s">
        <v>2689</v>
      </c>
      <c r="C2406" s="406" t="s">
        <v>1668</v>
      </c>
      <c r="D2406" s="406"/>
    </row>
    <row r="2407" spans="1:4" ht="12.5">
      <c r="A2407" s="406" t="s">
        <v>448</v>
      </c>
      <c r="B2407" s="406" t="s">
        <v>1715</v>
      </c>
      <c r="C2407" s="406"/>
      <c r="D2407" s="406"/>
    </row>
    <row r="2408" spans="1:4" ht="12.5">
      <c r="A2408" s="406" t="s">
        <v>460</v>
      </c>
      <c r="B2408" s="406" t="s">
        <v>3180</v>
      </c>
      <c r="C2408" s="406" t="s">
        <v>2927</v>
      </c>
      <c r="D2408" s="406" t="s">
        <v>3081</v>
      </c>
    </row>
    <row r="2409" spans="1:4" ht="12.5">
      <c r="A2409" s="406" t="s">
        <v>452</v>
      </c>
      <c r="B2409" s="406" t="s">
        <v>2289</v>
      </c>
      <c r="C2409" s="406" t="s">
        <v>1654</v>
      </c>
      <c r="D2409" s="406"/>
    </row>
    <row r="2410" spans="1:4" ht="12.5">
      <c r="A2410" s="406" t="s">
        <v>2552</v>
      </c>
      <c r="B2410" s="406" t="s">
        <v>2552</v>
      </c>
      <c r="C2410" s="406"/>
      <c r="D2410" s="406" t="s">
        <v>3544</v>
      </c>
    </row>
    <row r="2411" spans="1:4" ht="12.5">
      <c r="A2411" s="406" t="s">
        <v>460</v>
      </c>
      <c r="B2411" s="406" t="s">
        <v>3234</v>
      </c>
      <c r="C2411" s="406" t="s">
        <v>3096</v>
      </c>
      <c r="D2411" s="406" t="s">
        <v>3088</v>
      </c>
    </row>
    <row r="2412" spans="1:4" ht="12.5">
      <c r="A2412" s="406" t="s">
        <v>1824</v>
      </c>
      <c r="B2412" s="406" t="s">
        <v>3545</v>
      </c>
      <c r="C2412" s="406" t="s">
        <v>1665</v>
      </c>
      <c r="D2412" s="406" t="s">
        <v>3546</v>
      </c>
    </row>
    <row r="2413" spans="1:4" ht="12.5">
      <c r="A2413" s="406" t="s">
        <v>1893</v>
      </c>
      <c r="B2413" s="406" t="s">
        <v>1894</v>
      </c>
      <c r="C2413" s="406" t="s">
        <v>1651</v>
      </c>
      <c r="D2413" s="406" t="s">
        <v>2671</v>
      </c>
    </row>
    <row r="2414" spans="1:4" ht="12.5">
      <c r="A2414" s="406" t="s">
        <v>3091</v>
      </c>
      <c r="B2414" s="406" t="s">
        <v>3092</v>
      </c>
      <c r="C2414" s="406"/>
      <c r="D2414" s="406" t="s">
        <v>3547</v>
      </c>
    </row>
    <row r="2415" spans="1:4" ht="12.5">
      <c r="A2415" s="406" t="s">
        <v>3091</v>
      </c>
      <c r="B2415" s="406" t="s">
        <v>3092</v>
      </c>
      <c r="C2415" s="406" t="s">
        <v>2820</v>
      </c>
      <c r="D2415" s="406" t="s">
        <v>3094</v>
      </c>
    </row>
    <row r="2416" spans="1:4" ht="12.5">
      <c r="A2416" s="406" t="s">
        <v>2552</v>
      </c>
      <c r="B2416" s="406" t="s">
        <v>2552</v>
      </c>
      <c r="C2416" s="406"/>
      <c r="D2416" s="406" t="s">
        <v>3357</v>
      </c>
    </row>
    <row r="2417" spans="1:4" ht="12.5">
      <c r="A2417" s="406" t="s">
        <v>1863</v>
      </c>
      <c r="B2417" s="406" t="s">
        <v>3388</v>
      </c>
      <c r="C2417" s="406" t="s">
        <v>2853</v>
      </c>
      <c r="D2417" s="406" t="s">
        <v>3390</v>
      </c>
    </row>
    <row r="2418" spans="1:4" ht="12.5">
      <c r="A2418" s="406" t="s">
        <v>1893</v>
      </c>
      <c r="B2418" s="406" t="s">
        <v>1909</v>
      </c>
      <c r="C2418" s="406" t="s">
        <v>1674</v>
      </c>
      <c r="D2418" s="406" t="s">
        <v>1910</v>
      </c>
    </row>
    <row r="2419" spans="1:4" ht="12.5">
      <c r="A2419" s="406" t="s">
        <v>2582</v>
      </c>
      <c r="B2419" s="406" t="s">
        <v>2772</v>
      </c>
      <c r="C2419" s="406" t="s">
        <v>1651</v>
      </c>
      <c r="D2419" s="406"/>
    </row>
    <row r="2420" spans="1:4" ht="12.5">
      <c r="A2420" s="406" t="s">
        <v>2582</v>
      </c>
      <c r="B2420" s="406" t="s">
        <v>3448</v>
      </c>
      <c r="C2420" s="406" t="s">
        <v>1734</v>
      </c>
      <c r="D2420" s="406"/>
    </row>
    <row r="2421" spans="1:4" ht="12.5">
      <c r="A2421" s="406" t="s">
        <v>2793</v>
      </c>
      <c r="B2421" s="406" t="s">
        <v>2794</v>
      </c>
      <c r="C2421" s="406" t="s">
        <v>2173</v>
      </c>
      <c r="D2421" s="406"/>
    </row>
    <row r="2422" spans="1:4" ht="12.5">
      <c r="A2422" s="406" t="s">
        <v>2793</v>
      </c>
      <c r="B2422" s="406" t="s">
        <v>3412</v>
      </c>
      <c r="C2422" s="406" t="s">
        <v>3548</v>
      </c>
      <c r="D2422" s="406"/>
    </row>
    <row r="2423" spans="1:4" ht="12.5">
      <c r="A2423" s="406" t="s">
        <v>1858</v>
      </c>
      <c r="B2423" s="406" t="s">
        <v>1859</v>
      </c>
      <c r="C2423" s="406" t="s">
        <v>1750</v>
      </c>
      <c r="D2423" s="406" t="s">
        <v>2720</v>
      </c>
    </row>
    <row r="2424" spans="1:4" ht="12.5">
      <c r="A2424" s="406" t="s">
        <v>2582</v>
      </c>
      <c r="B2424" s="406" t="s">
        <v>2583</v>
      </c>
      <c r="C2424" s="406" t="s">
        <v>3549</v>
      </c>
      <c r="D2424" s="406"/>
    </row>
    <row r="2425" spans="1:4" ht="12.5">
      <c r="A2425" s="406" t="s">
        <v>2793</v>
      </c>
      <c r="B2425" s="406" t="s">
        <v>2794</v>
      </c>
      <c r="C2425" s="406" t="s">
        <v>1865</v>
      </c>
      <c r="D2425" s="406"/>
    </row>
    <row r="2426" spans="1:4" ht="12.5">
      <c r="A2426" s="406" t="s">
        <v>448</v>
      </c>
      <c r="B2426" s="406" t="s">
        <v>3550</v>
      </c>
      <c r="C2426" s="406"/>
      <c r="D2426" s="406"/>
    </row>
    <row r="2427" spans="1:4" ht="12.5">
      <c r="A2427" s="406" t="s">
        <v>3433</v>
      </c>
      <c r="B2427" s="406" t="s">
        <v>3434</v>
      </c>
      <c r="C2427" s="406" t="s">
        <v>1660</v>
      </c>
      <c r="D2427" s="406"/>
    </row>
    <row r="2428" spans="1:4" ht="12.5">
      <c r="A2428" s="406" t="s">
        <v>2793</v>
      </c>
      <c r="B2428" s="406" t="s">
        <v>3000</v>
      </c>
      <c r="C2428" s="406" t="s">
        <v>2241</v>
      </c>
      <c r="D2428" s="406"/>
    </row>
    <row r="2429" spans="1:4" ht="12.5">
      <c r="A2429" s="406" t="s">
        <v>2582</v>
      </c>
      <c r="B2429" s="406" t="s">
        <v>3448</v>
      </c>
      <c r="C2429" s="406" t="s">
        <v>1713</v>
      </c>
      <c r="D2429" s="406" t="s">
        <v>3551</v>
      </c>
    </row>
    <row r="2430" spans="1:4" ht="12.5">
      <c r="A2430" s="406" t="s">
        <v>3091</v>
      </c>
      <c r="B2430" s="406" t="s">
        <v>3092</v>
      </c>
      <c r="C2430" s="406" t="s">
        <v>2905</v>
      </c>
      <c r="D2430" s="406" t="s">
        <v>3094</v>
      </c>
    </row>
    <row r="2431" spans="1:4" ht="12.5">
      <c r="A2431" s="406" t="s">
        <v>3366</v>
      </c>
      <c r="B2431" s="406" t="s">
        <v>3366</v>
      </c>
      <c r="C2431" s="406" t="s">
        <v>3248</v>
      </c>
      <c r="D2431" s="406" t="s">
        <v>3552</v>
      </c>
    </row>
    <row r="2432" spans="1:4" ht="12.5">
      <c r="A2432" s="406" t="s">
        <v>1855</v>
      </c>
      <c r="B2432" s="406" t="s">
        <v>3449</v>
      </c>
      <c r="C2432" s="406" t="s">
        <v>2530</v>
      </c>
      <c r="D2432" s="406" t="s">
        <v>3450</v>
      </c>
    </row>
    <row r="2433" spans="1:4" ht="12.5">
      <c r="A2433" s="406" t="s">
        <v>2793</v>
      </c>
      <c r="B2433" s="406" t="s">
        <v>3000</v>
      </c>
      <c r="C2433" s="406" t="s">
        <v>1816</v>
      </c>
      <c r="D2433" s="406"/>
    </row>
    <row r="2434" spans="1:4" ht="12.5">
      <c r="A2434" s="406" t="s">
        <v>2552</v>
      </c>
      <c r="B2434" s="406" t="s">
        <v>2552</v>
      </c>
      <c r="C2434" s="406" t="s">
        <v>2856</v>
      </c>
      <c r="D2434" s="406" t="s">
        <v>2032</v>
      </c>
    </row>
    <row r="2435" spans="1:4" ht="12.5">
      <c r="A2435" s="406" t="s">
        <v>1893</v>
      </c>
      <c r="B2435" s="406" t="s">
        <v>3360</v>
      </c>
      <c r="C2435" s="406" t="s">
        <v>1702</v>
      </c>
      <c r="D2435" s="406" t="s">
        <v>3361</v>
      </c>
    </row>
    <row r="2436" spans="1:4" ht="12.5">
      <c r="A2436" s="406" t="s">
        <v>2552</v>
      </c>
      <c r="B2436" s="406" t="s">
        <v>2552</v>
      </c>
      <c r="C2436" s="406"/>
      <c r="D2436" s="406" t="s">
        <v>3372</v>
      </c>
    </row>
    <row r="2437" spans="1:4" ht="12.5">
      <c r="A2437" s="406" t="s">
        <v>3366</v>
      </c>
      <c r="B2437" s="406" t="s">
        <v>3366</v>
      </c>
      <c r="C2437" s="406" t="s">
        <v>2821</v>
      </c>
      <c r="D2437" s="406" t="s">
        <v>3553</v>
      </c>
    </row>
    <row r="2438" spans="1:4" ht="12.5">
      <c r="A2438" s="406" t="s">
        <v>3366</v>
      </c>
      <c r="B2438" s="406" t="s">
        <v>3366</v>
      </c>
      <c r="C2438" s="406" t="s">
        <v>2965</v>
      </c>
      <c r="D2438" s="406" t="s">
        <v>3379</v>
      </c>
    </row>
    <row r="2439" spans="1:4" ht="12.5">
      <c r="A2439" s="406" t="s">
        <v>1863</v>
      </c>
      <c r="B2439" s="406" t="s">
        <v>3554</v>
      </c>
      <c r="C2439" s="406" t="s">
        <v>2056</v>
      </c>
      <c r="D2439" s="406"/>
    </row>
    <row r="2440" spans="1:4" ht="12.5">
      <c r="A2440" s="406" t="s">
        <v>2582</v>
      </c>
      <c r="B2440" s="406" t="s">
        <v>2689</v>
      </c>
      <c r="C2440" s="406" t="s">
        <v>1819</v>
      </c>
      <c r="D2440" s="406"/>
    </row>
    <row r="2441" spans="1:4" ht="12.5">
      <c r="A2441" s="406" t="s">
        <v>452</v>
      </c>
      <c r="B2441" s="406" t="s">
        <v>2074</v>
      </c>
      <c r="C2441" s="406" t="s">
        <v>1705</v>
      </c>
      <c r="D2441" s="406"/>
    </row>
    <row r="2442" spans="1:4" ht="12.5">
      <c r="A2442" s="406" t="s">
        <v>460</v>
      </c>
      <c r="B2442" s="406" t="s">
        <v>3294</v>
      </c>
      <c r="C2442" s="406" t="s">
        <v>3555</v>
      </c>
      <c r="D2442" s="406" t="s">
        <v>3081</v>
      </c>
    </row>
    <row r="2443" spans="1:4" ht="12.5">
      <c r="A2443" s="406" t="s">
        <v>460</v>
      </c>
      <c r="B2443" s="406" t="s">
        <v>1739</v>
      </c>
      <c r="C2443" s="406" t="s">
        <v>1896</v>
      </c>
      <c r="D2443" s="406"/>
    </row>
    <row r="2444" spans="1:4" ht="12.5">
      <c r="A2444" s="406" t="s">
        <v>2582</v>
      </c>
      <c r="B2444" s="406" t="s">
        <v>2772</v>
      </c>
      <c r="C2444" s="406" t="s">
        <v>1665</v>
      </c>
      <c r="D2444" s="406"/>
    </row>
    <row r="2445" spans="1:4" ht="12.5">
      <c r="A2445" s="406" t="s">
        <v>2582</v>
      </c>
      <c r="B2445" s="406" t="s">
        <v>2583</v>
      </c>
      <c r="C2445" s="406" t="s">
        <v>2537</v>
      </c>
      <c r="D2445" s="406"/>
    </row>
    <row r="2446" spans="1:4" ht="12.5">
      <c r="A2446" s="406" t="s">
        <v>2793</v>
      </c>
      <c r="B2446" s="406" t="s">
        <v>3000</v>
      </c>
      <c r="C2446" s="406" t="s">
        <v>2287</v>
      </c>
      <c r="D2446" s="406"/>
    </row>
    <row r="2447" spans="1:4" ht="12.5">
      <c r="A2447" s="406" t="s">
        <v>460</v>
      </c>
      <c r="B2447" s="406" t="s">
        <v>3309</v>
      </c>
      <c r="C2447" s="406" t="s">
        <v>2848</v>
      </c>
      <c r="D2447" s="406" t="s">
        <v>3081</v>
      </c>
    </row>
    <row r="2448" spans="1:4" ht="12.5">
      <c r="A2448" s="406" t="s">
        <v>3366</v>
      </c>
      <c r="B2448" s="406" t="s">
        <v>3366</v>
      </c>
      <c r="C2448" s="406" t="s">
        <v>2893</v>
      </c>
      <c r="D2448" s="406" t="s">
        <v>3556</v>
      </c>
    </row>
    <row r="2449" spans="1:4" ht="12.5">
      <c r="A2449" s="406" t="s">
        <v>3366</v>
      </c>
      <c r="B2449" s="406" t="s">
        <v>3366</v>
      </c>
      <c r="C2449" s="406" t="s">
        <v>2828</v>
      </c>
      <c r="D2449" s="406" t="s">
        <v>3557</v>
      </c>
    </row>
    <row r="2450" spans="1:4" ht="12.5">
      <c r="A2450" s="406" t="s">
        <v>2582</v>
      </c>
      <c r="B2450" s="406" t="s">
        <v>2689</v>
      </c>
      <c r="C2450" s="406" t="s">
        <v>1674</v>
      </c>
      <c r="D2450" s="406"/>
    </row>
    <row r="2451" spans="1:4" ht="12.5">
      <c r="A2451" s="406" t="s">
        <v>1784</v>
      </c>
      <c r="B2451" s="406" t="s">
        <v>1928</v>
      </c>
      <c r="C2451" s="406" t="s">
        <v>3558</v>
      </c>
      <c r="D2451" s="406"/>
    </row>
    <row r="2452" spans="1:4" ht="12.5">
      <c r="A2452" s="406" t="s">
        <v>1863</v>
      </c>
      <c r="B2452" s="406" t="s">
        <v>3388</v>
      </c>
      <c r="C2452" s="406" t="s">
        <v>2905</v>
      </c>
      <c r="D2452" s="406" t="s">
        <v>3389</v>
      </c>
    </row>
    <row r="2453" spans="1:4" ht="12.5">
      <c r="A2453" s="406" t="s">
        <v>2793</v>
      </c>
      <c r="B2453" s="406" t="s">
        <v>3000</v>
      </c>
      <c r="C2453" s="406" t="s">
        <v>1677</v>
      </c>
      <c r="D2453" s="406"/>
    </row>
    <row r="2454" spans="1:4" ht="12.5">
      <c r="A2454" s="406" t="s">
        <v>460</v>
      </c>
      <c r="B2454" s="406" t="s">
        <v>3082</v>
      </c>
      <c r="C2454" s="406" t="s">
        <v>3559</v>
      </c>
      <c r="D2454" s="406" t="s">
        <v>3083</v>
      </c>
    </row>
    <row r="2455" spans="1:4" ht="12.5">
      <c r="A2455" s="406" t="s">
        <v>1893</v>
      </c>
      <c r="B2455" s="406" t="s">
        <v>1904</v>
      </c>
      <c r="C2455" s="406" t="s">
        <v>1772</v>
      </c>
      <c r="D2455" s="406" t="s">
        <v>2937</v>
      </c>
    </row>
    <row r="2456" spans="1:4" ht="12.5">
      <c r="A2456" s="406" t="s">
        <v>2552</v>
      </c>
      <c r="B2456" s="406" t="s">
        <v>2552</v>
      </c>
      <c r="C2456" s="406"/>
      <c r="D2456" s="406" t="s">
        <v>3398</v>
      </c>
    </row>
    <row r="2457" spans="1:4" ht="12.5">
      <c r="A2457" s="406" t="s">
        <v>460</v>
      </c>
      <c r="B2457" s="406" t="s">
        <v>3170</v>
      </c>
      <c r="C2457" s="406" t="s">
        <v>3560</v>
      </c>
      <c r="D2457" s="406" t="s">
        <v>3081</v>
      </c>
    </row>
    <row r="2458" spans="1:4" ht="12.5">
      <c r="A2458" s="406" t="s">
        <v>2552</v>
      </c>
      <c r="B2458" s="406" t="s">
        <v>2552</v>
      </c>
      <c r="C2458" s="406"/>
      <c r="D2458" s="406" t="s">
        <v>3561</v>
      </c>
    </row>
    <row r="2459" spans="1:4" ht="12.5">
      <c r="A2459" s="406" t="s">
        <v>460</v>
      </c>
      <c r="B2459" s="406" t="s">
        <v>3197</v>
      </c>
      <c r="C2459" s="406" t="s">
        <v>3562</v>
      </c>
      <c r="D2459" s="406" t="s">
        <v>3088</v>
      </c>
    </row>
    <row r="2460" spans="1:4" ht="12.5">
      <c r="A2460" s="406" t="s">
        <v>460</v>
      </c>
      <c r="B2460" s="406" t="s">
        <v>2602</v>
      </c>
      <c r="C2460" s="406" t="s">
        <v>1695</v>
      </c>
      <c r="D2460" s="406" t="s">
        <v>2648</v>
      </c>
    </row>
    <row r="2461" spans="1:4" ht="12.5">
      <c r="A2461" s="406" t="s">
        <v>1993</v>
      </c>
      <c r="B2461" s="406" t="s">
        <v>1994</v>
      </c>
      <c r="C2461" s="406" t="s">
        <v>1724</v>
      </c>
      <c r="D2461" s="406" t="s">
        <v>2317</v>
      </c>
    </row>
    <row r="2462" spans="1:4" ht="12.5">
      <c r="A2462" s="406" t="s">
        <v>2582</v>
      </c>
      <c r="B2462" s="406" t="s">
        <v>2772</v>
      </c>
      <c r="C2462" s="406" t="s">
        <v>1702</v>
      </c>
      <c r="D2462" s="406"/>
    </row>
    <row r="2463" spans="1:4" ht="12.5">
      <c r="A2463" s="406" t="s">
        <v>2582</v>
      </c>
      <c r="B2463" s="406" t="s">
        <v>2583</v>
      </c>
      <c r="C2463" s="406" t="s">
        <v>1668</v>
      </c>
      <c r="D2463" s="406"/>
    </row>
    <row r="2464" spans="1:4" ht="12.5">
      <c r="A2464" s="406" t="s">
        <v>2582</v>
      </c>
      <c r="B2464" s="406" t="s">
        <v>2583</v>
      </c>
      <c r="C2464" s="406" t="s">
        <v>2226</v>
      </c>
      <c r="D2464" s="406"/>
    </row>
    <row r="2465" spans="1:4" ht="12.5">
      <c r="A2465" s="406" t="s">
        <v>460</v>
      </c>
      <c r="B2465" s="406" t="s">
        <v>3252</v>
      </c>
      <c r="C2465" s="406" t="s">
        <v>2853</v>
      </c>
      <c r="D2465" s="406" t="s">
        <v>3081</v>
      </c>
    </row>
    <row r="2466" spans="1:4" ht="12.5">
      <c r="A2466" s="406" t="s">
        <v>1993</v>
      </c>
      <c r="B2466" s="406" t="s">
        <v>3373</v>
      </c>
      <c r="C2466" s="406" t="s">
        <v>1710</v>
      </c>
      <c r="D2466" s="406" t="s">
        <v>3481</v>
      </c>
    </row>
    <row r="2467" spans="1:4" ht="12.5">
      <c r="A2467" s="406" t="s">
        <v>2582</v>
      </c>
      <c r="B2467" s="406" t="s">
        <v>2583</v>
      </c>
      <c r="C2467" s="406" t="s">
        <v>1657</v>
      </c>
      <c r="D2467" s="406"/>
    </row>
    <row r="2468" spans="1:4" ht="12.5">
      <c r="A2468" s="406" t="s">
        <v>2793</v>
      </c>
      <c r="B2468" s="406" t="s">
        <v>2352</v>
      </c>
      <c r="C2468" s="406" t="s">
        <v>1727</v>
      </c>
      <c r="D2468" s="406"/>
    </row>
    <row r="2469" spans="1:4" ht="12.5">
      <c r="A2469" s="406" t="s">
        <v>2793</v>
      </c>
      <c r="B2469" s="406" t="s">
        <v>2352</v>
      </c>
      <c r="C2469" s="406" t="s">
        <v>2120</v>
      </c>
      <c r="D2469" s="406"/>
    </row>
    <row r="2470" spans="1:4" ht="12.5">
      <c r="A2470" s="406" t="s">
        <v>448</v>
      </c>
      <c r="B2470" s="406" t="s">
        <v>2282</v>
      </c>
      <c r="C2470" s="406" t="s">
        <v>3563</v>
      </c>
      <c r="D2470" s="406"/>
    </row>
    <row r="2471" spans="1:4" ht="12.5">
      <c r="A2471" s="406" t="s">
        <v>2793</v>
      </c>
      <c r="B2471" s="406" t="s">
        <v>2794</v>
      </c>
      <c r="C2471" s="406" t="s">
        <v>149</v>
      </c>
      <c r="D2471" s="406"/>
    </row>
    <row r="2472" spans="1:4" ht="12.5">
      <c r="A2472" s="406" t="s">
        <v>467</v>
      </c>
      <c r="B2472" s="406" t="s">
        <v>1811</v>
      </c>
      <c r="C2472" s="406" t="s">
        <v>1674</v>
      </c>
      <c r="D2472" s="406" t="s">
        <v>3564</v>
      </c>
    </row>
    <row r="2473" spans="1:4" ht="12.5">
      <c r="A2473" s="406" t="s">
        <v>1858</v>
      </c>
      <c r="B2473" s="406" t="s">
        <v>3356</v>
      </c>
      <c r="C2473" s="406" t="s">
        <v>1713</v>
      </c>
      <c r="D2473" s="406" t="s">
        <v>3372</v>
      </c>
    </row>
    <row r="2474" spans="1:4" ht="12.5">
      <c r="A2474" s="406" t="s">
        <v>460</v>
      </c>
      <c r="B2474" s="406" t="s">
        <v>3163</v>
      </c>
      <c r="C2474" s="406" t="s">
        <v>3342</v>
      </c>
      <c r="D2474" s="406" t="s">
        <v>3081</v>
      </c>
    </row>
    <row r="2475" spans="1:4" ht="12.5">
      <c r="A2475" s="406" t="s">
        <v>3366</v>
      </c>
      <c r="B2475" s="406" t="s">
        <v>3366</v>
      </c>
      <c r="C2475" s="406" t="s">
        <v>3565</v>
      </c>
      <c r="D2475" s="406" t="s">
        <v>3566</v>
      </c>
    </row>
    <row r="2476" spans="1:4" ht="12.5">
      <c r="A2476" s="406" t="s">
        <v>3366</v>
      </c>
      <c r="B2476" s="406" t="s">
        <v>3366</v>
      </c>
      <c r="C2476" s="406" t="s">
        <v>2831</v>
      </c>
      <c r="D2476" s="406" t="s">
        <v>3567</v>
      </c>
    </row>
    <row r="2477" spans="1:4" ht="12.5">
      <c r="A2477" s="406" t="s">
        <v>3366</v>
      </c>
      <c r="B2477" s="406" t="s">
        <v>3366</v>
      </c>
      <c r="C2477" s="406" t="s">
        <v>2927</v>
      </c>
      <c r="D2477" s="406" t="s">
        <v>3568</v>
      </c>
    </row>
    <row r="2478" spans="1:4" ht="12.5">
      <c r="A2478" s="406" t="s">
        <v>2552</v>
      </c>
      <c r="B2478" s="406" t="s">
        <v>2552</v>
      </c>
      <c r="C2478" s="406"/>
      <c r="D2478" s="406" t="s">
        <v>3552</v>
      </c>
    </row>
    <row r="2479" spans="1:4" ht="12.5">
      <c r="A2479" s="406" t="s">
        <v>448</v>
      </c>
      <c r="B2479" s="406" t="s">
        <v>2622</v>
      </c>
      <c r="C2479" s="406" t="s">
        <v>3569</v>
      </c>
      <c r="D2479" s="406"/>
    </row>
    <row r="2480" spans="1:4" ht="12.5">
      <c r="A2480" s="406" t="s">
        <v>3366</v>
      </c>
      <c r="B2480" s="406" t="s">
        <v>3366</v>
      </c>
      <c r="C2480" s="406" t="s">
        <v>3288</v>
      </c>
      <c r="D2480" s="406" t="s">
        <v>3570</v>
      </c>
    </row>
    <row r="2481" spans="1:4" ht="12.5">
      <c r="A2481" s="406" t="s">
        <v>3366</v>
      </c>
      <c r="B2481" s="406" t="s">
        <v>3366</v>
      </c>
      <c r="C2481" s="406" t="s">
        <v>3236</v>
      </c>
      <c r="D2481" s="406" t="s">
        <v>3571</v>
      </c>
    </row>
    <row r="2482" spans="1:4" ht="12.5">
      <c r="A2482" s="406" t="s">
        <v>2793</v>
      </c>
      <c r="B2482" s="406" t="s">
        <v>2352</v>
      </c>
      <c r="C2482" s="406" t="s">
        <v>1870</v>
      </c>
      <c r="D2482" s="406"/>
    </row>
    <row r="2483" spans="1:4" ht="12.5">
      <c r="A2483" s="406" t="s">
        <v>448</v>
      </c>
      <c r="B2483" s="406" t="s">
        <v>3387</v>
      </c>
      <c r="C2483" s="406" t="s">
        <v>1767</v>
      </c>
      <c r="D2483" s="406"/>
    </row>
    <row r="2484" spans="1:4" ht="12.5">
      <c r="A2484" s="406" t="s">
        <v>2793</v>
      </c>
      <c r="B2484" s="406" t="s">
        <v>3000</v>
      </c>
      <c r="C2484" s="406" t="s">
        <v>2265</v>
      </c>
      <c r="D2484" s="406"/>
    </row>
    <row r="2485" spans="1:4" ht="12.5">
      <c r="A2485" s="406" t="s">
        <v>2582</v>
      </c>
      <c r="B2485" s="406" t="s">
        <v>3448</v>
      </c>
      <c r="C2485" s="406" t="s">
        <v>1657</v>
      </c>
      <c r="D2485" s="406"/>
    </row>
    <row r="2486" spans="1:4" ht="12.5">
      <c r="A2486" s="406" t="s">
        <v>2793</v>
      </c>
      <c r="B2486" s="406" t="s">
        <v>3572</v>
      </c>
      <c r="C2486" s="406" t="s">
        <v>2868</v>
      </c>
      <c r="D2486" s="406" t="s">
        <v>3573</v>
      </c>
    </row>
    <row r="2487" spans="1:4" ht="12.5">
      <c r="A2487" s="406" t="s">
        <v>460</v>
      </c>
      <c r="B2487" s="406" t="s">
        <v>3400</v>
      </c>
      <c r="C2487" s="406" t="s">
        <v>3281</v>
      </c>
      <c r="D2487" s="406" t="s">
        <v>3081</v>
      </c>
    </row>
    <row r="2488" spans="1:4" ht="12.5">
      <c r="A2488" s="406" t="s">
        <v>460</v>
      </c>
      <c r="B2488" s="406" t="s">
        <v>3400</v>
      </c>
      <c r="C2488" s="406" t="s">
        <v>2260</v>
      </c>
      <c r="D2488" s="406" t="s">
        <v>3081</v>
      </c>
    </row>
    <row r="2489" spans="1:4" ht="12.5">
      <c r="A2489" s="406" t="s">
        <v>2582</v>
      </c>
      <c r="B2489" s="406" t="s">
        <v>2583</v>
      </c>
      <c r="C2489" s="406" t="s">
        <v>1865</v>
      </c>
      <c r="D2489" s="406"/>
    </row>
    <row r="2490" spans="1:4" ht="12.5">
      <c r="A2490" s="406" t="s">
        <v>1787</v>
      </c>
      <c r="B2490" s="406" t="s">
        <v>1946</v>
      </c>
      <c r="C2490" s="406" t="s">
        <v>1763</v>
      </c>
      <c r="D2490" s="406" t="s">
        <v>2240</v>
      </c>
    </row>
    <row r="2491" spans="1:4" ht="12.5">
      <c r="A2491" s="406" t="s">
        <v>452</v>
      </c>
      <c r="B2491" s="406" t="s">
        <v>1923</v>
      </c>
      <c r="C2491" s="406" t="s">
        <v>1828</v>
      </c>
      <c r="D2491" s="406" t="s">
        <v>3574</v>
      </c>
    </row>
    <row r="2492" spans="1:4" ht="12.5">
      <c r="A2492" s="406" t="s">
        <v>3366</v>
      </c>
      <c r="B2492" s="406" t="s">
        <v>3366</v>
      </c>
      <c r="C2492" s="406" t="s">
        <v>2960</v>
      </c>
      <c r="D2492" s="406" t="s">
        <v>3199</v>
      </c>
    </row>
    <row r="2493" spans="1:4" ht="12.5">
      <c r="A2493" s="406" t="s">
        <v>3366</v>
      </c>
      <c r="B2493" s="406" t="s">
        <v>3366</v>
      </c>
      <c r="C2493" s="406" t="s">
        <v>3575</v>
      </c>
      <c r="D2493" s="406" t="s">
        <v>3372</v>
      </c>
    </row>
    <row r="2494" spans="1:4" ht="12.5">
      <c r="A2494" s="406" t="s">
        <v>2582</v>
      </c>
      <c r="B2494" s="406" t="s">
        <v>2583</v>
      </c>
      <c r="C2494" s="406" t="s">
        <v>2045</v>
      </c>
      <c r="D2494" s="406"/>
    </row>
    <row r="2495" spans="1:4" ht="12.5">
      <c r="A2495" s="406" t="s">
        <v>2582</v>
      </c>
      <c r="B2495" s="406" t="s">
        <v>2583</v>
      </c>
      <c r="C2495" s="406" t="s">
        <v>1665</v>
      </c>
      <c r="D2495" s="406"/>
    </row>
    <row r="2496" spans="1:4" ht="12.5">
      <c r="A2496" s="406" t="s">
        <v>2793</v>
      </c>
      <c r="B2496" s="406" t="s">
        <v>2794</v>
      </c>
      <c r="C2496" s="406" t="s">
        <v>1657</v>
      </c>
      <c r="D2496" s="406"/>
    </row>
    <row r="2497" spans="1:4" ht="12.5">
      <c r="A2497" s="406" t="s">
        <v>3366</v>
      </c>
      <c r="B2497" s="406" t="s">
        <v>3366</v>
      </c>
      <c r="C2497" s="406" t="s">
        <v>3159</v>
      </c>
      <c r="D2497" s="406" t="s">
        <v>2544</v>
      </c>
    </row>
    <row r="2498" spans="1:4" ht="12.5">
      <c r="A2498" s="406" t="s">
        <v>3366</v>
      </c>
      <c r="B2498" s="406" t="s">
        <v>3366</v>
      </c>
      <c r="C2498" s="406" t="s">
        <v>3341</v>
      </c>
      <c r="D2498" s="406" t="s">
        <v>3200</v>
      </c>
    </row>
    <row r="2499" spans="1:4" ht="12.5">
      <c r="A2499" s="406" t="s">
        <v>2793</v>
      </c>
      <c r="B2499" s="406" t="s">
        <v>2794</v>
      </c>
      <c r="C2499" s="406" t="s">
        <v>1772</v>
      </c>
      <c r="D2499" s="406"/>
    </row>
    <row r="2500" spans="1:4" ht="12.5">
      <c r="A2500" s="406" t="s">
        <v>2793</v>
      </c>
      <c r="B2500" s="406" t="s">
        <v>3000</v>
      </c>
      <c r="C2500" s="406" t="s">
        <v>2064</v>
      </c>
      <c r="D2500" s="406"/>
    </row>
    <row r="2501" spans="1:4" ht="12.5">
      <c r="A2501" s="406" t="s">
        <v>1546</v>
      </c>
      <c r="B2501" s="406" t="s">
        <v>3473</v>
      </c>
      <c r="C2501" s="406" t="s">
        <v>1737</v>
      </c>
      <c r="D2501" s="406" t="s">
        <v>3576</v>
      </c>
    </row>
    <row r="2502" spans="1:4" ht="12.5">
      <c r="A2502" s="406" t="s">
        <v>2582</v>
      </c>
      <c r="B2502" s="406" t="s">
        <v>2583</v>
      </c>
      <c r="C2502" s="406" t="s">
        <v>1761</v>
      </c>
      <c r="D2502" s="406"/>
    </row>
    <row r="2503" spans="1:4" ht="12.5">
      <c r="A2503" s="406" t="s">
        <v>3366</v>
      </c>
      <c r="B2503" s="406" t="s">
        <v>3366</v>
      </c>
      <c r="C2503" s="406" t="s">
        <v>3485</v>
      </c>
      <c r="D2503" s="406" t="s">
        <v>3577</v>
      </c>
    </row>
    <row r="2504" spans="1:4" ht="12.5">
      <c r="A2504" s="406" t="s">
        <v>2582</v>
      </c>
      <c r="B2504" s="406" t="s">
        <v>2583</v>
      </c>
      <c r="C2504" s="406" t="s">
        <v>1772</v>
      </c>
      <c r="D2504" s="406"/>
    </row>
    <row r="2505" spans="1:4" ht="12.5">
      <c r="A2505" s="406" t="s">
        <v>460</v>
      </c>
      <c r="B2505" s="406" t="s">
        <v>3235</v>
      </c>
      <c r="C2505" s="406" t="s">
        <v>3578</v>
      </c>
      <c r="D2505" s="406" t="s">
        <v>3081</v>
      </c>
    </row>
    <row r="2506" spans="1:4" ht="12.5">
      <c r="A2506" s="406" t="s">
        <v>460</v>
      </c>
      <c r="B2506" s="406" t="s">
        <v>3282</v>
      </c>
      <c r="C2506" s="406" t="s">
        <v>3485</v>
      </c>
      <c r="D2506" s="406" t="s">
        <v>3088</v>
      </c>
    </row>
    <row r="2507" spans="1:4" ht="12.5">
      <c r="A2507" s="406" t="s">
        <v>465</v>
      </c>
      <c r="B2507" s="406" t="s">
        <v>3579</v>
      </c>
      <c r="C2507" s="406" t="s">
        <v>2265</v>
      </c>
      <c r="D2507" s="406"/>
    </row>
    <row r="2508" spans="1:4" ht="12.5">
      <c r="A2508" s="406" t="s">
        <v>3366</v>
      </c>
      <c r="B2508" s="406" t="s">
        <v>3366</v>
      </c>
      <c r="C2508" s="406" t="s">
        <v>2919</v>
      </c>
      <c r="D2508" s="406" t="s">
        <v>3580</v>
      </c>
    </row>
    <row r="2509" spans="1:4" ht="12.5">
      <c r="A2509" s="406" t="s">
        <v>2582</v>
      </c>
      <c r="B2509" s="406" t="s">
        <v>2583</v>
      </c>
      <c r="C2509" s="406" t="s">
        <v>2130</v>
      </c>
      <c r="D2509" s="406"/>
    </row>
    <row r="2510" spans="1:4" ht="12.5">
      <c r="A2510" s="406" t="s">
        <v>448</v>
      </c>
      <c r="B2510" s="406" t="s">
        <v>3387</v>
      </c>
      <c r="C2510" s="406" t="s">
        <v>1954</v>
      </c>
      <c r="D2510" s="406"/>
    </row>
    <row r="2511" spans="1:4" ht="12.5">
      <c r="A2511" s="406" t="s">
        <v>460</v>
      </c>
      <c r="B2511" s="406" t="s">
        <v>3125</v>
      </c>
      <c r="C2511" s="406" t="s">
        <v>2861</v>
      </c>
      <c r="D2511" s="406" t="s">
        <v>3088</v>
      </c>
    </row>
    <row r="2512" spans="1:4" ht="12.5">
      <c r="A2512" s="406" t="s">
        <v>1843</v>
      </c>
      <c r="B2512" s="406" t="s">
        <v>1844</v>
      </c>
      <c r="C2512" s="406" t="s">
        <v>1737</v>
      </c>
      <c r="D2512" s="406" t="s">
        <v>2253</v>
      </c>
    </row>
    <row r="2513" spans="1:4" ht="12.5">
      <c r="A2513" s="406" t="s">
        <v>1858</v>
      </c>
      <c r="B2513" s="406" t="s">
        <v>1859</v>
      </c>
      <c r="C2513" s="406" t="s">
        <v>1710</v>
      </c>
      <c r="D2513" s="406" t="s">
        <v>2383</v>
      </c>
    </row>
    <row r="2514" spans="1:4" ht="12.5">
      <c r="A2514" s="406" t="s">
        <v>3091</v>
      </c>
      <c r="B2514" s="406" t="s">
        <v>3092</v>
      </c>
      <c r="C2514" s="406" t="s">
        <v>3581</v>
      </c>
      <c r="D2514" s="406" t="s">
        <v>3094</v>
      </c>
    </row>
    <row r="2515" spans="1:4" ht="12.5">
      <c r="A2515" s="406" t="s">
        <v>467</v>
      </c>
      <c r="B2515" s="406" t="s">
        <v>2426</v>
      </c>
      <c r="C2515" s="406" t="s">
        <v>1674</v>
      </c>
      <c r="D2515" s="406" t="s">
        <v>2427</v>
      </c>
    </row>
    <row r="2516" spans="1:4" ht="12.5">
      <c r="A2516" s="406" t="s">
        <v>3091</v>
      </c>
      <c r="B2516" s="406" t="s">
        <v>2949</v>
      </c>
      <c r="C2516" s="406" t="s">
        <v>1671</v>
      </c>
      <c r="D2516" s="406" t="s">
        <v>3582</v>
      </c>
    </row>
    <row r="2517" spans="1:4" ht="12.5">
      <c r="A2517" s="406" t="s">
        <v>460</v>
      </c>
      <c r="B2517" s="406" t="s">
        <v>3125</v>
      </c>
      <c r="C2517" s="406" t="s">
        <v>3219</v>
      </c>
      <c r="D2517" s="406" t="s">
        <v>3088</v>
      </c>
    </row>
    <row r="2518" spans="1:4" ht="12.5">
      <c r="A2518" s="406" t="s">
        <v>1843</v>
      </c>
      <c r="B2518" s="406" t="s">
        <v>3092</v>
      </c>
      <c r="C2518" s="406" t="s">
        <v>1737</v>
      </c>
      <c r="D2518" s="406" t="s">
        <v>3583</v>
      </c>
    </row>
    <row r="2519" spans="1:4" ht="12.5">
      <c r="A2519" s="406" t="s">
        <v>463</v>
      </c>
      <c r="B2519" s="406" t="s">
        <v>2441</v>
      </c>
      <c r="C2519" s="406" t="s">
        <v>1665</v>
      </c>
      <c r="D2519" s="406" t="s">
        <v>2442</v>
      </c>
    </row>
    <row r="2520" spans="1:4" ht="12.5">
      <c r="A2520" s="406" t="s">
        <v>460</v>
      </c>
      <c r="B2520" s="406" t="s">
        <v>2602</v>
      </c>
      <c r="C2520" s="406" t="s">
        <v>1819</v>
      </c>
      <c r="D2520" s="406" t="s">
        <v>3077</v>
      </c>
    </row>
    <row r="2521" spans="1:4" ht="12.5">
      <c r="A2521" s="406" t="s">
        <v>448</v>
      </c>
      <c r="B2521" s="406" t="s">
        <v>1726</v>
      </c>
      <c r="C2521" s="406" t="s">
        <v>1724</v>
      </c>
      <c r="D2521" s="406" t="s">
        <v>1728</v>
      </c>
    </row>
    <row r="2522" spans="1:4" ht="12.5">
      <c r="A2522" s="406" t="s">
        <v>467</v>
      </c>
      <c r="B2522" s="406" t="s">
        <v>2152</v>
      </c>
      <c r="C2522" s="406" t="s">
        <v>1748</v>
      </c>
      <c r="D2522" s="406" t="s">
        <v>2153</v>
      </c>
    </row>
    <row r="2523" spans="1:4" ht="12.5">
      <c r="A2523" s="406" t="s">
        <v>452</v>
      </c>
      <c r="B2523" s="406" t="s">
        <v>2590</v>
      </c>
      <c r="C2523" s="406" t="s">
        <v>1734</v>
      </c>
      <c r="D2523" s="406" t="s">
        <v>2749</v>
      </c>
    </row>
    <row r="2524" spans="1:4" ht="12.5">
      <c r="A2524" s="406" t="s">
        <v>3091</v>
      </c>
      <c r="B2524" s="406" t="s">
        <v>2949</v>
      </c>
      <c r="C2524" s="406" t="s">
        <v>1651</v>
      </c>
      <c r="D2524" s="406" t="s">
        <v>3584</v>
      </c>
    </row>
    <row r="2525" spans="1:4" ht="12.5">
      <c r="A2525" s="406" t="s">
        <v>3585</v>
      </c>
      <c r="B2525" s="406" t="s">
        <v>3586</v>
      </c>
      <c r="C2525" s="406" t="s">
        <v>1657</v>
      </c>
      <c r="D2525" s="406" t="s">
        <v>3587</v>
      </c>
    </row>
    <row r="2526" spans="1:4" ht="12.5">
      <c r="A2526" s="406" t="s">
        <v>448</v>
      </c>
      <c r="B2526" s="406" t="s">
        <v>1670</v>
      </c>
      <c r="C2526" s="406" t="s">
        <v>3588</v>
      </c>
      <c r="D2526" s="406" t="s">
        <v>2132</v>
      </c>
    </row>
    <row r="2527" spans="1:4" ht="12.5">
      <c r="A2527" s="406" t="s">
        <v>1863</v>
      </c>
      <c r="B2527" s="406" t="s">
        <v>1872</v>
      </c>
      <c r="C2527" s="406" t="s">
        <v>1674</v>
      </c>
      <c r="D2527" s="406" t="s">
        <v>2138</v>
      </c>
    </row>
    <row r="2528" spans="1:4" ht="12.5">
      <c r="A2528" s="406" t="s">
        <v>460</v>
      </c>
      <c r="B2528" s="406" t="s">
        <v>3324</v>
      </c>
      <c r="C2528" s="406" t="s">
        <v>3589</v>
      </c>
      <c r="D2528" s="406" t="s">
        <v>3081</v>
      </c>
    </row>
    <row r="2529" spans="1:4" ht="12.5">
      <c r="A2529" s="406" t="s">
        <v>2552</v>
      </c>
      <c r="B2529" s="406" t="s">
        <v>2552</v>
      </c>
      <c r="C2529" s="406"/>
      <c r="D2529" s="406" t="s">
        <v>3590</v>
      </c>
    </row>
    <row r="2530" spans="1:4" ht="12.5">
      <c r="A2530" s="406" t="s">
        <v>448</v>
      </c>
      <c r="B2530" s="406" t="s">
        <v>1907</v>
      </c>
      <c r="C2530" s="406" t="s">
        <v>1671</v>
      </c>
      <c r="D2530" s="406" t="s">
        <v>1908</v>
      </c>
    </row>
    <row r="2531" spans="1:4" ht="12.5">
      <c r="A2531" s="406" t="s">
        <v>460</v>
      </c>
      <c r="B2531" s="406" t="s">
        <v>2312</v>
      </c>
      <c r="C2531" s="406" t="s">
        <v>1651</v>
      </c>
      <c r="D2531" s="406" t="s">
        <v>3591</v>
      </c>
    </row>
    <row r="2532" spans="1:4" ht="12.5">
      <c r="A2532" s="406" t="s">
        <v>460</v>
      </c>
      <c r="B2532" s="406" t="s">
        <v>1977</v>
      </c>
      <c r="C2532" s="406" t="s">
        <v>1729</v>
      </c>
      <c r="D2532" s="406" t="s">
        <v>3592</v>
      </c>
    </row>
    <row r="2533" spans="1:4" ht="12.5">
      <c r="A2533" s="406" t="s">
        <v>1843</v>
      </c>
      <c r="B2533" s="406" t="s">
        <v>2076</v>
      </c>
      <c r="C2533" s="406" t="s">
        <v>1729</v>
      </c>
      <c r="D2533" s="406" t="s">
        <v>2631</v>
      </c>
    </row>
    <row r="2534" spans="1:4" ht="12.5">
      <c r="A2534" s="406" t="s">
        <v>2793</v>
      </c>
      <c r="B2534" s="406" t="s">
        <v>2842</v>
      </c>
      <c r="C2534" s="406" t="s">
        <v>3126</v>
      </c>
      <c r="D2534" s="406" t="s">
        <v>2808</v>
      </c>
    </row>
    <row r="2535" spans="1:4" ht="12.5">
      <c r="A2535" s="406" t="s">
        <v>460</v>
      </c>
      <c r="B2535" s="406" t="s">
        <v>3082</v>
      </c>
      <c r="C2535" s="406" t="s">
        <v>3127</v>
      </c>
      <c r="D2535" s="406" t="s">
        <v>3083</v>
      </c>
    </row>
    <row r="2536" spans="1:4" ht="12.5">
      <c r="A2536" s="406" t="s">
        <v>448</v>
      </c>
      <c r="B2536" s="406" t="s">
        <v>2699</v>
      </c>
      <c r="C2536" s="406" t="s">
        <v>1702</v>
      </c>
      <c r="D2536" s="406" t="s">
        <v>2700</v>
      </c>
    </row>
    <row r="2537" spans="1:4" ht="12.5">
      <c r="A2537" s="406" t="s">
        <v>2793</v>
      </c>
      <c r="B2537" s="406" t="s">
        <v>2842</v>
      </c>
      <c r="C2537" s="406" t="s">
        <v>3151</v>
      </c>
      <c r="D2537" s="406" t="s">
        <v>2808</v>
      </c>
    </row>
    <row r="2538" spans="1:4" ht="12.5">
      <c r="A2538" s="406" t="s">
        <v>452</v>
      </c>
      <c r="B2538" s="406" t="s">
        <v>2592</v>
      </c>
      <c r="C2538" s="406" t="s">
        <v>2120</v>
      </c>
      <c r="D2538" s="406" t="s">
        <v>2598</v>
      </c>
    </row>
    <row r="2539" spans="1:4" ht="12.5">
      <c r="A2539" s="406" t="s">
        <v>467</v>
      </c>
      <c r="B2539" s="406" t="s">
        <v>1821</v>
      </c>
      <c r="C2539" s="406" t="s">
        <v>1695</v>
      </c>
      <c r="D2539" s="406" t="s">
        <v>1822</v>
      </c>
    </row>
    <row r="2540" spans="1:4" ht="12.5">
      <c r="A2540" s="406" t="s">
        <v>1893</v>
      </c>
      <c r="B2540" s="406" t="s">
        <v>3246</v>
      </c>
      <c r="C2540" s="406" t="s">
        <v>3160</v>
      </c>
      <c r="D2540" s="406" t="s">
        <v>3229</v>
      </c>
    </row>
    <row r="2541" spans="1:4" ht="12.5">
      <c r="A2541" s="406" t="s">
        <v>460</v>
      </c>
      <c r="B2541" s="406" t="s">
        <v>1771</v>
      </c>
      <c r="C2541" s="406" t="s">
        <v>1660</v>
      </c>
      <c r="D2541" s="406" t="s">
        <v>3593</v>
      </c>
    </row>
    <row r="2542" spans="1:4" ht="12.5">
      <c r="A2542" s="406" t="s">
        <v>467</v>
      </c>
      <c r="B2542" s="406" t="s">
        <v>2004</v>
      </c>
      <c r="C2542" s="406" t="s">
        <v>1710</v>
      </c>
      <c r="D2542" s="406" t="s">
        <v>3594</v>
      </c>
    </row>
    <row r="2543" spans="1:4" ht="12.5">
      <c r="A2543" s="406" t="s">
        <v>460</v>
      </c>
      <c r="B2543" s="406" t="s">
        <v>2310</v>
      </c>
      <c r="C2543" s="406" t="s">
        <v>1654</v>
      </c>
      <c r="D2543" s="406" t="s">
        <v>2311</v>
      </c>
    </row>
    <row r="2544" spans="1:4" ht="12.5">
      <c r="A2544" s="406" t="s">
        <v>460</v>
      </c>
      <c r="B2544" s="406" t="s">
        <v>2602</v>
      </c>
      <c r="C2544" s="406" t="s">
        <v>1674</v>
      </c>
      <c r="D2544" s="406" t="s">
        <v>2138</v>
      </c>
    </row>
    <row r="2545" spans="1:4" ht="12.5">
      <c r="A2545" s="406" t="s">
        <v>1843</v>
      </c>
      <c r="B2545" s="406" t="s">
        <v>1846</v>
      </c>
      <c r="C2545" s="406" t="s">
        <v>1687</v>
      </c>
      <c r="D2545" s="406" t="s">
        <v>3595</v>
      </c>
    </row>
    <row r="2546" spans="1:4" ht="12.5">
      <c r="A2546" s="406" t="s">
        <v>460</v>
      </c>
      <c r="B2546" s="406" t="s">
        <v>3003</v>
      </c>
      <c r="C2546" s="406" t="s">
        <v>1702</v>
      </c>
      <c r="D2546" s="406" t="s">
        <v>3004</v>
      </c>
    </row>
    <row r="2547" spans="1:4" ht="12.5">
      <c r="A2547" s="406" t="s">
        <v>448</v>
      </c>
      <c r="B2547" s="406" t="s">
        <v>3596</v>
      </c>
      <c r="C2547" s="406" t="s">
        <v>1748</v>
      </c>
      <c r="D2547" s="406" t="s">
        <v>3597</v>
      </c>
    </row>
    <row r="2548" spans="1:4" ht="12.5">
      <c r="A2548" s="406" t="s">
        <v>448</v>
      </c>
      <c r="B2548" s="406" t="s">
        <v>1717</v>
      </c>
      <c r="C2548" s="406" t="s">
        <v>149</v>
      </c>
      <c r="D2548" s="406" t="s">
        <v>1719</v>
      </c>
    </row>
    <row r="2549" spans="1:4" ht="12.5">
      <c r="A2549" s="406" t="s">
        <v>452</v>
      </c>
      <c r="B2549" s="406" t="s">
        <v>2368</v>
      </c>
      <c r="C2549" s="406" t="s">
        <v>1674</v>
      </c>
      <c r="D2549" s="406" t="s">
        <v>2507</v>
      </c>
    </row>
    <row r="2550" spans="1:4" ht="12.5">
      <c r="A2550" s="406" t="s">
        <v>452</v>
      </c>
      <c r="B2550" s="406" t="s">
        <v>1846</v>
      </c>
      <c r="C2550" s="406" t="s">
        <v>2795</v>
      </c>
      <c r="D2550" s="406" t="s">
        <v>3053</v>
      </c>
    </row>
    <row r="2551" spans="1:4" ht="12.5">
      <c r="A2551" s="406" t="s">
        <v>1843</v>
      </c>
      <c r="B2551" s="406" t="s">
        <v>2076</v>
      </c>
      <c r="C2551" s="406" t="s">
        <v>2120</v>
      </c>
      <c r="D2551" s="406" t="s">
        <v>2630</v>
      </c>
    </row>
    <row r="2552" spans="1:4" ht="12.5">
      <c r="A2552" s="406" t="s">
        <v>1546</v>
      </c>
      <c r="B2552" s="406" t="s">
        <v>1653</v>
      </c>
      <c r="C2552" s="406" t="s">
        <v>1748</v>
      </c>
      <c r="D2552" s="406" t="s">
        <v>2083</v>
      </c>
    </row>
    <row r="2553" spans="1:4" ht="12.5">
      <c r="A2553" s="406" t="s">
        <v>1863</v>
      </c>
      <c r="B2553" s="406" t="s">
        <v>2057</v>
      </c>
      <c r="C2553" s="406" t="s">
        <v>1799</v>
      </c>
      <c r="D2553" s="406" t="s">
        <v>1714</v>
      </c>
    </row>
    <row r="2554" spans="1:4" ht="12.5">
      <c r="A2554" s="406" t="s">
        <v>1863</v>
      </c>
      <c r="B2554" s="406" t="s">
        <v>2182</v>
      </c>
      <c r="C2554" s="406" t="s">
        <v>1668</v>
      </c>
      <c r="D2554" s="406" t="s">
        <v>3598</v>
      </c>
    </row>
    <row r="2555" spans="1:4" ht="12.5">
      <c r="A2555" s="406" t="s">
        <v>1546</v>
      </c>
      <c r="B2555" s="406" t="s">
        <v>1686</v>
      </c>
      <c r="C2555" s="406" t="s">
        <v>2120</v>
      </c>
      <c r="D2555" s="406" t="s">
        <v>1688</v>
      </c>
    </row>
    <row r="2556" spans="1:4" ht="12.5">
      <c r="A2556" s="406" t="s">
        <v>2582</v>
      </c>
      <c r="B2556" s="406" t="s">
        <v>2772</v>
      </c>
      <c r="C2556" s="406" t="s">
        <v>1695</v>
      </c>
      <c r="D2556" s="406" t="s">
        <v>3599</v>
      </c>
    </row>
    <row r="2557" spans="1:4" ht="12.5">
      <c r="A2557" s="406" t="s">
        <v>460</v>
      </c>
      <c r="B2557" s="406" t="s">
        <v>3340</v>
      </c>
      <c r="C2557" s="406" t="s">
        <v>3165</v>
      </c>
      <c r="D2557" s="406" t="s">
        <v>3088</v>
      </c>
    </row>
    <row r="2558" spans="1:4" ht="12.5">
      <c r="A2558" s="406" t="s">
        <v>460</v>
      </c>
      <c r="B2558" s="406" t="s">
        <v>3125</v>
      </c>
      <c r="C2558" s="406" t="s">
        <v>3600</v>
      </c>
      <c r="D2558" s="406" t="s">
        <v>3088</v>
      </c>
    </row>
    <row r="2559" spans="1:4" ht="12.5">
      <c r="A2559" s="406" t="s">
        <v>448</v>
      </c>
      <c r="B2559" s="406" t="s">
        <v>2023</v>
      </c>
      <c r="C2559" s="406" t="s">
        <v>1651</v>
      </c>
      <c r="D2559" s="406" t="s">
        <v>3601</v>
      </c>
    </row>
    <row r="2560" spans="1:4" ht="12.5">
      <c r="A2560" s="406" t="s">
        <v>467</v>
      </c>
      <c r="B2560" s="406" t="s">
        <v>2148</v>
      </c>
      <c r="C2560" s="406" t="s">
        <v>1665</v>
      </c>
      <c r="D2560" s="406" t="s">
        <v>3602</v>
      </c>
    </row>
    <row r="2561" spans="1:4" ht="12.5">
      <c r="A2561" s="406" t="s">
        <v>1546</v>
      </c>
      <c r="B2561" s="406" t="s">
        <v>1656</v>
      </c>
      <c r="C2561" s="406" t="s">
        <v>2177</v>
      </c>
      <c r="D2561" s="406" t="s">
        <v>1939</v>
      </c>
    </row>
    <row r="2562" spans="1:4" ht="12.5">
      <c r="A2562" s="406" t="s">
        <v>452</v>
      </c>
      <c r="B2562" s="406" t="s">
        <v>2590</v>
      </c>
      <c r="C2562" s="406" t="s">
        <v>1687</v>
      </c>
      <c r="D2562" s="406" t="s">
        <v>3603</v>
      </c>
    </row>
    <row r="2563" spans="1:4" ht="12.5">
      <c r="A2563" s="406" t="s">
        <v>467</v>
      </c>
      <c r="B2563" s="406" t="s">
        <v>1818</v>
      </c>
      <c r="C2563" s="406" t="s">
        <v>1695</v>
      </c>
      <c r="D2563" s="406" t="s">
        <v>1820</v>
      </c>
    </row>
    <row r="2564" spans="1:4" ht="12.5">
      <c r="A2564" s="406" t="s">
        <v>3091</v>
      </c>
      <c r="B2564" s="406" t="s">
        <v>3092</v>
      </c>
      <c r="C2564" s="406" t="s">
        <v>2909</v>
      </c>
      <c r="D2564" s="406" t="s">
        <v>3094</v>
      </c>
    </row>
    <row r="2565" spans="1:4" ht="12.5">
      <c r="A2565" s="406" t="s">
        <v>460</v>
      </c>
      <c r="B2565" s="406" t="s">
        <v>2119</v>
      </c>
      <c r="C2565" s="406" t="s">
        <v>1677</v>
      </c>
      <c r="D2565" s="406" t="s">
        <v>3604</v>
      </c>
    </row>
    <row r="2566" spans="1:4" ht="12.5">
      <c r="A2566" s="406" t="s">
        <v>460</v>
      </c>
      <c r="B2566" s="406" t="s">
        <v>3252</v>
      </c>
      <c r="C2566" s="406" t="s">
        <v>2857</v>
      </c>
      <c r="D2566" s="406" t="s">
        <v>3081</v>
      </c>
    </row>
    <row r="2567" spans="1:4" ht="12.5">
      <c r="A2567" s="406" t="s">
        <v>2776</v>
      </c>
      <c r="B2567" s="406" t="s">
        <v>2777</v>
      </c>
      <c r="C2567" s="406" t="s">
        <v>2120</v>
      </c>
      <c r="D2567" s="406" t="s">
        <v>3605</v>
      </c>
    </row>
    <row r="2568" spans="1:4" ht="12.5">
      <c r="A2568" s="406" t="s">
        <v>460</v>
      </c>
      <c r="B2568" s="406" t="s">
        <v>3184</v>
      </c>
      <c r="C2568" s="406" t="s">
        <v>3606</v>
      </c>
      <c r="D2568" s="406" t="s">
        <v>3081</v>
      </c>
    </row>
    <row r="2569" spans="1:4" ht="12.5">
      <c r="A2569" s="406" t="s">
        <v>2185</v>
      </c>
      <c r="B2569" s="406" t="s">
        <v>2453</v>
      </c>
      <c r="C2569" s="406" t="s">
        <v>1713</v>
      </c>
      <c r="D2569" s="406" t="s">
        <v>2454</v>
      </c>
    </row>
    <row r="2570" spans="1:4" ht="12.5">
      <c r="A2570" s="406" t="s">
        <v>448</v>
      </c>
      <c r="B2570" s="406" t="s">
        <v>2042</v>
      </c>
      <c r="C2570" s="406" t="s">
        <v>1750</v>
      </c>
      <c r="D2570" s="406" t="s">
        <v>2043</v>
      </c>
    </row>
    <row r="2571" spans="1:4" ht="12.5">
      <c r="A2571" s="406" t="s">
        <v>2793</v>
      </c>
      <c r="B2571" s="406" t="s">
        <v>1664</v>
      </c>
      <c r="C2571" s="406" t="s">
        <v>3447</v>
      </c>
      <c r="D2571" s="406" t="s">
        <v>2808</v>
      </c>
    </row>
    <row r="2572" spans="1:4" ht="12.5">
      <c r="A2572" s="406" t="s">
        <v>1893</v>
      </c>
      <c r="B2572" s="406" t="s">
        <v>1894</v>
      </c>
      <c r="C2572" s="406" t="s">
        <v>1748</v>
      </c>
      <c r="D2572" s="406" t="s">
        <v>2671</v>
      </c>
    </row>
    <row r="2573" spans="1:4" ht="12.5">
      <c r="A2573" s="406" t="s">
        <v>460</v>
      </c>
      <c r="B2573" s="406" t="s">
        <v>3197</v>
      </c>
      <c r="C2573" s="406" t="s">
        <v>3607</v>
      </c>
      <c r="D2573" s="406" t="s">
        <v>3088</v>
      </c>
    </row>
    <row r="2574" spans="1:4" ht="12.5">
      <c r="A2574" s="406" t="s">
        <v>448</v>
      </c>
      <c r="B2574" s="406" t="s">
        <v>2763</v>
      </c>
      <c r="C2574" s="406" t="s">
        <v>2265</v>
      </c>
      <c r="D2574" s="406" t="s">
        <v>2766</v>
      </c>
    </row>
    <row r="2575" spans="1:4" ht="12.5">
      <c r="A2575" s="406" t="s">
        <v>3091</v>
      </c>
      <c r="B2575" s="406" t="s">
        <v>2949</v>
      </c>
      <c r="C2575" s="406" t="s">
        <v>1805</v>
      </c>
      <c r="D2575" s="406" t="s">
        <v>2259</v>
      </c>
    </row>
    <row r="2576" spans="1:4" ht="12.5">
      <c r="A2576" s="406" t="s">
        <v>460</v>
      </c>
      <c r="B2576" s="406" t="s">
        <v>3235</v>
      </c>
      <c r="C2576" s="406" t="s">
        <v>3608</v>
      </c>
      <c r="D2576" s="406" t="s">
        <v>3081</v>
      </c>
    </row>
    <row r="2577" spans="1:4" ht="12.5">
      <c r="A2577" s="406" t="s">
        <v>460</v>
      </c>
      <c r="B2577" s="406" t="s">
        <v>1982</v>
      </c>
      <c r="C2577" s="406" t="s">
        <v>1710</v>
      </c>
      <c r="D2577" s="406" t="s">
        <v>1983</v>
      </c>
    </row>
    <row r="2578" spans="1:4" ht="12.5">
      <c r="A2578" s="406" t="s">
        <v>2552</v>
      </c>
      <c r="B2578" s="406" t="s">
        <v>2552</v>
      </c>
      <c r="C2578" s="406"/>
      <c r="D2578" s="406" t="s">
        <v>3609</v>
      </c>
    </row>
    <row r="2579" spans="1:4" ht="12.5">
      <c r="A2579" s="406" t="s">
        <v>467</v>
      </c>
      <c r="B2579" s="406" t="s">
        <v>1813</v>
      </c>
      <c r="C2579" s="406" t="s">
        <v>1671</v>
      </c>
      <c r="D2579" s="406" t="s">
        <v>2428</v>
      </c>
    </row>
    <row r="2580" spans="1:4" ht="12.5">
      <c r="A2580" s="406" t="s">
        <v>1993</v>
      </c>
      <c r="B2580" s="406" t="s">
        <v>2318</v>
      </c>
      <c r="C2580" s="406" t="s">
        <v>1805</v>
      </c>
      <c r="D2580" s="406" t="s">
        <v>3610</v>
      </c>
    </row>
    <row r="2581" spans="1:4" ht="12.5">
      <c r="A2581" s="406" t="s">
        <v>463</v>
      </c>
      <c r="B2581" s="406" t="s">
        <v>2441</v>
      </c>
      <c r="C2581" s="406" t="s">
        <v>1729</v>
      </c>
      <c r="D2581" s="406" t="s">
        <v>2495</v>
      </c>
    </row>
    <row r="2582" spans="1:4" ht="12.5">
      <c r="A2582" s="406" t="s">
        <v>460</v>
      </c>
      <c r="B2582" s="406" t="s">
        <v>2119</v>
      </c>
      <c r="C2582" s="406" t="s">
        <v>1660</v>
      </c>
      <c r="D2582" s="406" t="s">
        <v>2357</v>
      </c>
    </row>
    <row r="2583" spans="1:4" ht="12.5">
      <c r="A2583" s="406" t="s">
        <v>1546</v>
      </c>
      <c r="B2583" s="406" t="s">
        <v>1934</v>
      </c>
      <c r="C2583" s="406" t="s">
        <v>1695</v>
      </c>
      <c r="D2583" s="406" t="s">
        <v>2376</v>
      </c>
    </row>
    <row r="2584" spans="1:4" ht="12.5">
      <c r="A2584" s="406" t="s">
        <v>3091</v>
      </c>
      <c r="B2584" s="406" t="s">
        <v>2949</v>
      </c>
      <c r="C2584" s="406" t="s">
        <v>1819</v>
      </c>
      <c r="D2584" s="406" t="s">
        <v>2217</v>
      </c>
    </row>
    <row r="2585" spans="1:4" ht="12.5">
      <c r="A2585" s="406" t="s">
        <v>3091</v>
      </c>
      <c r="B2585" s="406" t="s">
        <v>3101</v>
      </c>
      <c r="C2585" s="406" t="s">
        <v>1651</v>
      </c>
      <c r="D2585" s="406" t="s">
        <v>3611</v>
      </c>
    </row>
    <row r="2586" spans="1:4" ht="12.5">
      <c r="A2586" s="406" t="s">
        <v>467</v>
      </c>
      <c r="B2586" s="406" t="s">
        <v>2576</v>
      </c>
      <c r="C2586" s="406" t="s">
        <v>1727</v>
      </c>
      <c r="D2586" s="406" t="s">
        <v>2693</v>
      </c>
    </row>
    <row r="2587" spans="1:4" ht="12.5">
      <c r="A2587" s="406" t="s">
        <v>460</v>
      </c>
      <c r="B2587" s="406" t="s">
        <v>3612</v>
      </c>
      <c r="C2587" s="406" t="s">
        <v>1819</v>
      </c>
      <c r="D2587" s="406" t="s">
        <v>3613</v>
      </c>
    </row>
    <row r="2588" spans="1:4" ht="12.5">
      <c r="A2588" s="406" t="s">
        <v>448</v>
      </c>
      <c r="B2588" s="406" t="s">
        <v>2763</v>
      </c>
      <c r="C2588" s="406" t="s">
        <v>1865</v>
      </c>
      <c r="D2588" s="406" t="s">
        <v>2765</v>
      </c>
    </row>
    <row r="2589" spans="1:4" ht="12.5">
      <c r="A2589" s="406" t="s">
        <v>448</v>
      </c>
      <c r="B2589" s="406" t="s">
        <v>1913</v>
      </c>
      <c r="C2589" s="406" t="s">
        <v>1702</v>
      </c>
      <c r="D2589" s="406" t="s">
        <v>1914</v>
      </c>
    </row>
    <row r="2590" spans="1:4" ht="12.5">
      <c r="A2590" s="406" t="s">
        <v>1993</v>
      </c>
      <c r="B2590" s="406" t="s">
        <v>2318</v>
      </c>
      <c r="C2590" s="406" t="s">
        <v>1954</v>
      </c>
      <c r="D2590" s="406" t="s">
        <v>2319</v>
      </c>
    </row>
    <row r="2591" spans="1:4" ht="12.5">
      <c r="A2591" s="406" t="s">
        <v>1546</v>
      </c>
      <c r="B2591" s="406" t="s">
        <v>1934</v>
      </c>
      <c r="C2591" s="406" t="s">
        <v>1671</v>
      </c>
      <c r="D2591" s="406" t="s">
        <v>1936</v>
      </c>
    </row>
    <row r="2592" spans="1:4" ht="12.5">
      <c r="A2592" s="406" t="s">
        <v>448</v>
      </c>
      <c r="B2592" s="406" t="s">
        <v>1681</v>
      </c>
      <c r="C2592" s="406" t="s">
        <v>3614</v>
      </c>
      <c r="D2592" s="406" t="s">
        <v>2143</v>
      </c>
    </row>
    <row r="2593" spans="1:4" ht="12.5">
      <c r="A2593" s="406" t="s">
        <v>460</v>
      </c>
      <c r="B2593" s="406" t="s">
        <v>3615</v>
      </c>
      <c r="C2593" s="406" t="s">
        <v>1713</v>
      </c>
      <c r="D2593" s="406" t="s">
        <v>3616</v>
      </c>
    </row>
    <row r="2594" spans="1:4" ht="12.5">
      <c r="A2594" s="406" t="s">
        <v>448</v>
      </c>
      <c r="B2594" s="406" t="s">
        <v>1664</v>
      </c>
      <c r="C2594" s="406" t="s">
        <v>1819</v>
      </c>
      <c r="D2594" s="406" t="s">
        <v>1666</v>
      </c>
    </row>
    <row r="2595" spans="1:4" ht="12.5">
      <c r="A2595" s="406" t="s">
        <v>1546</v>
      </c>
      <c r="B2595" s="406" t="s">
        <v>1653</v>
      </c>
      <c r="C2595" s="406" t="s">
        <v>1727</v>
      </c>
      <c r="D2595" s="406" t="s">
        <v>1655</v>
      </c>
    </row>
    <row r="2596" spans="1:4" ht="12.5">
      <c r="A2596" s="406" t="s">
        <v>456</v>
      </c>
      <c r="B2596" s="406" t="s">
        <v>1841</v>
      </c>
      <c r="C2596" s="406" t="s">
        <v>1737</v>
      </c>
      <c r="D2596" s="406" t="s">
        <v>1842</v>
      </c>
    </row>
    <row r="2597" spans="1:4" ht="12.5">
      <c r="A2597" s="406" t="s">
        <v>2776</v>
      </c>
      <c r="B2597" s="406" t="s">
        <v>2777</v>
      </c>
      <c r="C2597" s="406" t="s">
        <v>3132</v>
      </c>
      <c r="D2597" s="406" t="s">
        <v>2779</v>
      </c>
    </row>
    <row r="2598" spans="1:4" ht="12.5">
      <c r="A2598" s="406" t="s">
        <v>448</v>
      </c>
      <c r="B2598" s="406" t="s">
        <v>1715</v>
      </c>
      <c r="C2598" s="406" t="s">
        <v>1729</v>
      </c>
      <c r="D2598" s="406" t="s">
        <v>2278</v>
      </c>
    </row>
    <row r="2599" spans="1:4" ht="12.5">
      <c r="A2599" s="406" t="s">
        <v>783</v>
      </c>
      <c r="B2599" s="406" t="s">
        <v>2094</v>
      </c>
      <c r="C2599" s="406" t="s">
        <v>2021</v>
      </c>
      <c r="D2599" s="406" t="s">
        <v>3281</v>
      </c>
    </row>
    <row r="2600" spans="1:4" ht="12.5">
      <c r="A2600" s="406" t="s">
        <v>472</v>
      </c>
      <c r="B2600" s="406" t="s">
        <v>1694</v>
      </c>
      <c r="C2600" s="406" t="s">
        <v>1665</v>
      </c>
      <c r="D2600" s="406" t="s">
        <v>1696</v>
      </c>
    </row>
    <row r="2601" spans="1:4" ht="12.5">
      <c r="A2601" s="406" t="s">
        <v>460</v>
      </c>
      <c r="B2601" s="406" t="s">
        <v>3615</v>
      </c>
      <c r="C2601" s="406" t="s">
        <v>1805</v>
      </c>
      <c r="D2601" s="406" t="s">
        <v>3617</v>
      </c>
    </row>
    <row r="2602" spans="1:4" ht="12.5">
      <c r="A2602" s="406" t="s">
        <v>452</v>
      </c>
      <c r="B2602" s="406" t="s">
        <v>3023</v>
      </c>
      <c r="C2602" s="406" t="s">
        <v>2072</v>
      </c>
      <c r="D2602" s="406" t="s">
        <v>3618</v>
      </c>
    </row>
    <row r="2603" spans="1:4" ht="12.5">
      <c r="A2603" s="406" t="s">
        <v>460</v>
      </c>
      <c r="B2603" s="406" t="s">
        <v>1749</v>
      </c>
      <c r="C2603" s="406" t="s">
        <v>1737</v>
      </c>
      <c r="D2603" s="406" t="s">
        <v>2684</v>
      </c>
    </row>
    <row r="2604" spans="1:4" ht="12.5">
      <c r="A2604" s="406" t="s">
        <v>448</v>
      </c>
      <c r="B2604" s="406" t="s">
        <v>2144</v>
      </c>
      <c r="C2604" s="406" t="s">
        <v>1651</v>
      </c>
      <c r="D2604" s="406" t="s">
        <v>3619</v>
      </c>
    </row>
    <row r="2605" spans="1:4" ht="12.5">
      <c r="A2605" s="406" t="s">
        <v>467</v>
      </c>
      <c r="B2605" s="406" t="s">
        <v>3620</v>
      </c>
      <c r="C2605" s="406" t="s">
        <v>1724</v>
      </c>
      <c r="D2605" s="406" t="s">
        <v>3621</v>
      </c>
    </row>
    <row r="2606" spans="1:4" ht="12.5">
      <c r="A2606" s="406" t="s">
        <v>2552</v>
      </c>
      <c r="B2606" s="406" t="s">
        <v>2552</v>
      </c>
      <c r="C2606" s="406" t="s">
        <v>3622</v>
      </c>
      <c r="D2606" s="406" t="s">
        <v>2032</v>
      </c>
    </row>
    <row r="2607" spans="1:4" ht="12.5">
      <c r="A2607" s="406" t="s">
        <v>452</v>
      </c>
      <c r="B2607" s="406" t="s">
        <v>3023</v>
      </c>
      <c r="C2607" s="406" t="s">
        <v>2413</v>
      </c>
      <c r="D2607" s="406" t="s">
        <v>3035</v>
      </c>
    </row>
    <row r="2608" spans="1:4" ht="12.5">
      <c r="A2608" s="406" t="s">
        <v>460</v>
      </c>
      <c r="B2608" s="406" t="s">
        <v>2554</v>
      </c>
      <c r="C2608" s="406" t="s">
        <v>1677</v>
      </c>
      <c r="D2608" s="406" t="s">
        <v>3623</v>
      </c>
    </row>
    <row r="2609" spans="1:4" ht="12.5">
      <c r="A2609" s="406" t="s">
        <v>1787</v>
      </c>
      <c r="B2609" s="406" t="s">
        <v>1946</v>
      </c>
      <c r="C2609" s="406" t="s">
        <v>1819</v>
      </c>
      <c r="D2609" s="406" t="s">
        <v>1947</v>
      </c>
    </row>
    <row r="2610" spans="1:4" ht="12.5">
      <c r="A2610" s="406" t="s">
        <v>448</v>
      </c>
      <c r="B2610" s="406" t="s">
        <v>2216</v>
      </c>
      <c r="C2610" s="406" t="s">
        <v>1870</v>
      </c>
      <c r="D2610" s="406" t="s">
        <v>2217</v>
      </c>
    </row>
    <row r="2611" spans="1:4" ht="12.5">
      <c r="A2611" s="406" t="s">
        <v>460</v>
      </c>
      <c r="B2611" s="406" t="s">
        <v>2471</v>
      </c>
      <c r="C2611" s="406" t="s">
        <v>1819</v>
      </c>
      <c r="D2611" s="406" t="s">
        <v>2401</v>
      </c>
    </row>
    <row r="2612" spans="1:4" ht="12.5">
      <c r="A2612" s="406" t="s">
        <v>460</v>
      </c>
      <c r="B2612" s="406" t="s">
        <v>1961</v>
      </c>
      <c r="C2612" s="406" t="s">
        <v>1805</v>
      </c>
      <c r="D2612" s="406" t="s">
        <v>1962</v>
      </c>
    </row>
    <row r="2613" spans="1:4" ht="12.5">
      <c r="A2613" s="406" t="s">
        <v>1858</v>
      </c>
      <c r="B2613" s="406" t="s">
        <v>1859</v>
      </c>
      <c r="C2613" s="406" t="s">
        <v>1745</v>
      </c>
      <c r="D2613" s="406" t="s">
        <v>2096</v>
      </c>
    </row>
    <row r="2614" spans="1:4" ht="12.5">
      <c r="A2614" s="406" t="s">
        <v>1858</v>
      </c>
      <c r="B2614" s="406" t="s">
        <v>1859</v>
      </c>
      <c r="C2614" s="406" t="s">
        <v>2173</v>
      </c>
      <c r="D2614" s="406" t="s">
        <v>3281</v>
      </c>
    </row>
    <row r="2615" spans="1:4" ht="12.5">
      <c r="A2615" s="406" t="s">
        <v>460</v>
      </c>
      <c r="B2615" s="406" t="s">
        <v>3257</v>
      </c>
      <c r="C2615" s="406" t="s">
        <v>3624</v>
      </c>
      <c r="D2615" s="406" t="s">
        <v>3081</v>
      </c>
    </row>
    <row r="2616" spans="1:4" ht="12.5">
      <c r="A2616" s="406" t="s">
        <v>448</v>
      </c>
      <c r="B2616" s="406" t="s">
        <v>1712</v>
      </c>
      <c r="C2616" s="406" t="s">
        <v>1734</v>
      </c>
      <c r="D2616" s="406" t="s">
        <v>1714</v>
      </c>
    </row>
    <row r="2617" spans="1:4" ht="12.5">
      <c r="A2617" s="406" t="s">
        <v>2793</v>
      </c>
      <c r="B2617" s="406" t="s">
        <v>2949</v>
      </c>
      <c r="C2617" s="406" t="s">
        <v>3625</v>
      </c>
      <c r="D2617" s="406" t="s">
        <v>2201</v>
      </c>
    </row>
    <row r="2618" spans="1:4" ht="12.5">
      <c r="A2618" s="406" t="s">
        <v>467</v>
      </c>
      <c r="B2618" s="406" t="s">
        <v>499</v>
      </c>
      <c r="C2618" s="406" t="s">
        <v>1819</v>
      </c>
      <c r="D2618" s="406" t="s">
        <v>2002</v>
      </c>
    </row>
    <row r="2619" spans="1:4" ht="12.5">
      <c r="A2619" s="406" t="s">
        <v>460</v>
      </c>
      <c r="B2619" s="406" t="s">
        <v>3247</v>
      </c>
      <c r="C2619" s="406" t="s">
        <v>3626</v>
      </c>
      <c r="D2619" s="406" t="s">
        <v>3088</v>
      </c>
    </row>
    <row r="2620" spans="1:4" ht="12.5">
      <c r="A2620" s="406" t="s">
        <v>3091</v>
      </c>
      <c r="B2620" s="406" t="s">
        <v>3092</v>
      </c>
      <c r="C2620" s="406" t="s">
        <v>2901</v>
      </c>
      <c r="D2620" s="406" t="s">
        <v>3094</v>
      </c>
    </row>
    <row r="2621" spans="1:4" ht="12.5">
      <c r="A2621" s="406" t="s">
        <v>1863</v>
      </c>
      <c r="B2621" s="406" t="s">
        <v>1869</v>
      </c>
      <c r="C2621" s="406" t="s">
        <v>1710</v>
      </c>
      <c r="D2621" s="406" t="s">
        <v>3627</v>
      </c>
    </row>
    <row r="2622" spans="1:4" ht="12.5">
      <c r="A2622" s="406" t="s">
        <v>460</v>
      </c>
      <c r="B2622" s="406" t="s">
        <v>1741</v>
      </c>
      <c r="C2622" s="406" t="s">
        <v>1710</v>
      </c>
      <c r="D2622" s="406" t="s">
        <v>2719</v>
      </c>
    </row>
    <row r="2623" spans="1:4" ht="12.5">
      <c r="A2623" s="406" t="s">
        <v>1993</v>
      </c>
      <c r="B2623" s="406" t="s">
        <v>2318</v>
      </c>
      <c r="C2623" s="406" t="s">
        <v>1657</v>
      </c>
      <c r="D2623" s="406" t="s">
        <v>2480</v>
      </c>
    </row>
    <row r="2624" spans="1:4" ht="12.5">
      <c r="A2624" s="406" t="s">
        <v>460</v>
      </c>
      <c r="B2624" s="406" t="s">
        <v>1766</v>
      </c>
      <c r="C2624" s="406" t="s">
        <v>1654</v>
      </c>
      <c r="D2624" s="406" t="s">
        <v>2122</v>
      </c>
    </row>
    <row r="2625" spans="1:4" ht="12.5">
      <c r="A2625" s="406" t="s">
        <v>460</v>
      </c>
      <c r="B2625" s="406" t="s">
        <v>1758</v>
      </c>
      <c r="C2625" s="406" t="s">
        <v>1651</v>
      </c>
      <c r="D2625" s="406" t="s">
        <v>1759</v>
      </c>
    </row>
    <row r="2626" spans="1:4" ht="12.5">
      <c r="A2626" s="406" t="s">
        <v>456</v>
      </c>
      <c r="B2626" s="406" t="s">
        <v>1838</v>
      </c>
      <c r="C2626" s="406" t="s">
        <v>2066</v>
      </c>
      <c r="D2626" s="406" t="s">
        <v>2231</v>
      </c>
    </row>
    <row r="2627" spans="1:4" ht="12.5">
      <c r="A2627" s="406" t="s">
        <v>448</v>
      </c>
      <c r="B2627" s="406" t="s">
        <v>2679</v>
      </c>
      <c r="C2627" s="406" t="s">
        <v>1767</v>
      </c>
      <c r="D2627" s="406" t="s">
        <v>2680</v>
      </c>
    </row>
    <row r="2628" spans="1:4" ht="12.5">
      <c r="A2628" s="406" t="s">
        <v>460</v>
      </c>
      <c r="B2628" s="406" t="s">
        <v>3289</v>
      </c>
      <c r="C2628" s="406" t="s">
        <v>1651</v>
      </c>
      <c r="D2628" s="406" t="s">
        <v>3628</v>
      </c>
    </row>
    <row r="2629" spans="1:4" ht="12.5">
      <c r="A2629" s="406" t="s">
        <v>448</v>
      </c>
      <c r="B2629" s="406" t="s">
        <v>2271</v>
      </c>
      <c r="C2629" s="406" t="s">
        <v>1674</v>
      </c>
      <c r="D2629" s="406" t="s">
        <v>2272</v>
      </c>
    </row>
    <row r="2630" spans="1:4" ht="12.5">
      <c r="A2630" s="406" t="s">
        <v>460</v>
      </c>
      <c r="B2630" s="406" t="s">
        <v>1969</v>
      </c>
      <c r="C2630" s="406" t="s">
        <v>1763</v>
      </c>
      <c r="D2630" s="406" t="s">
        <v>1970</v>
      </c>
    </row>
    <row r="2631" spans="1:4" ht="12.5">
      <c r="A2631" s="406" t="s">
        <v>1546</v>
      </c>
      <c r="B2631" s="406" t="s">
        <v>1942</v>
      </c>
      <c r="C2631" s="406" t="s">
        <v>1796</v>
      </c>
      <c r="D2631" s="406" t="s">
        <v>2379</v>
      </c>
    </row>
    <row r="2632" spans="1:4" ht="12.5">
      <c r="A2632" s="406" t="s">
        <v>448</v>
      </c>
      <c r="B2632" s="406" t="s">
        <v>2222</v>
      </c>
      <c r="C2632" s="406" t="s">
        <v>1671</v>
      </c>
      <c r="D2632" s="406" t="s">
        <v>2223</v>
      </c>
    </row>
    <row r="2633" spans="1:4" ht="12.5">
      <c r="A2633" s="406" t="s">
        <v>452</v>
      </c>
      <c r="B2633" s="406" t="s">
        <v>3629</v>
      </c>
      <c r="C2633" s="406" t="s">
        <v>1729</v>
      </c>
      <c r="D2633" s="406" t="s">
        <v>3630</v>
      </c>
    </row>
    <row r="2634" spans="1:4" ht="12.5">
      <c r="A2634" s="406" t="s">
        <v>460</v>
      </c>
      <c r="B2634" s="406" t="s">
        <v>3125</v>
      </c>
      <c r="C2634" s="406" t="s">
        <v>3631</v>
      </c>
      <c r="D2634" s="406" t="s">
        <v>3088</v>
      </c>
    </row>
    <row r="2635" spans="1:4" ht="12.5">
      <c r="A2635" s="406" t="s">
        <v>460</v>
      </c>
      <c r="B2635" s="406" t="s">
        <v>3632</v>
      </c>
      <c r="C2635" s="406" t="s">
        <v>1724</v>
      </c>
      <c r="D2635" s="406" t="s">
        <v>3633</v>
      </c>
    </row>
    <row r="2636" spans="1:4" ht="12.5">
      <c r="A2636" s="406" t="s">
        <v>1858</v>
      </c>
      <c r="B2636" s="406" t="s">
        <v>2381</v>
      </c>
      <c r="C2636" s="406" t="s">
        <v>1651</v>
      </c>
      <c r="D2636" s="406" t="s">
        <v>2382</v>
      </c>
    </row>
    <row r="2637" spans="1:4" ht="12.5">
      <c r="A2637" s="406" t="s">
        <v>1893</v>
      </c>
      <c r="B2637" s="406" t="s">
        <v>1904</v>
      </c>
      <c r="C2637" s="406" t="s">
        <v>2019</v>
      </c>
      <c r="D2637" s="406" t="s">
        <v>2938</v>
      </c>
    </row>
    <row r="2638" spans="1:4" ht="12.5">
      <c r="A2638" s="406" t="s">
        <v>783</v>
      </c>
      <c r="B2638" s="406" t="s">
        <v>2255</v>
      </c>
      <c r="C2638" s="406" t="s">
        <v>1750</v>
      </c>
      <c r="D2638" s="406" t="s">
        <v>3634</v>
      </c>
    </row>
    <row r="2639" spans="1:4" ht="12.5">
      <c r="A2639" s="406" t="s">
        <v>448</v>
      </c>
      <c r="B2639" s="406" t="s">
        <v>2400</v>
      </c>
      <c r="C2639" s="406" t="s">
        <v>1702</v>
      </c>
      <c r="D2639" s="406" t="s">
        <v>2401</v>
      </c>
    </row>
    <row r="2640" spans="1:4" ht="12.5">
      <c r="A2640" s="406" t="s">
        <v>3147</v>
      </c>
      <c r="B2640" s="406" t="s">
        <v>3148</v>
      </c>
      <c r="C2640" s="406" t="s">
        <v>3140</v>
      </c>
      <c r="D2640" s="406" t="s">
        <v>3149</v>
      </c>
    </row>
    <row r="2641" spans="1:4" ht="12.5">
      <c r="A2641" s="406" t="s">
        <v>783</v>
      </c>
      <c r="B2641" s="406" t="s">
        <v>2324</v>
      </c>
      <c r="C2641" s="406" t="s">
        <v>1748</v>
      </c>
      <c r="D2641" s="406" t="s">
        <v>3635</v>
      </c>
    </row>
    <row r="2642" spans="1:4" ht="12.5">
      <c r="A2642" s="406" t="s">
        <v>2776</v>
      </c>
      <c r="B2642" s="406" t="s">
        <v>2777</v>
      </c>
      <c r="C2642" s="406" t="s">
        <v>1729</v>
      </c>
      <c r="D2642" s="406" t="s">
        <v>3636</v>
      </c>
    </row>
    <row r="2643" spans="1:4" ht="12.5">
      <c r="A2643" s="406" t="s">
        <v>460</v>
      </c>
      <c r="B2643" s="406" t="s">
        <v>3324</v>
      </c>
      <c r="C2643" s="406" t="s">
        <v>3637</v>
      </c>
      <c r="D2643" s="406" t="s">
        <v>3081</v>
      </c>
    </row>
    <row r="2644" spans="1:4" ht="12.5">
      <c r="A2644" s="406" t="s">
        <v>467</v>
      </c>
      <c r="B2644" s="406" t="s">
        <v>2527</v>
      </c>
      <c r="C2644" s="406" t="s">
        <v>1695</v>
      </c>
      <c r="D2644" s="406" t="s">
        <v>2889</v>
      </c>
    </row>
    <row r="2645" spans="1:4" ht="12.5">
      <c r="A2645" s="406" t="s">
        <v>2462</v>
      </c>
      <c r="B2645" s="406" t="s">
        <v>1659</v>
      </c>
      <c r="C2645" s="406" t="s">
        <v>1713</v>
      </c>
      <c r="D2645" s="406" t="s">
        <v>3638</v>
      </c>
    </row>
    <row r="2646" spans="1:4" ht="12.5">
      <c r="A2646" s="406" t="s">
        <v>460</v>
      </c>
      <c r="B2646" s="406" t="s">
        <v>3247</v>
      </c>
      <c r="C2646" s="406" t="s">
        <v>3639</v>
      </c>
      <c r="D2646" s="406" t="s">
        <v>3088</v>
      </c>
    </row>
    <row r="2647" spans="1:4" ht="12.5">
      <c r="A2647" s="406" t="s">
        <v>448</v>
      </c>
      <c r="B2647" s="406" t="s">
        <v>2736</v>
      </c>
      <c r="C2647" s="406" t="s">
        <v>1729</v>
      </c>
      <c r="D2647" s="406" t="s">
        <v>1806</v>
      </c>
    </row>
    <row r="2648" spans="1:4" ht="12.5">
      <c r="A2648" s="406" t="s">
        <v>460</v>
      </c>
      <c r="B2648" s="406" t="s">
        <v>3640</v>
      </c>
      <c r="C2648" s="406" t="s">
        <v>1665</v>
      </c>
      <c r="D2648" s="406" t="s">
        <v>3641</v>
      </c>
    </row>
    <row r="2649" spans="1:4" ht="12.5">
      <c r="A2649" s="406" t="s">
        <v>1858</v>
      </c>
      <c r="B2649" s="406" t="s">
        <v>1859</v>
      </c>
      <c r="C2649" s="406" t="s">
        <v>1729</v>
      </c>
      <c r="D2649" s="406" t="s">
        <v>2719</v>
      </c>
    </row>
    <row r="2650" spans="1:4" ht="12.5">
      <c r="A2650" s="406" t="s">
        <v>460</v>
      </c>
      <c r="B2650" s="406" t="s">
        <v>3111</v>
      </c>
      <c r="C2650" s="406" t="s">
        <v>3642</v>
      </c>
      <c r="D2650" s="406" t="s">
        <v>3081</v>
      </c>
    </row>
    <row r="2651" spans="1:4" ht="12.5">
      <c r="A2651" s="406" t="s">
        <v>1546</v>
      </c>
      <c r="B2651" s="406" t="s">
        <v>1659</v>
      </c>
      <c r="C2651" s="406" t="s">
        <v>1748</v>
      </c>
      <c r="D2651" s="406" t="s">
        <v>2741</v>
      </c>
    </row>
    <row r="2652" spans="1:4" ht="12.5">
      <c r="A2652" s="406" t="s">
        <v>460</v>
      </c>
      <c r="B2652" s="406" t="s">
        <v>1747</v>
      </c>
      <c r="C2652" s="406" t="s">
        <v>1763</v>
      </c>
      <c r="D2652" s="406" t="s">
        <v>2114</v>
      </c>
    </row>
    <row r="2653" spans="1:4" ht="12.5">
      <c r="A2653" s="406" t="s">
        <v>1546</v>
      </c>
      <c r="B2653" s="406" t="s">
        <v>1659</v>
      </c>
      <c r="C2653" s="406" t="s">
        <v>1674</v>
      </c>
      <c r="D2653" s="406" t="s">
        <v>2377</v>
      </c>
    </row>
    <row r="2654" spans="1:4" ht="12.5">
      <c r="A2654" s="406" t="s">
        <v>1893</v>
      </c>
      <c r="B2654" s="406" t="s">
        <v>1904</v>
      </c>
      <c r="C2654" s="406" t="s">
        <v>2173</v>
      </c>
      <c r="D2654" s="406" t="s">
        <v>2361</v>
      </c>
    </row>
    <row r="2655" spans="1:4" ht="12.5">
      <c r="A2655" s="406" t="s">
        <v>2793</v>
      </c>
      <c r="B2655" s="406" t="s">
        <v>1664</v>
      </c>
      <c r="C2655" s="406" t="s">
        <v>2994</v>
      </c>
      <c r="D2655" s="406" t="s">
        <v>2808</v>
      </c>
    </row>
    <row r="2656" spans="1:4" ht="12.5">
      <c r="A2656" s="406" t="s">
        <v>452</v>
      </c>
      <c r="B2656" s="406" t="s">
        <v>2196</v>
      </c>
      <c r="C2656" s="406" t="s">
        <v>1896</v>
      </c>
      <c r="D2656" s="406" t="s">
        <v>2726</v>
      </c>
    </row>
    <row r="2657" spans="1:4" ht="12.5">
      <c r="A2657" s="406" t="s">
        <v>1993</v>
      </c>
      <c r="B2657" s="406" t="s">
        <v>1994</v>
      </c>
      <c r="C2657" s="406" t="s">
        <v>1674</v>
      </c>
      <c r="D2657" s="406" t="s">
        <v>3643</v>
      </c>
    </row>
    <row r="2658" spans="1:4" ht="12.5">
      <c r="A2658" s="406" t="s">
        <v>448</v>
      </c>
      <c r="B2658" s="406" t="s">
        <v>2614</v>
      </c>
      <c r="C2658" s="406" t="s">
        <v>1657</v>
      </c>
      <c r="D2658" s="406" t="s">
        <v>3644</v>
      </c>
    </row>
    <row r="2659" spans="1:4" ht="12.5">
      <c r="A2659" s="406" t="s">
        <v>467</v>
      </c>
      <c r="B2659" s="406" t="s">
        <v>2150</v>
      </c>
      <c r="C2659" s="406" t="s">
        <v>1677</v>
      </c>
      <c r="D2659" s="406" t="s">
        <v>2732</v>
      </c>
    </row>
    <row r="2660" spans="1:4" ht="12.5">
      <c r="A2660" s="406" t="s">
        <v>1843</v>
      </c>
      <c r="B2660" s="406" t="s">
        <v>1958</v>
      </c>
      <c r="C2660" s="406" t="s">
        <v>1665</v>
      </c>
      <c r="D2660" s="406" t="s">
        <v>3279</v>
      </c>
    </row>
    <row r="2661" spans="1:4" ht="12.5">
      <c r="A2661" s="406" t="s">
        <v>460</v>
      </c>
      <c r="B2661" s="406" t="s">
        <v>2233</v>
      </c>
      <c r="C2661" s="406" t="s">
        <v>1702</v>
      </c>
      <c r="D2661" s="406" t="s">
        <v>2234</v>
      </c>
    </row>
    <row r="2662" spans="1:4" ht="12.5">
      <c r="A2662" s="406" t="s">
        <v>2793</v>
      </c>
      <c r="B2662" s="406" t="s">
        <v>1664</v>
      </c>
      <c r="C2662" s="406" t="s">
        <v>3288</v>
      </c>
      <c r="D2662" s="406" t="s">
        <v>2808</v>
      </c>
    </row>
    <row r="2663" spans="1:4" ht="12.5">
      <c r="A2663" s="406" t="s">
        <v>2793</v>
      </c>
      <c r="B2663" s="406" t="s">
        <v>2842</v>
      </c>
      <c r="C2663" s="406" t="s">
        <v>3181</v>
      </c>
      <c r="D2663" s="406" t="s">
        <v>2808</v>
      </c>
    </row>
    <row r="2664" spans="1:4" ht="12.5">
      <c r="A2664" s="406" t="s">
        <v>1546</v>
      </c>
      <c r="B2664" s="406" t="s">
        <v>1653</v>
      </c>
      <c r="C2664" s="406" t="s">
        <v>1657</v>
      </c>
      <c r="D2664" s="406" t="s">
        <v>2198</v>
      </c>
    </row>
    <row r="2665" spans="1:4" ht="12.5">
      <c r="A2665" s="406" t="s">
        <v>1858</v>
      </c>
      <c r="B2665" s="406" t="s">
        <v>1859</v>
      </c>
      <c r="C2665" s="406" t="s">
        <v>1677</v>
      </c>
      <c r="D2665" s="406" t="s">
        <v>2719</v>
      </c>
    </row>
    <row r="2666" spans="1:4" ht="12.5">
      <c r="A2666" s="406" t="s">
        <v>783</v>
      </c>
      <c r="B2666" s="406" t="s">
        <v>3645</v>
      </c>
      <c r="C2666" s="406" t="s">
        <v>2226</v>
      </c>
      <c r="D2666" s="406" t="s">
        <v>2234</v>
      </c>
    </row>
    <row r="2667" spans="1:4" ht="12.5">
      <c r="A2667" s="406" t="s">
        <v>460</v>
      </c>
      <c r="B2667" s="406" t="s">
        <v>1766</v>
      </c>
      <c r="C2667" s="406" t="s">
        <v>2019</v>
      </c>
      <c r="D2667" s="406" t="s">
        <v>1768</v>
      </c>
    </row>
    <row r="2668" spans="1:4" ht="12.5">
      <c r="A2668" s="406" t="s">
        <v>2793</v>
      </c>
      <c r="B2668" s="406" t="s">
        <v>1664</v>
      </c>
      <c r="C2668" s="406" t="s">
        <v>3090</v>
      </c>
      <c r="D2668" s="406" t="s">
        <v>2808</v>
      </c>
    </row>
    <row r="2669" spans="1:4" ht="12.5">
      <c r="A2669" s="406" t="s">
        <v>460</v>
      </c>
      <c r="B2669" s="406" t="s">
        <v>3082</v>
      </c>
      <c r="C2669" s="406" t="s">
        <v>3646</v>
      </c>
      <c r="D2669" s="406" t="s">
        <v>3647</v>
      </c>
    </row>
    <row r="2670" spans="1:4" ht="12.5">
      <c r="A2670" s="406" t="s">
        <v>460</v>
      </c>
      <c r="B2670" s="406" t="s">
        <v>3257</v>
      </c>
      <c r="C2670" s="406" t="s">
        <v>3648</v>
      </c>
      <c r="D2670" s="406" t="s">
        <v>3081</v>
      </c>
    </row>
    <row r="2671" spans="1:4" ht="12.5">
      <c r="A2671" s="406" t="s">
        <v>460</v>
      </c>
      <c r="B2671" s="406" t="s">
        <v>3235</v>
      </c>
      <c r="C2671" s="406" t="s">
        <v>3649</v>
      </c>
      <c r="D2671" s="406" t="s">
        <v>3081</v>
      </c>
    </row>
    <row r="2672" spans="1:4" ht="12.5">
      <c r="A2672" s="406" t="s">
        <v>2632</v>
      </c>
      <c r="B2672" s="406" t="s">
        <v>2632</v>
      </c>
      <c r="C2672" s="406"/>
      <c r="D2672" s="406" t="s">
        <v>3650</v>
      </c>
    </row>
    <row r="2673" spans="1:4" ht="12.5">
      <c r="A2673" s="406" t="s">
        <v>460</v>
      </c>
      <c r="B2673" s="406" t="s">
        <v>3059</v>
      </c>
      <c r="C2673" s="406" t="s">
        <v>1665</v>
      </c>
      <c r="D2673" s="406" t="s">
        <v>3651</v>
      </c>
    </row>
    <row r="2674" spans="1:4" ht="12.5">
      <c r="A2674" s="406" t="s">
        <v>463</v>
      </c>
      <c r="B2674" s="406" t="s">
        <v>2169</v>
      </c>
      <c r="C2674" s="406" t="s">
        <v>1763</v>
      </c>
      <c r="D2674" s="406" t="s">
        <v>3652</v>
      </c>
    </row>
    <row r="2675" spans="1:4" ht="12.5">
      <c r="A2675" s="406" t="s">
        <v>467</v>
      </c>
      <c r="B2675" s="406" t="s">
        <v>2150</v>
      </c>
      <c r="C2675" s="406" t="s">
        <v>1729</v>
      </c>
      <c r="D2675" s="406" t="s">
        <v>2483</v>
      </c>
    </row>
    <row r="2676" spans="1:4" ht="12.5">
      <c r="A2676" s="406" t="s">
        <v>460</v>
      </c>
      <c r="B2676" s="406" t="s">
        <v>2398</v>
      </c>
      <c r="C2676" s="406" t="s">
        <v>1713</v>
      </c>
      <c r="D2676" s="406" t="s">
        <v>2399</v>
      </c>
    </row>
    <row r="2677" spans="1:4" ht="12.5">
      <c r="A2677" s="406" t="s">
        <v>460</v>
      </c>
      <c r="B2677" s="406" t="s">
        <v>3124</v>
      </c>
      <c r="C2677" s="406" t="s">
        <v>1819</v>
      </c>
      <c r="D2677" s="406" t="s">
        <v>1702</v>
      </c>
    </row>
    <row r="2678" spans="1:4" ht="12.5">
      <c r="A2678" s="406" t="s">
        <v>3147</v>
      </c>
      <c r="B2678" s="406" t="s">
        <v>3148</v>
      </c>
      <c r="C2678" s="406" t="s">
        <v>2870</v>
      </c>
      <c r="D2678" s="406" t="s">
        <v>3149</v>
      </c>
    </row>
    <row r="2679" spans="1:4" ht="12.5">
      <c r="A2679" s="406" t="s">
        <v>2582</v>
      </c>
      <c r="B2679" s="406" t="s">
        <v>2583</v>
      </c>
      <c r="C2679" s="406" t="s">
        <v>1713</v>
      </c>
      <c r="D2679" s="406" t="s">
        <v>3653</v>
      </c>
    </row>
    <row r="2680" spans="1:4" ht="12.5">
      <c r="A2680" s="406" t="s">
        <v>1546</v>
      </c>
      <c r="B2680" s="406" t="s">
        <v>1656</v>
      </c>
      <c r="C2680" s="406" t="s">
        <v>1805</v>
      </c>
      <c r="D2680" s="406" t="s">
        <v>1658</v>
      </c>
    </row>
    <row r="2681" spans="1:4" ht="12.5">
      <c r="A2681" s="406" t="s">
        <v>1546</v>
      </c>
      <c r="B2681" s="406" t="s">
        <v>2090</v>
      </c>
      <c r="C2681" s="406" t="s">
        <v>1695</v>
      </c>
      <c r="D2681" s="406" t="s">
        <v>2946</v>
      </c>
    </row>
    <row r="2682" spans="1:4" ht="12.5">
      <c r="A2682" s="406" t="s">
        <v>460</v>
      </c>
      <c r="B2682" s="406" t="s">
        <v>3180</v>
      </c>
      <c r="C2682" s="406" t="s">
        <v>2925</v>
      </c>
      <c r="D2682" s="406" t="s">
        <v>3156</v>
      </c>
    </row>
    <row r="2683" spans="1:4" ht="12.5">
      <c r="A2683" s="406" t="s">
        <v>2185</v>
      </c>
      <c r="B2683" s="406" t="s">
        <v>2284</v>
      </c>
      <c r="C2683" s="406" t="s">
        <v>1695</v>
      </c>
      <c r="D2683" s="406" t="s">
        <v>2285</v>
      </c>
    </row>
    <row r="2684" spans="1:4" ht="12.5">
      <c r="A2684" s="406" t="s">
        <v>2793</v>
      </c>
      <c r="B2684" s="406" t="s">
        <v>2842</v>
      </c>
      <c r="C2684" s="406" t="s">
        <v>3224</v>
      </c>
      <c r="D2684" s="406" t="s">
        <v>2808</v>
      </c>
    </row>
    <row r="2685" spans="1:4" ht="12.5">
      <c r="A2685" s="406" t="s">
        <v>448</v>
      </c>
      <c r="B2685" s="406" t="s">
        <v>2390</v>
      </c>
      <c r="C2685" s="406" t="s">
        <v>1702</v>
      </c>
      <c r="D2685" s="406" t="s">
        <v>2391</v>
      </c>
    </row>
    <row r="2686" spans="1:4" ht="12.5">
      <c r="A2686" s="406" t="s">
        <v>1546</v>
      </c>
      <c r="B2686" s="406" t="s">
        <v>1653</v>
      </c>
      <c r="C2686" s="406" t="s">
        <v>1702</v>
      </c>
      <c r="D2686" s="406" t="s">
        <v>2083</v>
      </c>
    </row>
    <row r="2687" spans="1:4" ht="12.5">
      <c r="A2687" s="406" t="s">
        <v>448</v>
      </c>
      <c r="B2687" s="406" t="s">
        <v>3654</v>
      </c>
      <c r="C2687" s="406" t="s">
        <v>1710</v>
      </c>
      <c r="D2687" s="406" t="s">
        <v>2058</v>
      </c>
    </row>
    <row r="2688" spans="1:4" ht="12.5">
      <c r="A2688" s="406" t="s">
        <v>3091</v>
      </c>
      <c r="B2688" s="406" t="s">
        <v>3122</v>
      </c>
      <c r="C2688" s="406" t="s">
        <v>1748</v>
      </c>
      <c r="D2688" s="406" t="s">
        <v>3655</v>
      </c>
    </row>
    <row r="2689" spans="1:4" ht="12.5">
      <c r="A2689" s="406" t="s">
        <v>2261</v>
      </c>
      <c r="B2689" s="406" t="s">
        <v>3253</v>
      </c>
      <c r="C2689" s="406" t="s">
        <v>3267</v>
      </c>
      <c r="D2689" s="406" t="s">
        <v>3178</v>
      </c>
    </row>
    <row r="2690" spans="1:4" ht="12.5">
      <c r="A2690" s="406" t="s">
        <v>1780</v>
      </c>
      <c r="B2690" s="406" t="s">
        <v>1781</v>
      </c>
      <c r="C2690" s="406" t="s">
        <v>1816</v>
      </c>
      <c r="D2690" s="406" t="s">
        <v>2540</v>
      </c>
    </row>
    <row r="2691" spans="1:4" ht="12.5">
      <c r="A2691" s="406" t="s">
        <v>2793</v>
      </c>
      <c r="B2691" s="406" t="s">
        <v>2949</v>
      </c>
      <c r="C2691" s="406" t="s">
        <v>3656</v>
      </c>
      <c r="D2691" s="406" t="s">
        <v>2201</v>
      </c>
    </row>
    <row r="2692" spans="1:4" ht="12.5">
      <c r="A2692" s="406" t="s">
        <v>460</v>
      </c>
      <c r="B2692" s="406" t="s">
        <v>3125</v>
      </c>
      <c r="C2692" s="406" t="s">
        <v>3657</v>
      </c>
      <c r="D2692" s="406" t="s">
        <v>3088</v>
      </c>
    </row>
    <row r="2693" spans="1:4" ht="12.5">
      <c r="A2693" s="406" t="s">
        <v>783</v>
      </c>
      <c r="B2693" s="406" t="s">
        <v>3645</v>
      </c>
      <c r="C2693" s="406" t="s">
        <v>1692</v>
      </c>
      <c r="D2693" s="406" t="s">
        <v>2234</v>
      </c>
    </row>
    <row r="2694" spans="1:4" ht="12.5">
      <c r="A2694" s="406" t="s">
        <v>1843</v>
      </c>
      <c r="B2694" s="406" t="s">
        <v>1846</v>
      </c>
      <c r="C2694" s="406" t="s">
        <v>1839</v>
      </c>
      <c r="D2694" s="406" t="s">
        <v>2079</v>
      </c>
    </row>
    <row r="2695" spans="1:4" ht="12.5">
      <c r="A2695" s="406" t="s">
        <v>448</v>
      </c>
      <c r="B2695" s="406" t="s">
        <v>2334</v>
      </c>
      <c r="C2695" s="406" t="s">
        <v>1896</v>
      </c>
      <c r="D2695" s="406" t="s">
        <v>2335</v>
      </c>
    </row>
    <row r="2696" spans="1:4" ht="12.5">
      <c r="A2696" s="406" t="s">
        <v>456</v>
      </c>
      <c r="B2696" s="406" t="s">
        <v>1841</v>
      </c>
      <c r="C2696" s="406" t="s">
        <v>1727</v>
      </c>
      <c r="D2696" s="406" t="s">
        <v>1842</v>
      </c>
    </row>
    <row r="2697" spans="1:4" ht="12.5">
      <c r="A2697" s="406" t="s">
        <v>1863</v>
      </c>
      <c r="B2697" s="406" t="s">
        <v>1872</v>
      </c>
      <c r="C2697" s="406" t="s">
        <v>1724</v>
      </c>
      <c r="D2697" s="406" t="s">
        <v>1873</v>
      </c>
    </row>
    <row r="2698" spans="1:4" ht="12.5">
      <c r="A2698" s="406" t="s">
        <v>452</v>
      </c>
      <c r="B2698" s="406" t="s">
        <v>1923</v>
      </c>
      <c r="C2698" s="406" t="s">
        <v>2795</v>
      </c>
      <c r="D2698" s="406" t="s">
        <v>3658</v>
      </c>
    </row>
    <row r="2699" spans="1:4" ht="12.5">
      <c r="A2699" s="406" t="s">
        <v>467</v>
      </c>
      <c r="B2699" s="406" t="s">
        <v>2004</v>
      </c>
      <c r="C2699" s="406" t="s">
        <v>1745</v>
      </c>
      <c r="D2699" s="406" t="s">
        <v>3659</v>
      </c>
    </row>
    <row r="2700" spans="1:4" ht="12.5">
      <c r="A2700" s="406" t="s">
        <v>448</v>
      </c>
      <c r="B2700" s="406" t="s">
        <v>2699</v>
      </c>
      <c r="C2700" s="406" t="s">
        <v>1695</v>
      </c>
      <c r="D2700" s="406" t="s">
        <v>2700</v>
      </c>
    </row>
    <row r="2701" spans="1:4" ht="12.5">
      <c r="A2701" s="406" t="s">
        <v>460</v>
      </c>
      <c r="B2701" s="406" t="s">
        <v>3087</v>
      </c>
      <c r="C2701" s="406" t="s">
        <v>3660</v>
      </c>
      <c r="D2701" s="406" t="s">
        <v>3088</v>
      </c>
    </row>
    <row r="2702" spans="1:4" ht="12.5">
      <c r="A2702" s="406" t="s">
        <v>460</v>
      </c>
      <c r="B2702" s="406" t="s">
        <v>3087</v>
      </c>
      <c r="C2702" s="406" t="s">
        <v>2829</v>
      </c>
      <c r="D2702" s="406" t="s">
        <v>3088</v>
      </c>
    </row>
    <row r="2703" spans="1:4" ht="12.5">
      <c r="A2703" s="406" t="s">
        <v>467</v>
      </c>
      <c r="B2703" s="406" t="s">
        <v>1659</v>
      </c>
      <c r="C2703" s="406" t="s">
        <v>1671</v>
      </c>
      <c r="D2703" s="406" t="s">
        <v>1823</v>
      </c>
    </row>
    <row r="2704" spans="1:4" ht="12.5">
      <c r="A2704" s="406" t="s">
        <v>448</v>
      </c>
      <c r="B2704" s="406" t="s">
        <v>2280</v>
      </c>
      <c r="C2704" s="406" t="s">
        <v>1805</v>
      </c>
      <c r="D2704" s="406" t="s">
        <v>2281</v>
      </c>
    </row>
    <row r="2705" spans="1:4" ht="12.5">
      <c r="A2705" s="406" t="s">
        <v>448</v>
      </c>
      <c r="B2705" s="406" t="s">
        <v>3661</v>
      </c>
      <c r="C2705" s="406" t="s">
        <v>1702</v>
      </c>
      <c r="D2705" s="406" t="s">
        <v>2813</v>
      </c>
    </row>
    <row r="2706" spans="1:4" ht="12.5">
      <c r="A2706" s="406" t="s">
        <v>448</v>
      </c>
      <c r="B2706" s="406" t="s">
        <v>2137</v>
      </c>
      <c r="C2706" s="406" t="s">
        <v>1674</v>
      </c>
      <c r="D2706" s="406" t="s">
        <v>2138</v>
      </c>
    </row>
    <row r="2707" spans="1:4" ht="12.5">
      <c r="A2707" s="406" t="s">
        <v>448</v>
      </c>
      <c r="B2707" s="406" t="s">
        <v>1911</v>
      </c>
      <c r="C2707" s="406" t="s">
        <v>1665</v>
      </c>
      <c r="D2707" s="406" t="s">
        <v>1912</v>
      </c>
    </row>
    <row r="2708" spans="1:4" ht="12.5">
      <c r="A2708" s="406" t="s">
        <v>448</v>
      </c>
      <c r="B2708" s="406" t="s">
        <v>1717</v>
      </c>
      <c r="C2708" s="406" t="s">
        <v>2021</v>
      </c>
      <c r="D2708" s="406" t="s">
        <v>1719</v>
      </c>
    </row>
    <row r="2709" spans="1:4" ht="12.5">
      <c r="A2709" s="406" t="s">
        <v>2793</v>
      </c>
      <c r="B2709" s="406" t="s">
        <v>2842</v>
      </c>
      <c r="C2709" s="406" t="s">
        <v>3219</v>
      </c>
      <c r="D2709" s="406" t="s">
        <v>2808</v>
      </c>
    </row>
    <row r="2710" spans="1:4" ht="12.5">
      <c r="A2710" s="406" t="s">
        <v>1863</v>
      </c>
      <c r="B2710" s="406" t="s">
        <v>2634</v>
      </c>
      <c r="C2710" s="406" t="s">
        <v>1954</v>
      </c>
      <c r="D2710" s="406" t="s">
        <v>3662</v>
      </c>
    </row>
    <row r="2711" spans="1:4" ht="12.5">
      <c r="A2711" s="406" t="s">
        <v>1787</v>
      </c>
      <c r="B2711" s="406" t="s">
        <v>3663</v>
      </c>
      <c r="C2711" s="406" t="s">
        <v>1654</v>
      </c>
      <c r="D2711" s="406" t="s">
        <v>2808</v>
      </c>
    </row>
    <row r="2712" spans="1:4" ht="12.5">
      <c r="A2712" s="406" t="s">
        <v>783</v>
      </c>
      <c r="B2712" s="406" t="s">
        <v>2094</v>
      </c>
      <c r="C2712" s="406" t="s">
        <v>340</v>
      </c>
      <c r="D2712" s="406" t="s">
        <v>3664</v>
      </c>
    </row>
    <row r="2713" spans="1:4" ht="12.5">
      <c r="A2713" s="406" t="s">
        <v>467</v>
      </c>
      <c r="B2713" s="406" t="s">
        <v>1821</v>
      </c>
      <c r="C2713" s="406" t="s">
        <v>1671</v>
      </c>
      <c r="D2713" s="406" t="s">
        <v>2330</v>
      </c>
    </row>
    <row r="2714" spans="1:4" ht="12.5">
      <c r="A2714" s="406" t="s">
        <v>460</v>
      </c>
      <c r="B2714" s="406" t="s">
        <v>1758</v>
      </c>
      <c r="C2714" s="406" t="s">
        <v>1750</v>
      </c>
      <c r="D2714" s="406" t="s">
        <v>1759</v>
      </c>
    </row>
    <row r="2715" spans="1:4" ht="12.5">
      <c r="A2715" s="406" t="s">
        <v>1993</v>
      </c>
      <c r="B2715" s="406" t="s">
        <v>1994</v>
      </c>
      <c r="C2715" s="406" t="s">
        <v>1745</v>
      </c>
      <c r="D2715" s="406" t="s">
        <v>2317</v>
      </c>
    </row>
    <row r="2716" spans="1:4" ht="12.5">
      <c r="A2716" s="406" t="s">
        <v>460</v>
      </c>
      <c r="B2716" s="406" t="s">
        <v>3111</v>
      </c>
      <c r="C2716" s="406" t="s">
        <v>3562</v>
      </c>
      <c r="D2716" s="406" t="s">
        <v>3081</v>
      </c>
    </row>
    <row r="2717" spans="1:4" ht="12.5">
      <c r="A2717" s="406" t="s">
        <v>460</v>
      </c>
      <c r="B2717" s="406" t="s">
        <v>2519</v>
      </c>
      <c r="C2717" s="406" t="s">
        <v>1668</v>
      </c>
      <c r="D2717" s="406" t="s">
        <v>3665</v>
      </c>
    </row>
    <row r="2718" spans="1:4" ht="12.5">
      <c r="A2718" s="406" t="s">
        <v>448</v>
      </c>
      <c r="B2718" s="406" t="s">
        <v>2939</v>
      </c>
      <c r="C2718" s="406" t="s">
        <v>1689</v>
      </c>
      <c r="D2718" s="406" t="s">
        <v>3666</v>
      </c>
    </row>
    <row r="2719" spans="1:4" ht="12.5">
      <c r="A2719" s="406" t="s">
        <v>452</v>
      </c>
      <c r="B2719" s="406" t="s">
        <v>1917</v>
      </c>
      <c r="C2719" s="406" t="s">
        <v>1651</v>
      </c>
      <c r="D2719" s="406" t="s">
        <v>3667</v>
      </c>
    </row>
    <row r="2720" spans="1:4" ht="12.5">
      <c r="A2720" s="406" t="s">
        <v>460</v>
      </c>
      <c r="B2720" s="406" t="s">
        <v>2229</v>
      </c>
      <c r="C2720" s="406" t="s">
        <v>1702</v>
      </c>
      <c r="D2720" s="406" t="s">
        <v>2309</v>
      </c>
    </row>
    <row r="2721" spans="1:4" ht="12.5">
      <c r="A2721" s="406" t="s">
        <v>2365</v>
      </c>
      <c r="B2721" s="406" t="s">
        <v>2366</v>
      </c>
      <c r="C2721" s="406" t="s">
        <v>1954</v>
      </c>
      <c r="D2721" s="406" t="s">
        <v>3668</v>
      </c>
    </row>
    <row r="2722" spans="1:4" ht="12.5">
      <c r="A2722" s="406" t="s">
        <v>1893</v>
      </c>
      <c r="B2722" s="406" t="s">
        <v>3291</v>
      </c>
      <c r="C2722" s="406" t="s">
        <v>2863</v>
      </c>
      <c r="D2722" s="406" t="s">
        <v>3229</v>
      </c>
    </row>
    <row r="2723" spans="1:4" ht="12.5">
      <c r="A2723" s="406" t="s">
        <v>460</v>
      </c>
      <c r="B2723" s="406" t="s">
        <v>3257</v>
      </c>
      <c r="C2723" s="406" t="s">
        <v>3669</v>
      </c>
      <c r="D2723" s="406" t="s">
        <v>3081</v>
      </c>
    </row>
    <row r="2724" spans="1:4" ht="12.5">
      <c r="A2724" s="406" t="s">
        <v>460</v>
      </c>
      <c r="B2724" s="406" t="s">
        <v>3670</v>
      </c>
      <c r="C2724" s="406" t="s">
        <v>1748</v>
      </c>
      <c r="D2724" s="406" t="s">
        <v>2194</v>
      </c>
    </row>
    <row r="2725" spans="1:4" ht="12.5">
      <c r="A2725" s="406" t="s">
        <v>1863</v>
      </c>
      <c r="B2725" s="406" t="s">
        <v>1872</v>
      </c>
      <c r="C2725" s="406" t="s">
        <v>1657</v>
      </c>
      <c r="D2725" s="406" t="s">
        <v>2139</v>
      </c>
    </row>
    <row r="2726" spans="1:4" ht="12.5">
      <c r="A2726" s="406" t="s">
        <v>1780</v>
      </c>
      <c r="B2726" s="406" t="s">
        <v>1781</v>
      </c>
      <c r="C2726" s="406" t="s">
        <v>1710</v>
      </c>
      <c r="D2726" s="406" t="s">
        <v>1782</v>
      </c>
    </row>
    <row r="2727" spans="1:4" ht="12.5">
      <c r="A2727" s="406" t="s">
        <v>460</v>
      </c>
      <c r="B2727" s="406" t="s">
        <v>3235</v>
      </c>
      <c r="C2727" s="406" t="s">
        <v>3671</v>
      </c>
      <c r="D2727" s="406" t="s">
        <v>3081</v>
      </c>
    </row>
    <row r="2728" spans="1:4" ht="12.5">
      <c r="A2728" s="406" t="s">
        <v>460</v>
      </c>
      <c r="B2728" s="406" t="s">
        <v>3125</v>
      </c>
      <c r="C2728" s="406" t="s">
        <v>2874</v>
      </c>
      <c r="D2728" s="406" t="s">
        <v>3088</v>
      </c>
    </row>
    <row r="2729" spans="1:4" ht="12.5">
      <c r="A2729" s="406" t="s">
        <v>1893</v>
      </c>
      <c r="B2729" s="406" t="s">
        <v>1904</v>
      </c>
      <c r="C2729" s="406" t="s">
        <v>1842</v>
      </c>
      <c r="D2729" s="406" t="s">
        <v>2065</v>
      </c>
    </row>
    <row r="2730" spans="1:4" ht="12.5">
      <c r="A2730" s="406" t="s">
        <v>460</v>
      </c>
      <c r="B2730" s="406" t="s">
        <v>3125</v>
      </c>
      <c r="C2730" s="406" t="s">
        <v>3672</v>
      </c>
      <c r="D2730" s="406" t="s">
        <v>3088</v>
      </c>
    </row>
    <row r="2731" spans="1:4" ht="12.5">
      <c r="A2731" s="406" t="s">
        <v>2793</v>
      </c>
      <c r="B2731" s="406" t="s">
        <v>2949</v>
      </c>
      <c r="C2731" s="406" t="s">
        <v>3673</v>
      </c>
      <c r="D2731" s="406" t="s">
        <v>2201</v>
      </c>
    </row>
    <row r="2732" spans="1:4" ht="12.5">
      <c r="A2732" s="406" t="s">
        <v>2793</v>
      </c>
      <c r="B2732" s="406" t="s">
        <v>2806</v>
      </c>
      <c r="C2732" s="406" t="s">
        <v>3660</v>
      </c>
      <c r="D2732" s="406" t="s">
        <v>2808</v>
      </c>
    </row>
    <row r="2733" spans="1:4" ht="12.5">
      <c r="A2733" s="406" t="s">
        <v>460</v>
      </c>
      <c r="B2733" s="406" t="s">
        <v>3674</v>
      </c>
      <c r="C2733" s="406" t="s">
        <v>1713</v>
      </c>
      <c r="D2733" s="406" t="s">
        <v>2242</v>
      </c>
    </row>
    <row r="2734" spans="1:4" ht="12.5">
      <c r="A2734" s="406" t="s">
        <v>2261</v>
      </c>
      <c r="B2734" s="406" t="s">
        <v>3253</v>
      </c>
      <c r="C2734" s="406" t="s">
        <v>3672</v>
      </c>
      <c r="D2734" s="406" t="s">
        <v>3178</v>
      </c>
    </row>
    <row r="2735" spans="1:4" ht="12.5">
      <c r="A2735" s="406" t="s">
        <v>2793</v>
      </c>
      <c r="B2735" s="406" t="s">
        <v>2949</v>
      </c>
      <c r="C2735" s="406" t="s">
        <v>3165</v>
      </c>
      <c r="D2735" s="406" t="s">
        <v>2201</v>
      </c>
    </row>
    <row r="2736" spans="1:4" ht="12.5">
      <c r="A2736" s="406" t="s">
        <v>783</v>
      </c>
      <c r="B2736" s="406" t="s">
        <v>3675</v>
      </c>
      <c r="C2736" s="406" t="s">
        <v>1767</v>
      </c>
      <c r="D2736" s="406" t="s">
        <v>1973</v>
      </c>
    </row>
    <row r="2737" spans="1:4" ht="12.5">
      <c r="A2737" s="406" t="s">
        <v>460</v>
      </c>
      <c r="B2737" s="406" t="s">
        <v>2099</v>
      </c>
      <c r="C2737" s="406" t="s">
        <v>1695</v>
      </c>
      <c r="D2737" s="406" t="s">
        <v>3676</v>
      </c>
    </row>
    <row r="2738" spans="1:4" ht="12.5">
      <c r="A2738" s="406" t="s">
        <v>460</v>
      </c>
      <c r="B2738" s="406" t="s">
        <v>3234</v>
      </c>
      <c r="C2738" s="406" t="s">
        <v>3098</v>
      </c>
      <c r="D2738" s="406" t="s">
        <v>3088</v>
      </c>
    </row>
    <row r="2739" spans="1:4" ht="12.5">
      <c r="A2739" s="406" t="s">
        <v>3091</v>
      </c>
      <c r="B2739" s="406" t="s">
        <v>3092</v>
      </c>
      <c r="C2739" s="406" t="s">
        <v>3485</v>
      </c>
      <c r="D2739" s="406" t="s">
        <v>3094</v>
      </c>
    </row>
    <row r="2740" spans="1:4" ht="12.5">
      <c r="A2740" s="406" t="s">
        <v>2793</v>
      </c>
      <c r="B2740" s="406" t="s">
        <v>2806</v>
      </c>
      <c r="C2740" s="406" t="s">
        <v>3677</v>
      </c>
      <c r="D2740" s="406" t="s">
        <v>2808</v>
      </c>
    </row>
    <row r="2741" spans="1:4" ht="12.5">
      <c r="A2741" s="406" t="s">
        <v>1792</v>
      </c>
      <c r="B2741" s="406" t="s">
        <v>3678</v>
      </c>
      <c r="C2741" s="406" t="s">
        <v>1713</v>
      </c>
      <c r="D2741" s="406" t="s">
        <v>3679</v>
      </c>
    </row>
    <row r="2742" spans="1:4" ht="12.5">
      <c r="A2742" s="406" t="s">
        <v>460</v>
      </c>
      <c r="B2742" s="406" t="s">
        <v>3039</v>
      </c>
      <c r="C2742" s="406" t="s">
        <v>1991</v>
      </c>
      <c r="D2742" s="406" t="s">
        <v>2496</v>
      </c>
    </row>
    <row r="2743" spans="1:4" ht="12.5">
      <c r="A2743" s="406" t="s">
        <v>2793</v>
      </c>
      <c r="B2743" s="406" t="s">
        <v>2842</v>
      </c>
      <c r="C2743" s="406" t="s">
        <v>3160</v>
      </c>
      <c r="D2743" s="406" t="s">
        <v>2808</v>
      </c>
    </row>
    <row r="2744" spans="1:4" ht="12.5">
      <c r="A2744" s="406" t="s">
        <v>448</v>
      </c>
      <c r="B2744" s="406" t="s">
        <v>2417</v>
      </c>
      <c r="C2744" s="406" t="s">
        <v>1702</v>
      </c>
      <c r="D2744" s="406" t="s">
        <v>2418</v>
      </c>
    </row>
    <row r="2745" spans="1:4" ht="12.5">
      <c r="A2745" s="406" t="s">
        <v>448</v>
      </c>
      <c r="B2745" s="406" t="s">
        <v>2273</v>
      </c>
      <c r="C2745" s="406" t="s">
        <v>1745</v>
      </c>
      <c r="D2745" s="406" t="s">
        <v>3680</v>
      </c>
    </row>
    <row r="2746" spans="1:4" ht="12.5">
      <c r="A2746" s="406" t="s">
        <v>1792</v>
      </c>
      <c r="B2746" s="406" t="s">
        <v>1659</v>
      </c>
      <c r="C2746" s="406" t="s">
        <v>1674</v>
      </c>
      <c r="D2746" s="406" t="s">
        <v>2291</v>
      </c>
    </row>
    <row r="2747" spans="1:4" ht="12.5">
      <c r="A2747" s="406" t="s">
        <v>465</v>
      </c>
      <c r="B2747" s="406" t="s">
        <v>3579</v>
      </c>
      <c r="C2747" s="406" t="s">
        <v>2019</v>
      </c>
      <c r="D2747" s="406" t="s">
        <v>2680</v>
      </c>
    </row>
    <row r="2748" spans="1:4" ht="12.5">
      <c r="A2748" s="406" t="s">
        <v>2261</v>
      </c>
      <c r="B2748" s="406" t="s">
        <v>3253</v>
      </c>
      <c r="C2748" s="406" t="s">
        <v>3681</v>
      </c>
      <c r="D2748" s="406" t="s">
        <v>3178</v>
      </c>
    </row>
    <row r="2749" spans="1:4" ht="12.5">
      <c r="A2749" s="406" t="s">
        <v>1780</v>
      </c>
      <c r="B2749" s="406" t="s">
        <v>3487</v>
      </c>
      <c r="C2749" s="406" t="s">
        <v>1713</v>
      </c>
      <c r="D2749" s="406" t="s">
        <v>3488</v>
      </c>
    </row>
    <row r="2750" spans="1:4" ht="12.5">
      <c r="A2750" s="406" t="s">
        <v>448</v>
      </c>
      <c r="B2750" s="406" t="s">
        <v>3682</v>
      </c>
      <c r="C2750" s="406" t="s">
        <v>1750</v>
      </c>
      <c r="D2750" s="406" t="s">
        <v>2120</v>
      </c>
    </row>
    <row r="2751" spans="1:4" ht="12.5">
      <c r="A2751" s="406" t="s">
        <v>452</v>
      </c>
      <c r="B2751" s="406" t="s">
        <v>1709</v>
      </c>
      <c r="C2751" s="406" t="s">
        <v>1651</v>
      </c>
      <c r="D2751" s="406" t="s">
        <v>3683</v>
      </c>
    </row>
    <row r="2752" spans="1:4" ht="12.5">
      <c r="A2752" s="406" t="s">
        <v>448</v>
      </c>
      <c r="B2752" s="406" t="s">
        <v>2216</v>
      </c>
      <c r="C2752" s="406" t="s">
        <v>1660</v>
      </c>
      <c r="D2752" s="406" t="s">
        <v>2217</v>
      </c>
    </row>
    <row r="2753" spans="1:4" ht="12.5">
      <c r="A2753" s="406" t="s">
        <v>463</v>
      </c>
      <c r="B2753" s="406" t="s">
        <v>2013</v>
      </c>
      <c r="C2753" s="406" t="s">
        <v>1745</v>
      </c>
      <c r="D2753" s="406" t="s">
        <v>3684</v>
      </c>
    </row>
    <row r="2754" spans="1:4" ht="12.5">
      <c r="A2754" s="406" t="s">
        <v>460</v>
      </c>
      <c r="B2754" s="406" t="s">
        <v>3234</v>
      </c>
      <c r="C2754" s="406" t="s">
        <v>2909</v>
      </c>
      <c r="D2754" s="406" t="s">
        <v>3088</v>
      </c>
    </row>
    <row r="2755" spans="1:4" ht="12.5">
      <c r="A2755" s="406" t="s">
        <v>1858</v>
      </c>
      <c r="B2755" s="406" t="s">
        <v>1859</v>
      </c>
      <c r="C2755" s="406" t="s">
        <v>1668</v>
      </c>
      <c r="D2755" s="406" t="s">
        <v>2720</v>
      </c>
    </row>
    <row r="2756" spans="1:4" ht="12.5">
      <c r="A2756" s="406" t="s">
        <v>463</v>
      </c>
      <c r="B2756" s="406" t="s">
        <v>2441</v>
      </c>
      <c r="C2756" s="406" t="s">
        <v>1695</v>
      </c>
      <c r="D2756" s="406" t="s">
        <v>2442</v>
      </c>
    </row>
    <row r="2757" spans="1:4" ht="12.5">
      <c r="A2757" s="406" t="s">
        <v>460</v>
      </c>
      <c r="B2757" s="406" t="s">
        <v>3247</v>
      </c>
      <c r="C2757" s="406" t="s">
        <v>2958</v>
      </c>
      <c r="D2757" s="406" t="s">
        <v>3088</v>
      </c>
    </row>
    <row r="2758" spans="1:4" ht="12.5">
      <c r="A2758" s="406" t="s">
        <v>448</v>
      </c>
      <c r="B2758" s="406" t="s">
        <v>2219</v>
      </c>
      <c r="C2758" s="406" t="s">
        <v>1702</v>
      </c>
      <c r="D2758" s="406" t="s">
        <v>3685</v>
      </c>
    </row>
    <row r="2759" spans="1:4" ht="12.5">
      <c r="A2759" s="406" t="s">
        <v>463</v>
      </c>
      <c r="B2759" s="406" t="s">
        <v>2020</v>
      </c>
      <c r="C2759" s="406" t="s">
        <v>1772</v>
      </c>
      <c r="D2759" s="406" t="s">
        <v>3686</v>
      </c>
    </row>
    <row r="2760" spans="1:4" ht="12.5">
      <c r="A2760" s="406" t="s">
        <v>452</v>
      </c>
      <c r="B2760" s="406" t="s">
        <v>2590</v>
      </c>
      <c r="C2760" s="406" t="s">
        <v>1654</v>
      </c>
      <c r="D2760" s="406" t="s">
        <v>3687</v>
      </c>
    </row>
    <row r="2761" spans="1:4" ht="12.5">
      <c r="A2761" s="406" t="s">
        <v>1824</v>
      </c>
      <c r="B2761" s="406" t="s">
        <v>3688</v>
      </c>
      <c r="C2761" s="406" t="s">
        <v>1750</v>
      </c>
      <c r="D2761" s="406" t="s">
        <v>3689</v>
      </c>
    </row>
    <row r="2762" spans="1:4" ht="12.5">
      <c r="A2762" s="406" t="s">
        <v>1858</v>
      </c>
      <c r="B2762" s="406" t="s">
        <v>1859</v>
      </c>
      <c r="C2762" s="406" t="s">
        <v>2226</v>
      </c>
      <c r="D2762" s="406" t="s">
        <v>2194</v>
      </c>
    </row>
    <row r="2763" spans="1:4" ht="12.5">
      <c r="A2763" s="406" t="s">
        <v>783</v>
      </c>
      <c r="B2763" s="406" t="s">
        <v>1848</v>
      </c>
      <c r="C2763" s="406" t="s">
        <v>1819</v>
      </c>
      <c r="D2763" s="406" t="s">
        <v>2436</v>
      </c>
    </row>
    <row r="2764" spans="1:4" ht="12.5">
      <c r="A2764" s="406" t="s">
        <v>2261</v>
      </c>
      <c r="B2764" s="406" t="s">
        <v>503</v>
      </c>
      <c r="C2764" s="406" t="s">
        <v>1727</v>
      </c>
      <c r="D2764" s="406" t="s">
        <v>2358</v>
      </c>
    </row>
    <row r="2765" spans="1:4" ht="12.5">
      <c r="A2765" s="406" t="s">
        <v>2261</v>
      </c>
      <c r="B2765" s="406" t="s">
        <v>503</v>
      </c>
      <c r="C2765" s="406" t="s">
        <v>1710</v>
      </c>
      <c r="D2765" s="406" t="s">
        <v>2358</v>
      </c>
    </row>
    <row r="2766" spans="1:4" ht="12.5">
      <c r="A2766" s="406" t="s">
        <v>1546</v>
      </c>
      <c r="B2766" s="406" t="s">
        <v>1944</v>
      </c>
      <c r="C2766" s="406" t="s">
        <v>1737</v>
      </c>
      <c r="D2766" s="406" t="s">
        <v>2082</v>
      </c>
    </row>
    <row r="2767" spans="1:4" ht="12.5">
      <c r="A2767" s="406" t="s">
        <v>448</v>
      </c>
      <c r="B2767" s="406" t="s">
        <v>2500</v>
      </c>
      <c r="C2767" s="406" t="s">
        <v>1687</v>
      </c>
      <c r="D2767" s="406" t="s">
        <v>2575</v>
      </c>
    </row>
    <row r="2768" spans="1:4" ht="12.5">
      <c r="A2768" s="406" t="s">
        <v>448</v>
      </c>
      <c r="B2768" s="406" t="s">
        <v>2419</v>
      </c>
      <c r="C2768" s="406" t="s">
        <v>1654</v>
      </c>
      <c r="D2768" s="406" t="s">
        <v>2420</v>
      </c>
    </row>
    <row r="2769" spans="1:4" ht="12.5">
      <c r="A2769" s="406" t="s">
        <v>460</v>
      </c>
      <c r="B2769" s="406" t="s">
        <v>3125</v>
      </c>
      <c r="C2769" s="406" t="s">
        <v>2863</v>
      </c>
      <c r="D2769" s="406" t="s">
        <v>3088</v>
      </c>
    </row>
    <row r="2770" spans="1:4" ht="12.5">
      <c r="A2770" s="406" t="s">
        <v>2552</v>
      </c>
      <c r="B2770" s="406" t="s">
        <v>2552</v>
      </c>
      <c r="C2770" s="406"/>
      <c r="D2770" s="406" t="s">
        <v>3690</v>
      </c>
    </row>
    <row r="2771" spans="1:4" ht="12.5">
      <c r="A2771" s="406" t="s">
        <v>1858</v>
      </c>
      <c r="B2771" s="406" t="s">
        <v>1859</v>
      </c>
      <c r="C2771" s="406" t="s">
        <v>1651</v>
      </c>
      <c r="D2771" s="406" t="s">
        <v>1742</v>
      </c>
    </row>
    <row r="2772" spans="1:4" ht="12.5">
      <c r="A2772" s="406" t="s">
        <v>460</v>
      </c>
      <c r="B2772" s="406" t="s">
        <v>1977</v>
      </c>
      <c r="C2772" s="406" t="s">
        <v>1651</v>
      </c>
      <c r="D2772" s="406" t="s">
        <v>3592</v>
      </c>
    </row>
    <row r="2773" spans="1:4" ht="12.5">
      <c r="A2773" s="406" t="s">
        <v>460</v>
      </c>
      <c r="B2773" s="406" t="s">
        <v>1977</v>
      </c>
      <c r="C2773" s="406" t="s">
        <v>1654</v>
      </c>
      <c r="D2773" s="406" t="s">
        <v>3592</v>
      </c>
    </row>
    <row r="2774" spans="1:4" ht="12.5">
      <c r="A2774" s="406" t="s">
        <v>1863</v>
      </c>
      <c r="B2774" s="406" t="s">
        <v>1869</v>
      </c>
      <c r="C2774" s="406" t="s">
        <v>2120</v>
      </c>
      <c r="D2774" s="406" t="s">
        <v>1984</v>
      </c>
    </row>
    <row r="2775" spans="1:4" ht="12.5">
      <c r="A2775" s="406" t="s">
        <v>1792</v>
      </c>
      <c r="B2775" s="406" t="s">
        <v>1659</v>
      </c>
      <c r="C2775" s="406" t="s">
        <v>1660</v>
      </c>
      <c r="D2775" s="406" t="s">
        <v>1801</v>
      </c>
    </row>
    <row r="2776" spans="1:4" ht="12.5">
      <c r="A2776" s="406" t="s">
        <v>1893</v>
      </c>
      <c r="B2776" s="406" t="s">
        <v>1904</v>
      </c>
      <c r="C2776" s="406" t="s">
        <v>2241</v>
      </c>
      <c r="D2776" s="406" t="s">
        <v>1906</v>
      </c>
    </row>
    <row r="2777" spans="1:4" ht="12.5">
      <c r="A2777" s="406" t="s">
        <v>456</v>
      </c>
      <c r="B2777" s="406" t="s">
        <v>1838</v>
      </c>
      <c r="C2777" s="406" t="s">
        <v>1870</v>
      </c>
      <c r="D2777" s="406" t="s">
        <v>1805</v>
      </c>
    </row>
    <row r="2778" spans="1:4" ht="12.5">
      <c r="A2778" s="406" t="s">
        <v>448</v>
      </c>
      <c r="B2778" s="406" t="s">
        <v>2048</v>
      </c>
      <c r="C2778" s="406" t="s">
        <v>1772</v>
      </c>
      <c r="D2778" s="406" t="s">
        <v>2049</v>
      </c>
    </row>
    <row r="2779" spans="1:4" ht="12.5">
      <c r="A2779" s="406" t="s">
        <v>448</v>
      </c>
      <c r="B2779" s="406" t="s">
        <v>1704</v>
      </c>
      <c r="C2779" s="406" t="s">
        <v>2226</v>
      </c>
      <c r="D2779" s="406" t="s">
        <v>2695</v>
      </c>
    </row>
    <row r="2780" spans="1:4" ht="12.5">
      <c r="A2780" s="406" t="s">
        <v>452</v>
      </c>
      <c r="B2780" s="406" t="s">
        <v>3691</v>
      </c>
      <c r="C2780" s="406" t="s">
        <v>1654</v>
      </c>
      <c r="D2780" s="406" t="s">
        <v>3692</v>
      </c>
    </row>
    <row r="2781" spans="1:4" ht="12.5">
      <c r="A2781" s="406" t="s">
        <v>2185</v>
      </c>
      <c r="B2781" s="406" t="s">
        <v>2570</v>
      </c>
      <c r="C2781" s="406" t="s">
        <v>1660</v>
      </c>
      <c r="D2781" s="406" t="s">
        <v>3693</v>
      </c>
    </row>
    <row r="2782" spans="1:4" ht="12.5">
      <c r="A2782" s="406" t="s">
        <v>448</v>
      </c>
      <c r="B2782" s="406" t="s">
        <v>2763</v>
      </c>
      <c r="C2782" s="406" t="s">
        <v>2021</v>
      </c>
      <c r="D2782" s="406" t="s">
        <v>2765</v>
      </c>
    </row>
    <row r="2783" spans="1:4" ht="12.5">
      <c r="A2783" s="406" t="s">
        <v>1546</v>
      </c>
      <c r="B2783" s="406" t="s">
        <v>1686</v>
      </c>
      <c r="C2783" s="406" t="s">
        <v>2072</v>
      </c>
      <c r="D2783" s="406" t="s">
        <v>3694</v>
      </c>
    </row>
    <row r="2784" spans="1:4" ht="12.5">
      <c r="A2784" s="406" t="s">
        <v>1863</v>
      </c>
      <c r="B2784" s="406" t="s">
        <v>1869</v>
      </c>
      <c r="C2784" s="406" t="s">
        <v>1772</v>
      </c>
      <c r="D2784" s="406" t="s">
        <v>1871</v>
      </c>
    </row>
    <row r="2785" spans="1:4" ht="12.5">
      <c r="A2785" s="406" t="s">
        <v>1546</v>
      </c>
      <c r="B2785" s="406" t="s">
        <v>1659</v>
      </c>
      <c r="C2785" s="406" t="s">
        <v>2019</v>
      </c>
      <c r="D2785" s="406" t="s">
        <v>1669</v>
      </c>
    </row>
    <row r="2786" spans="1:4" ht="12.5">
      <c r="A2786" s="406" t="s">
        <v>1546</v>
      </c>
      <c r="B2786" s="406" t="s">
        <v>2090</v>
      </c>
      <c r="C2786" s="406" t="s">
        <v>1734</v>
      </c>
      <c r="D2786" s="406" t="s">
        <v>2091</v>
      </c>
    </row>
    <row r="2787" spans="1:4" ht="12.5">
      <c r="A2787" s="406" t="s">
        <v>448</v>
      </c>
      <c r="B2787" s="406" t="s">
        <v>2280</v>
      </c>
      <c r="C2787" s="406" t="s">
        <v>1734</v>
      </c>
      <c r="D2787" s="406" t="s">
        <v>2281</v>
      </c>
    </row>
    <row r="2788" spans="1:4" ht="12.5">
      <c r="A2788" s="406" t="s">
        <v>467</v>
      </c>
      <c r="B2788" s="406" t="s">
        <v>1977</v>
      </c>
      <c r="C2788" s="406" t="s">
        <v>1674</v>
      </c>
      <c r="D2788" s="406" t="s">
        <v>3695</v>
      </c>
    </row>
    <row r="2789" spans="1:4" ht="12.5">
      <c r="A2789" s="406" t="s">
        <v>2261</v>
      </c>
      <c r="B2789" s="406" t="s">
        <v>1923</v>
      </c>
      <c r="C2789" s="406" t="s">
        <v>3696</v>
      </c>
      <c r="D2789" s="406" t="s">
        <v>3178</v>
      </c>
    </row>
    <row r="2790" spans="1:4" ht="12.5">
      <c r="A2790" s="406" t="s">
        <v>452</v>
      </c>
      <c r="B2790" s="406" t="s">
        <v>1915</v>
      </c>
      <c r="C2790" s="406" t="s">
        <v>1668</v>
      </c>
      <c r="D2790" s="406" t="s">
        <v>1916</v>
      </c>
    </row>
    <row r="2791" spans="1:4" ht="12.5">
      <c r="A2791" s="406" t="s">
        <v>1893</v>
      </c>
      <c r="B2791" s="406" t="s">
        <v>1664</v>
      </c>
      <c r="C2791" s="406" t="s">
        <v>3150</v>
      </c>
      <c r="D2791" s="406" t="s">
        <v>3229</v>
      </c>
    </row>
    <row r="2792" spans="1:4" ht="12.5">
      <c r="A2792" s="406" t="s">
        <v>3147</v>
      </c>
      <c r="B2792" s="406" t="s">
        <v>3148</v>
      </c>
      <c r="C2792" s="406" t="s">
        <v>1896</v>
      </c>
      <c r="D2792" s="406" t="s">
        <v>3697</v>
      </c>
    </row>
    <row r="2793" spans="1:4" ht="12.5">
      <c r="A2793" s="406" t="s">
        <v>448</v>
      </c>
      <c r="B2793" s="406" t="s">
        <v>1913</v>
      </c>
      <c r="C2793" s="406" t="s">
        <v>1695</v>
      </c>
      <c r="D2793" s="406" t="s">
        <v>2218</v>
      </c>
    </row>
    <row r="2794" spans="1:4" ht="12.5">
      <c r="A2794" s="406" t="s">
        <v>1792</v>
      </c>
      <c r="B2794" s="406" t="s">
        <v>2431</v>
      </c>
      <c r="C2794" s="406" t="s">
        <v>1651</v>
      </c>
      <c r="D2794" s="406" t="s">
        <v>3103</v>
      </c>
    </row>
    <row r="2795" spans="1:4" ht="12.5">
      <c r="A2795" s="406" t="s">
        <v>1993</v>
      </c>
      <c r="B2795" s="406" t="s">
        <v>2318</v>
      </c>
      <c r="C2795" s="406" t="s">
        <v>2177</v>
      </c>
      <c r="D2795" s="406" t="s">
        <v>2319</v>
      </c>
    </row>
    <row r="2796" spans="1:4" ht="12.5">
      <c r="A2796" s="406" t="s">
        <v>452</v>
      </c>
      <c r="B2796" s="406" t="s">
        <v>3629</v>
      </c>
      <c r="C2796" s="406" t="s">
        <v>2019</v>
      </c>
      <c r="D2796" s="406" t="s">
        <v>3698</v>
      </c>
    </row>
    <row r="2797" spans="1:4" ht="12.5">
      <c r="A2797" s="406" t="s">
        <v>448</v>
      </c>
      <c r="B2797" s="406" t="s">
        <v>1664</v>
      </c>
      <c r="C2797" s="406" t="s">
        <v>1695</v>
      </c>
      <c r="D2797" s="406" t="s">
        <v>1666</v>
      </c>
    </row>
    <row r="2798" spans="1:4" ht="12.5">
      <c r="A2798" s="406" t="s">
        <v>460</v>
      </c>
      <c r="B2798" s="406" t="s">
        <v>3294</v>
      </c>
      <c r="C2798" s="406" t="s">
        <v>3699</v>
      </c>
      <c r="D2798" s="406" t="s">
        <v>3081</v>
      </c>
    </row>
    <row r="2799" spans="1:4" ht="12.5">
      <c r="A2799" s="406" t="s">
        <v>3700</v>
      </c>
      <c r="B2799" s="406" t="s">
        <v>3701</v>
      </c>
      <c r="C2799" s="406" t="s">
        <v>1651</v>
      </c>
      <c r="D2799" s="406" t="s">
        <v>3702</v>
      </c>
    </row>
    <row r="2800" spans="1:4" ht="12.5">
      <c r="A2800" s="406" t="s">
        <v>1546</v>
      </c>
      <c r="B2800" s="406" t="s">
        <v>1944</v>
      </c>
      <c r="C2800" s="406" t="s">
        <v>1750</v>
      </c>
      <c r="D2800" s="406" t="s">
        <v>2089</v>
      </c>
    </row>
    <row r="2801" spans="1:4" ht="12.5">
      <c r="A2801" s="406" t="s">
        <v>460</v>
      </c>
      <c r="B2801" s="406" t="s">
        <v>1982</v>
      </c>
      <c r="C2801" s="406" t="s">
        <v>1750</v>
      </c>
      <c r="D2801" s="406" t="s">
        <v>1871</v>
      </c>
    </row>
    <row r="2802" spans="1:4" ht="12.5">
      <c r="A2802" s="406" t="s">
        <v>467</v>
      </c>
      <c r="B2802" s="406" t="s">
        <v>499</v>
      </c>
      <c r="C2802" s="406" t="s">
        <v>1671</v>
      </c>
      <c r="D2802" s="406" t="s">
        <v>2002</v>
      </c>
    </row>
    <row r="2803" spans="1:4" ht="12.5">
      <c r="A2803" s="406" t="s">
        <v>3147</v>
      </c>
      <c r="B2803" s="406" t="s">
        <v>3148</v>
      </c>
      <c r="C2803" s="406" t="s">
        <v>2871</v>
      </c>
      <c r="D2803" s="406" t="s">
        <v>3149</v>
      </c>
    </row>
    <row r="2804" spans="1:4" ht="12.5">
      <c r="A2804" s="406" t="s">
        <v>448</v>
      </c>
      <c r="B2804" s="406" t="s">
        <v>2269</v>
      </c>
      <c r="C2804" s="406" t="s">
        <v>1651</v>
      </c>
      <c r="D2804" s="406" t="s">
        <v>3703</v>
      </c>
    </row>
    <row r="2805" spans="1:4" ht="12.5">
      <c r="A2805" s="406" t="s">
        <v>456</v>
      </c>
      <c r="B2805" s="406" t="s">
        <v>2156</v>
      </c>
      <c r="C2805" s="406" t="s">
        <v>1713</v>
      </c>
      <c r="D2805" s="406" t="s">
        <v>2790</v>
      </c>
    </row>
    <row r="2806" spans="1:4" ht="12.5">
      <c r="A2806" s="406" t="s">
        <v>448</v>
      </c>
      <c r="B2806" s="406" t="s">
        <v>3704</v>
      </c>
      <c r="C2806" s="406" t="s">
        <v>1651</v>
      </c>
      <c r="D2806" s="406" t="s">
        <v>3705</v>
      </c>
    </row>
    <row r="2807" spans="1:4" ht="12.5">
      <c r="A2807" s="406" t="s">
        <v>3091</v>
      </c>
      <c r="B2807" s="406" t="s">
        <v>3101</v>
      </c>
      <c r="C2807" s="406" t="s">
        <v>1665</v>
      </c>
      <c r="D2807" s="406" t="s">
        <v>3529</v>
      </c>
    </row>
    <row r="2808" spans="1:4" ht="12.5">
      <c r="A2808" s="406" t="s">
        <v>460</v>
      </c>
      <c r="B2808" s="406" t="s">
        <v>2519</v>
      </c>
      <c r="C2808" s="406" t="s">
        <v>2231</v>
      </c>
      <c r="D2808" s="406" t="s">
        <v>2502</v>
      </c>
    </row>
    <row r="2809" spans="1:4" ht="12.5">
      <c r="A2809" s="406" t="s">
        <v>460</v>
      </c>
      <c r="B2809" s="406" t="s">
        <v>3197</v>
      </c>
      <c r="C2809" s="406" t="s">
        <v>3706</v>
      </c>
      <c r="D2809" s="406" t="s">
        <v>3088</v>
      </c>
    </row>
    <row r="2810" spans="1:4" ht="12.5">
      <c r="A2810" s="406" t="s">
        <v>463</v>
      </c>
      <c r="B2810" s="406" t="s">
        <v>2013</v>
      </c>
      <c r="C2810" s="406" t="s">
        <v>2120</v>
      </c>
      <c r="D2810" s="406" t="s">
        <v>1826</v>
      </c>
    </row>
    <row r="2811" spans="1:4" ht="12.5">
      <c r="A2811" s="406" t="s">
        <v>456</v>
      </c>
      <c r="B2811" s="406" t="s">
        <v>2009</v>
      </c>
      <c r="C2811" s="406" t="s">
        <v>1713</v>
      </c>
      <c r="D2811" s="406" t="s">
        <v>1689</v>
      </c>
    </row>
    <row r="2812" spans="1:4" ht="12.5">
      <c r="A2812" s="406" t="s">
        <v>463</v>
      </c>
      <c r="B2812" s="406" t="s">
        <v>1850</v>
      </c>
      <c r="C2812" s="406" t="s">
        <v>2064</v>
      </c>
      <c r="D2812" s="406" t="s">
        <v>3707</v>
      </c>
    </row>
    <row r="2813" spans="1:4" ht="12.5">
      <c r="A2813" s="406" t="s">
        <v>1893</v>
      </c>
      <c r="B2813" s="406" t="s">
        <v>1904</v>
      </c>
      <c r="C2813" s="406" t="s">
        <v>2265</v>
      </c>
      <c r="D2813" s="406" t="s">
        <v>2943</v>
      </c>
    </row>
    <row r="2814" spans="1:4" ht="12.5">
      <c r="A2814" s="406" t="s">
        <v>460</v>
      </c>
      <c r="B2814" s="406" t="s">
        <v>2602</v>
      </c>
      <c r="C2814" s="406" t="s">
        <v>1767</v>
      </c>
      <c r="D2814" s="406" t="s">
        <v>3708</v>
      </c>
    </row>
    <row r="2815" spans="1:4" ht="12.5">
      <c r="A2815" s="406" t="s">
        <v>448</v>
      </c>
      <c r="B2815" s="406" t="s">
        <v>2403</v>
      </c>
      <c r="C2815" s="406" t="s">
        <v>1718</v>
      </c>
      <c r="D2815" s="406" t="s">
        <v>2405</v>
      </c>
    </row>
    <row r="2816" spans="1:4" ht="12.5">
      <c r="A2816" s="406" t="s">
        <v>460</v>
      </c>
      <c r="B2816" s="406" t="s">
        <v>1956</v>
      </c>
      <c r="C2816" s="406" t="s">
        <v>1674</v>
      </c>
      <c r="D2816" s="406" t="s">
        <v>3709</v>
      </c>
    </row>
    <row r="2817" spans="1:4" ht="12.5">
      <c r="A2817" s="406" t="s">
        <v>2185</v>
      </c>
      <c r="B2817" s="406" t="s">
        <v>2570</v>
      </c>
      <c r="C2817" s="406" t="s">
        <v>1896</v>
      </c>
      <c r="D2817" s="406" t="s">
        <v>3710</v>
      </c>
    </row>
    <row r="2818" spans="1:4" ht="12.5">
      <c r="A2818" s="406" t="s">
        <v>448</v>
      </c>
      <c r="B2818" s="406" t="s">
        <v>1876</v>
      </c>
      <c r="C2818" s="406" t="s">
        <v>1671</v>
      </c>
      <c r="D2818" s="406" t="s">
        <v>1877</v>
      </c>
    </row>
    <row r="2819" spans="1:4" ht="12.5">
      <c r="A2819" s="406" t="s">
        <v>1858</v>
      </c>
      <c r="B2819" s="406" t="s">
        <v>1859</v>
      </c>
      <c r="C2819" s="406" t="s">
        <v>1896</v>
      </c>
      <c r="D2819" s="406" t="s">
        <v>2194</v>
      </c>
    </row>
    <row r="2820" spans="1:4" ht="12.5">
      <c r="A2820" s="406" t="s">
        <v>2582</v>
      </c>
      <c r="B2820" s="406" t="s">
        <v>2583</v>
      </c>
      <c r="C2820" s="406" t="s">
        <v>2066</v>
      </c>
      <c r="D2820" s="406" t="s">
        <v>3711</v>
      </c>
    </row>
    <row r="2821" spans="1:4" ht="12.5">
      <c r="A2821" s="406" t="s">
        <v>1546</v>
      </c>
      <c r="B2821" s="406" t="s">
        <v>2084</v>
      </c>
      <c r="C2821" s="406" t="s">
        <v>1763</v>
      </c>
      <c r="D2821" s="406" t="s">
        <v>2375</v>
      </c>
    </row>
    <row r="2822" spans="1:4" ht="12.5">
      <c r="A2822" s="406" t="s">
        <v>1546</v>
      </c>
      <c r="B2822" s="406" t="s">
        <v>1686</v>
      </c>
      <c r="C2822" s="406" t="s">
        <v>1705</v>
      </c>
      <c r="D2822" s="406" t="s">
        <v>1690</v>
      </c>
    </row>
    <row r="2823" spans="1:4" ht="12.5">
      <c r="A2823" s="406" t="s">
        <v>460</v>
      </c>
      <c r="B2823" s="406" t="s">
        <v>3340</v>
      </c>
      <c r="C2823" s="406" t="s">
        <v>2967</v>
      </c>
      <c r="D2823" s="406" t="s">
        <v>3088</v>
      </c>
    </row>
    <row r="2824" spans="1:4" ht="12.5">
      <c r="A2824" s="406" t="s">
        <v>2793</v>
      </c>
      <c r="B2824" s="406" t="s">
        <v>2806</v>
      </c>
      <c r="C2824" s="406" t="s">
        <v>3657</v>
      </c>
      <c r="D2824" s="406" t="s">
        <v>2808</v>
      </c>
    </row>
    <row r="2825" spans="1:4" ht="12.5">
      <c r="A2825" s="406" t="s">
        <v>1858</v>
      </c>
      <c r="B2825" s="406" t="s">
        <v>2094</v>
      </c>
      <c r="C2825" s="406" t="s">
        <v>1879</v>
      </c>
      <c r="D2825" s="406" t="s">
        <v>3712</v>
      </c>
    </row>
    <row r="2826" spans="1:4" ht="12.5">
      <c r="A2826" s="406" t="s">
        <v>460</v>
      </c>
      <c r="B2826" s="406" t="s">
        <v>1659</v>
      </c>
      <c r="C2826" s="406" t="s">
        <v>1816</v>
      </c>
      <c r="D2826" s="406" t="s">
        <v>2287</v>
      </c>
    </row>
    <row r="2827" spans="1:4" ht="12.5">
      <c r="A2827" s="406" t="s">
        <v>448</v>
      </c>
      <c r="B2827" s="406" t="s">
        <v>1664</v>
      </c>
      <c r="C2827" s="406" t="s">
        <v>1654</v>
      </c>
      <c r="D2827" s="406" t="s">
        <v>1666</v>
      </c>
    </row>
    <row r="2828" spans="1:4" ht="12.5">
      <c r="A2828" s="406" t="s">
        <v>460</v>
      </c>
      <c r="B2828" s="406" t="s">
        <v>3247</v>
      </c>
      <c r="C2828" s="406" t="s">
        <v>3656</v>
      </c>
      <c r="D2828" s="406" t="s">
        <v>3088</v>
      </c>
    </row>
    <row r="2829" spans="1:4" ht="12.5">
      <c r="A2829" s="406" t="s">
        <v>1780</v>
      </c>
      <c r="B2829" s="406" t="s">
        <v>2052</v>
      </c>
      <c r="C2829" s="406" t="s">
        <v>1724</v>
      </c>
      <c r="D2829" s="406" t="s">
        <v>2053</v>
      </c>
    </row>
    <row r="2830" spans="1:4" ht="12.5">
      <c r="A2830" s="406" t="s">
        <v>2776</v>
      </c>
      <c r="B2830" s="406" t="s">
        <v>2777</v>
      </c>
      <c r="C2830" s="406" t="s">
        <v>3600</v>
      </c>
      <c r="D2830" s="406" t="s">
        <v>2779</v>
      </c>
    </row>
    <row r="2831" spans="1:4" ht="12.5">
      <c r="A2831" s="406" t="s">
        <v>452</v>
      </c>
      <c r="B2831" s="406" t="s">
        <v>1846</v>
      </c>
      <c r="C2831" s="406" t="s">
        <v>2187</v>
      </c>
      <c r="D2831" s="406" t="s">
        <v>2670</v>
      </c>
    </row>
    <row r="2832" spans="1:4" ht="12.5">
      <c r="A2832" s="406" t="s">
        <v>1546</v>
      </c>
      <c r="B2832" s="406" t="s">
        <v>1659</v>
      </c>
      <c r="C2832" s="406" t="s">
        <v>1954</v>
      </c>
      <c r="D2832" s="406" t="s">
        <v>3713</v>
      </c>
    </row>
    <row r="2833" spans="1:4" ht="12.5">
      <c r="A2833" s="406" t="s">
        <v>2793</v>
      </c>
      <c r="B2833" s="406" t="s">
        <v>1664</v>
      </c>
      <c r="C2833" s="406" t="s">
        <v>3502</v>
      </c>
      <c r="D2833" s="406" t="s">
        <v>2808</v>
      </c>
    </row>
    <row r="2834" spans="1:4" ht="12.5">
      <c r="A2834" s="406" t="s">
        <v>1893</v>
      </c>
      <c r="B2834" s="406" t="s">
        <v>1894</v>
      </c>
      <c r="C2834" s="406" t="s">
        <v>2019</v>
      </c>
      <c r="D2834" s="406" t="s">
        <v>2189</v>
      </c>
    </row>
    <row r="2835" spans="1:4" ht="12.5">
      <c r="A2835" s="406" t="s">
        <v>2793</v>
      </c>
      <c r="B2835" s="406" t="s">
        <v>3000</v>
      </c>
      <c r="C2835" s="406" t="s">
        <v>1729</v>
      </c>
      <c r="D2835" s="406" t="s">
        <v>3714</v>
      </c>
    </row>
    <row r="2836" spans="1:4" ht="12.5">
      <c r="A2836" s="406" t="s">
        <v>463</v>
      </c>
      <c r="B2836" s="406" t="s">
        <v>3715</v>
      </c>
      <c r="C2836" s="406" t="s">
        <v>1750</v>
      </c>
      <c r="D2836" s="406" t="s">
        <v>3716</v>
      </c>
    </row>
    <row r="2837" spans="1:4" ht="12.5">
      <c r="A2837" s="406" t="s">
        <v>1893</v>
      </c>
      <c r="B2837" s="406" t="s">
        <v>2455</v>
      </c>
      <c r="C2837" s="406" t="s">
        <v>1651</v>
      </c>
      <c r="D2837" s="406" t="s">
        <v>1968</v>
      </c>
    </row>
    <row r="2838" spans="1:4" ht="12.5">
      <c r="A2838" s="406" t="s">
        <v>1893</v>
      </c>
      <c r="B2838" s="406" t="s">
        <v>1664</v>
      </c>
      <c r="C2838" s="406" t="s">
        <v>2877</v>
      </c>
      <c r="D2838" s="406" t="s">
        <v>3229</v>
      </c>
    </row>
    <row r="2839" spans="1:4" ht="12.5">
      <c r="A2839" s="406" t="s">
        <v>2582</v>
      </c>
      <c r="B2839" s="406" t="s">
        <v>2583</v>
      </c>
      <c r="C2839" s="406" t="s">
        <v>2177</v>
      </c>
      <c r="D2839" s="406" t="s">
        <v>2008</v>
      </c>
    </row>
    <row r="2840" spans="1:4" ht="12.5">
      <c r="A2840" s="406" t="s">
        <v>3091</v>
      </c>
      <c r="B2840" s="406" t="s">
        <v>3092</v>
      </c>
      <c r="C2840" s="406" t="s">
        <v>2911</v>
      </c>
      <c r="D2840" s="406" t="s">
        <v>3094</v>
      </c>
    </row>
    <row r="2841" spans="1:4" ht="12.5">
      <c r="A2841" s="406" t="s">
        <v>2793</v>
      </c>
      <c r="B2841" s="406" t="s">
        <v>1664</v>
      </c>
      <c r="C2841" s="406" t="s">
        <v>3096</v>
      </c>
      <c r="D2841" s="406" t="s">
        <v>2808</v>
      </c>
    </row>
    <row r="2842" spans="1:4" ht="12.5">
      <c r="A2842" s="406" t="s">
        <v>3091</v>
      </c>
      <c r="B2842" s="406" t="s">
        <v>3092</v>
      </c>
      <c r="C2842" s="406" t="s">
        <v>2904</v>
      </c>
      <c r="D2842" s="406" t="s">
        <v>3094</v>
      </c>
    </row>
    <row r="2843" spans="1:4" ht="12.5">
      <c r="A2843" s="406" t="s">
        <v>452</v>
      </c>
      <c r="B2843" s="406" t="s">
        <v>2592</v>
      </c>
      <c r="C2843" s="406" t="s">
        <v>1665</v>
      </c>
      <c r="D2843" s="406" t="s">
        <v>2670</v>
      </c>
    </row>
    <row r="2844" spans="1:4" ht="12.5">
      <c r="A2844" s="406" t="s">
        <v>456</v>
      </c>
      <c r="B2844" s="406" t="s">
        <v>1838</v>
      </c>
      <c r="C2844" s="406" t="s">
        <v>3717</v>
      </c>
      <c r="D2844" s="406" t="s">
        <v>1840</v>
      </c>
    </row>
    <row r="2845" spans="1:4" ht="12.5">
      <c r="A2845" s="406" t="s">
        <v>3091</v>
      </c>
      <c r="B2845" s="406" t="s">
        <v>2949</v>
      </c>
      <c r="C2845" s="406" t="s">
        <v>1695</v>
      </c>
      <c r="D2845" s="406" t="s">
        <v>3465</v>
      </c>
    </row>
    <row r="2846" spans="1:4" ht="12.5">
      <c r="A2846" s="406" t="s">
        <v>3091</v>
      </c>
      <c r="B2846" s="406" t="s">
        <v>2949</v>
      </c>
      <c r="C2846" s="406" t="s">
        <v>1748</v>
      </c>
      <c r="D2846" s="406" t="s">
        <v>2745</v>
      </c>
    </row>
    <row r="2847" spans="1:4" ht="12.5">
      <c r="A2847" s="406" t="s">
        <v>460</v>
      </c>
      <c r="B2847" s="406" t="s">
        <v>3125</v>
      </c>
      <c r="C2847" s="406" t="s">
        <v>2836</v>
      </c>
      <c r="D2847" s="406" t="s">
        <v>3088</v>
      </c>
    </row>
    <row r="2848" spans="1:4" ht="12.5">
      <c r="A2848" s="406" t="s">
        <v>456</v>
      </c>
      <c r="B2848" s="406" t="s">
        <v>2490</v>
      </c>
      <c r="C2848" s="406" t="s">
        <v>1870</v>
      </c>
      <c r="D2848" s="406" t="s">
        <v>2535</v>
      </c>
    </row>
    <row r="2849" spans="1:4" ht="12.5">
      <c r="A2849" s="406" t="s">
        <v>460</v>
      </c>
      <c r="B2849" s="406" t="s">
        <v>3294</v>
      </c>
      <c r="C2849" s="406" t="s">
        <v>3718</v>
      </c>
      <c r="D2849" s="406" t="s">
        <v>3081</v>
      </c>
    </row>
    <row r="2850" spans="1:4" ht="12.5">
      <c r="A2850" s="406" t="s">
        <v>1858</v>
      </c>
      <c r="B2850" s="406" t="s">
        <v>1859</v>
      </c>
      <c r="C2850" s="406" t="s">
        <v>1734</v>
      </c>
      <c r="D2850" s="406" t="s">
        <v>2259</v>
      </c>
    </row>
    <row r="2851" spans="1:4" ht="12.5">
      <c r="A2851" s="406" t="s">
        <v>448</v>
      </c>
      <c r="B2851" s="406" t="s">
        <v>2144</v>
      </c>
      <c r="C2851" s="406" t="s">
        <v>1748</v>
      </c>
      <c r="D2851" s="406" t="s">
        <v>3619</v>
      </c>
    </row>
    <row r="2852" spans="1:4" ht="12.5">
      <c r="A2852" s="406" t="s">
        <v>452</v>
      </c>
      <c r="B2852" s="406" t="s">
        <v>2071</v>
      </c>
      <c r="C2852" s="406" t="s">
        <v>1687</v>
      </c>
      <c r="D2852" s="406" t="s">
        <v>2642</v>
      </c>
    </row>
    <row r="2853" spans="1:4" ht="12.5">
      <c r="A2853" s="406" t="s">
        <v>460</v>
      </c>
      <c r="B2853" s="406" t="s">
        <v>3003</v>
      </c>
      <c r="C2853" s="406" t="s">
        <v>1665</v>
      </c>
      <c r="D2853" s="406" t="s">
        <v>3719</v>
      </c>
    </row>
    <row r="2854" spans="1:4" ht="12.5">
      <c r="A2854" s="406" t="s">
        <v>2793</v>
      </c>
      <c r="B2854" s="406" t="s">
        <v>2806</v>
      </c>
      <c r="C2854" s="406" t="s">
        <v>3141</v>
      </c>
      <c r="D2854" s="406" t="s">
        <v>2808</v>
      </c>
    </row>
    <row r="2855" spans="1:4" ht="12.5">
      <c r="A2855" s="406" t="s">
        <v>467</v>
      </c>
      <c r="B2855" s="406" t="s">
        <v>2004</v>
      </c>
      <c r="C2855" s="406" t="s">
        <v>1665</v>
      </c>
      <c r="D2855" s="406" t="s">
        <v>2998</v>
      </c>
    </row>
    <row r="2856" spans="1:4" ht="12.5">
      <c r="A2856" s="406" t="s">
        <v>2542</v>
      </c>
      <c r="B2856" s="406" t="s">
        <v>3051</v>
      </c>
      <c r="C2856" s="406" t="s">
        <v>1695</v>
      </c>
      <c r="D2856" s="406" t="s">
        <v>3052</v>
      </c>
    </row>
    <row r="2857" spans="1:4" ht="12.5">
      <c r="A2857" s="406" t="s">
        <v>460</v>
      </c>
      <c r="B2857" s="406" t="s">
        <v>2233</v>
      </c>
      <c r="C2857" s="406" t="s">
        <v>1665</v>
      </c>
      <c r="D2857" s="406" t="s">
        <v>2234</v>
      </c>
    </row>
    <row r="2858" spans="1:4" ht="12.5">
      <c r="A2858" s="406" t="s">
        <v>456</v>
      </c>
      <c r="B2858" s="406" t="s">
        <v>2728</v>
      </c>
      <c r="C2858" s="406" t="s">
        <v>1654</v>
      </c>
      <c r="D2858" s="406" t="s">
        <v>2730</v>
      </c>
    </row>
    <row r="2859" spans="1:4" ht="12.5">
      <c r="A2859" s="406" t="s">
        <v>1546</v>
      </c>
      <c r="B2859" s="406" t="s">
        <v>1653</v>
      </c>
      <c r="C2859" s="406" t="s">
        <v>1665</v>
      </c>
      <c r="D2859" s="406" t="s">
        <v>2198</v>
      </c>
    </row>
    <row r="2860" spans="1:4" ht="12.5">
      <c r="A2860" s="406" t="s">
        <v>3091</v>
      </c>
      <c r="B2860" s="406" t="s">
        <v>2949</v>
      </c>
      <c r="C2860" s="406" t="s">
        <v>1654</v>
      </c>
      <c r="D2860" s="406" t="s">
        <v>1860</v>
      </c>
    </row>
    <row r="2861" spans="1:4" ht="12.5">
      <c r="A2861" s="406" t="s">
        <v>3091</v>
      </c>
      <c r="B2861" s="406" t="s">
        <v>3092</v>
      </c>
      <c r="C2861" s="406" t="s">
        <v>2902</v>
      </c>
      <c r="D2861" s="406" t="s">
        <v>3094</v>
      </c>
    </row>
    <row r="2862" spans="1:4" ht="12.5">
      <c r="A2862" s="406" t="s">
        <v>460</v>
      </c>
      <c r="B2862" s="406" t="s">
        <v>3247</v>
      </c>
      <c r="C2862" s="406" t="s">
        <v>2916</v>
      </c>
      <c r="D2862" s="406" t="s">
        <v>3088</v>
      </c>
    </row>
    <row r="2863" spans="1:4" ht="12.5">
      <c r="A2863" s="406" t="s">
        <v>2793</v>
      </c>
      <c r="B2863" s="406" t="s">
        <v>2806</v>
      </c>
      <c r="C2863" s="406" t="s">
        <v>3095</v>
      </c>
      <c r="D2863" s="406" t="s">
        <v>2808</v>
      </c>
    </row>
    <row r="2864" spans="1:4" ht="12.5">
      <c r="A2864" s="406" t="s">
        <v>460</v>
      </c>
      <c r="B2864" s="406" t="s">
        <v>3111</v>
      </c>
      <c r="C2864" s="406" t="s">
        <v>3210</v>
      </c>
      <c r="D2864" s="406" t="s">
        <v>3081</v>
      </c>
    </row>
    <row r="2865" spans="1:4" ht="12.5">
      <c r="A2865" s="406" t="s">
        <v>448</v>
      </c>
      <c r="B2865" s="406" t="s">
        <v>1701</v>
      </c>
      <c r="C2865" s="406" t="s">
        <v>1750</v>
      </c>
      <c r="D2865" s="406" t="s">
        <v>2661</v>
      </c>
    </row>
    <row r="2866" spans="1:4" ht="12.5">
      <c r="A2866" s="406" t="s">
        <v>448</v>
      </c>
      <c r="B2866" s="406" t="s">
        <v>2137</v>
      </c>
      <c r="C2866" s="406" t="s">
        <v>1727</v>
      </c>
      <c r="D2866" s="406" t="s">
        <v>2139</v>
      </c>
    </row>
    <row r="2867" spans="1:4" ht="12.5">
      <c r="A2867" s="406" t="s">
        <v>2793</v>
      </c>
      <c r="B2867" s="406" t="s">
        <v>2842</v>
      </c>
      <c r="C2867" s="406" t="s">
        <v>3480</v>
      </c>
      <c r="D2867" s="406" t="s">
        <v>2808</v>
      </c>
    </row>
    <row r="2868" spans="1:4" ht="12.5">
      <c r="A2868" s="406" t="s">
        <v>452</v>
      </c>
      <c r="B2868" s="406" t="s">
        <v>2247</v>
      </c>
      <c r="C2868" s="406" t="s">
        <v>1727</v>
      </c>
      <c r="D2868" s="406" t="s">
        <v>3720</v>
      </c>
    </row>
    <row r="2869" spans="1:4" ht="12.5">
      <c r="A2869" s="406" t="s">
        <v>467</v>
      </c>
      <c r="B2869" s="406" t="s">
        <v>1659</v>
      </c>
      <c r="C2869" s="406" t="s">
        <v>1713</v>
      </c>
      <c r="D2869" s="406" t="s">
        <v>1823</v>
      </c>
    </row>
    <row r="2870" spans="1:4" ht="12.5">
      <c r="A2870" s="406" t="s">
        <v>456</v>
      </c>
      <c r="B2870" s="406" t="s">
        <v>2331</v>
      </c>
      <c r="C2870" s="406" t="s">
        <v>2177</v>
      </c>
      <c r="D2870" s="406" t="s">
        <v>3721</v>
      </c>
    </row>
    <row r="2871" spans="1:4" ht="12.5">
      <c r="A2871" s="406" t="s">
        <v>448</v>
      </c>
      <c r="B2871" s="406" t="s">
        <v>2939</v>
      </c>
      <c r="C2871" s="406" t="s">
        <v>1959</v>
      </c>
      <c r="D2871" s="406" t="s">
        <v>3722</v>
      </c>
    </row>
    <row r="2872" spans="1:4" ht="12.5">
      <c r="A2872" s="406" t="s">
        <v>467</v>
      </c>
      <c r="B2872" s="406" t="s">
        <v>1818</v>
      </c>
      <c r="C2872" s="406" t="s">
        <v>1671</v>
      </c>
      <c r="D2872" s="406" t="s">
        <v>1820</v>
      </c>
    </row>
    <row r="2873" spans="1:4" ht="12.5">
      <c r="A2873" s="406" t="s">
        <v>2793</v>
      </c>
      <c r="B2873" s="406" t="s">
        <v>1664</v>
      </c>
      <c r="C2873" s="406" t="s">
        <v>3485</v>
      </c>
      <c r="D2873" s="406" t="s">
        <v>2808</v>
      </c>
    </row>
    <row r="2874" spans="1:4" ht="12.5">
      <c r="A2874" s="406" t="s">
        <v>1824</v>
      </c>
      <c r="B2874" s="406" t="s">
        <v>3688</v>
      </c>
      <c r="C2874" s="406" t="s">
        <v>1657</v>
      </c>
      <c r="D2874" s="406" t="s">
        <v>3723</v>
      </c>
    </row>
    <row r="2875" spans="1:4" ht="12.5">
      <c r="A2875" s="406" t="s">
        <v>2793</v>
      </c>
      <c r="B2875" s="406" t="s">
        <v>2949</v>
      </c>
      <c r="C2875" s="406" t="s">
        <v>3724</v>
      </c>
      <c r="D2875" s="406" t="s">
        <v>2201</v>
      </c>
    </row>
    <row r="2876" spans="1:4" ht="12.5">
      <c r="A2876" s="406" t="s">
        <v>1843</v>
      </c>
      <c r="B2876" s="406" t="s">
        <v>1958</v>
      </c>
      <c r="C2876" s="406" t="s">
        <v>2178</v>
      </c>
      <c r="D2876" s="406" t="s">
        <v>1960</v>
      </c>
    </row>
    <row r="2877" spans="1:4" ht="12.5">
      <c r="A2877" s="406" t="s">
        <v>452</v>
      </c>
      <c r="B2877" s="406" t="s">
        <v>2590</v>
      </c>
      <c r="C2877" s="406" t="s">
        <v>1677</v>
      </c>
      <c r="D2877" s="406" t="s">
        <v>2751</v>
      </c>
    </row>
    <row r="2878" spans="1:4" ht="12.5">
      <c r="A2878" s="406" t="s">
        <v>456</v>
      </c>
      <c r="B2878" s="406" t="s">
        <v>2156</v>
      </c>
      <c r="C2878" s="406" t="s">
        <v>2606</v>
      </c>
      <c r="D2878" s="406" t="s">
        <v>2789</v>
      </c>
    </row>
    <row r="2879" spans="1:4" ht="12.5">
      <c r="A2879" s="406" t="s">
        <v>1787</v>
      </c>
      <c r="B2879" s="406" t="s">
        <v>1946</v>
      </c>
      <c r="C2879" s="406" t="s">
        <v>1654</v>
      </c>
      <c r="D2879" s="406" t="s">
        <v>1947</v>
      </c>
    </row>
    <row r="2880" spans="1:4" ht="12.5">
      <c r="A2880" s="406" t="s">
        <v>463</v>
      </c>
      <c r="B2880" s="406" t="s">
        <v>2167</v>
      </c>
      <c r="C2880" s="406" t="s">
        <v>1879</v>
      </c>
      <c r="D2880" s="406" t="s">
        <v>2891</v>
      </c>
    </row>
    <row r="2881" spans="1:4" ht="12.5">
      <c r="A2881" s="406" t="s">
        <v>1792</v>
      </c>
      <c r="B2881" s="406" t="s">
        <v>3725</v>
      </c>
      <c r="C2881" s="406" t="s">
        <v>1702</v>
      </c>
      <c r="D2881" s="406" t="s">
        <v>3726</v>
      </c>
    </row>
    <row r="2882" spans="1:4" ht="12.5">
      <c r="A2882" s="406" t="s">
        <v>1893</v>
      </c>
      <c r="B2882" s="406" t="s">
        <v>1894</v>
      </c>
      <c r="C2882" s="406" t="s">
        <v>1734</v>
      </c>
      <c r="D2882" s="406" t="s">
        <v>1895</v>
      </c>
    </row>
    <row r="2883" spans="1:4" ht="12.5">
      <c r="A2883" s="406" t="s">
        <v>1863</v>
      </c>
      <c r="B2883" s="406" t="s">
        <v>1864</v>
      </c>
      <c r="C2883" s="406" t="s">
        <v>1724</v>
      </c>
      <c r="D2883" s="406" t="s">
        <v>2411</v>
      </c>
    </row>
    <row r="2884" spans="1:4" ht="12.5">
      <c r="A2884" s="406" t="s">
        <v>448</v>
      </c>
      <c r="B2884" s="406" t="s">
        <v>1709</v>
      </c>
      <c r="C2884" s="406" t="s">
        <v>1665</v>
      </c>
      <c r="D2884" s="406" t="s">
        <v>2037</v>
      </c>
    </row>
    <row r="2885" spans="1:4" ht="12.5">
      <c r="A2885" s="406" t="s">
        <v>452</v>
      </c>
      <c r="B2885" s="406" t="s">
        <v>2840</v>
      </c>
      <c r="C2885" s="406" t="s">
        <v>1750</v>
      </c>
      <c r="D2885" s="406" t="s">
        <v>2841</v>
      </c>
    </row>
    <row r="2886" spans="1:4" ht="12.5">
      <c r="A2886" s="406" t="s">
        <v>456</v>
      </c>
      <c r="B2886" s="406" t="s">
        <v>2156</v>
      </c>
      <c r="C2886" s="406" t="s">
        <v>1657</v>
      </c>
      <c r="D2886" s="406" t="s">
        <v>2254</v>
      </c>
    </row>
    <row r="2887" spans="1:4" ht="12.5">
      <c r="A2887" s="406" t="s">
        <v>472</v>
      </c>
      <c r="B2887" s="406" t="s">
        <v>3420</v>
      </c>
      <c r="C2887" s="406" t="s">
        <v>1748</v>
      </c>
      <c r="D2887" s="406" t="s">
        <v>3427</v>
      </c>
    </row>
    <row r="2888" spans="1:4" ht="12.5">
      <c r="A2888" s="406" t="s">
        <v>1858</v>
      </c>
      <c r="B2888" s="406" t="s">
        <v>2381</v>
      </c>
      <c r="C2888" s="406" t="s">
        <v>1674</v>
      </c>
      <c r="D2888" s="406" t="s">
        <v>2844</v>
      </c>
    </row>
    <row r="2889" spans="1:4" ht="12.5">
      <c r="A2889" s="406" t="s">
        <v>1546</v>
      </c>
      <c r="B2889" s="406" t="s">
        <v>1937</v>
      </c>
      <c r="C2889" s="406" t="s">
        <v>1819</v>
      </c>
      <c r="D2889" s="406" t="s">
        <v>2292</v>
      </c>
    </row>
    <row r="2890" spans="1:4" ht="12.5">
      <c r="A2890" s="406" t="s">
        <v>460</v>
      </c>
      <c r="B2890" s="406" t="s">
        <v>3234</v>
      </c>
      <c r="C2890" s="406" t="s">
        <v>2902</v>
      </c>
      <c r="D2890" s="406" t="s">
        <v>3088</v>
      </c>
    </row>
    <row r="2891" spans="1:4" ht="12.5">
      <c r="A2891" s="406" t="s">
        <v>472</v>
      </c>
      <c r="B2891" s="406" t="s">
        <v>3289</v>
      </c>
      <c r="C2891" s="406" t="s">
        <v>1819</v>
      </c>
      <c r="D2891" s="406" t="s">
        <v>3727</v>
      </c>
    </row>
    <row r="2892" spans="1:4" ht="12.5">
      <c r="A2892" s="406" t="s">
        <v>1893</v>
      </c>
      <c r="B2892" s="406" t="s">
        <v>1894</v>
      </c>
      <c r="C2892" s="406" t="s">
        <v>1887</v>
      </c>
      <c r="D2892" s="406" t="s">
        <v>1897</v>
      </c>
    </row>
    <row r="2893" spans="1:4" ht="12.5">
      <c r="A2893" s="406" t="s">
        <v>472</v>
      </c>
      <c r="B2893" s="406" t="s">
        <v>1694</v>
      </c>
      <c r="C2893" s="406" t="s">
        <v>1819</v>
      </c>
      <c r="D2893" s="406" t="s">
        <v>1696</v>
      </c>
    </row>
    <row r="2894" spans="1:4" ht="12.5">
      <c r="A2894" s="406" t="s">
        <v>1893</v>
      </c>
      <c r="B2894" s="406" t="s">
        <v>1904</v>
      </c>
      <c r="C2894" s="406" t="s">
        <v>2231</v>
      </c>
      <c r="D2894" s="406" t="s">
        <v>3728</v>
      </c>
    </row>
    <row r="2895" spans="1:4" ht="12.5">
      <c r="A2895" s="406" t="s">
        <v>1893</v>
      </c>
      <c r="B2895" s="406" t="s">
        <v>2363</v>
      </c>
      <c r="C2895" s="406" t="s">
        <v>1865</v>
      </c>
      <c r="D2895" s="406" t="s">
        <v>2364</v>
      </c>
    </row>
    <row r="2896" spans="1:4" ht="12.5">
      <c r="A2896" s="406" t="s">
        <v>460</v>
      </c>
      <c r="B2896" s="406" t="s">
        <v>3615</v>
      </c>
      <c r="C2896" s="406" t="s">
        <v>1737</v>
      </c>
      <c r="D2896" s="406" t="s">
        <v>3617</v>
      </c>
    </row>
    <row r="2897" spans="1:4" ht="12.5">
      <c r="A2897" s="406" t="s">
        <v>2776</v>
      </c>
      <c r="B2897" s="406" t="s">
        <v>2777</v>
      </c>
      <c r="C2897" s="406" t="s">
        <v>3729</v>
      </c>
      <c r="D2897" s="406" t="s">
        <v>2779</v>
      </c>
    </row>
    <row r="2898" spans="1:4" ht="12.5">
      <c r="A2898" s="406" t="s">
        <v>2793</v>
      </c>
      <c r="B2898" s="406" t="s">
        <v>2794</v>
      </c>
      <c r="C2898" s="406" t="s">
        <v>2606</v>
      </c>
      <c r="D2898" s="406" t="s">
        <v>3730</v>
      </c>
    </row>
    <row r="2899" spans="1:4" ht="12.5">
      <c r="A2899" s="406" t="s">
        <v>1863</v>
      </c>
      <c r="B2899" s="406" t="s">
        <v>3554</v>
      </c>
      <c r="C2899" s="406" t="s">
        <v>1665</v>
      </c>
      <c r="D2899" s="406" t="s">
        <v>3731</v>
      </c>
    </row>
    <row r="2900" spans="1:4" ht="12.5">
      <c r="A2900" s="406" t="s">
        <v>448</v>
      </c>
      <c r="B2900" s="406" t="s">
        <v>2044</v>
      </c>
      <c r="C2900" s="406" t="s">
        <v>1657</v>
      </c>
      <c r="D2900" s="406" t="s">
        <v>2045</v>
      </c>
    </row>
    <row r="2901" spans="1:4" ht="12.5">
      <c r="A2901" s="406" t="s">
        <v>1546</v>
      </c>
      <c r="B2901" s="406" t="s">
        <v>1942</v>
      </c>
      <c r="C2901" s="406" t="s">
        <v>2177</v>
      </c>
      <c r="D2901" s="406" t="s">
        <v>2043</v>
      </c>
    </row>
    <row r="2902" spans="1:4" ht="12.5">
      <c r="A2902" s="406" t="s">
        <v>460</v>
      </c>
      <c r="B2902" s="406" t="s">
        <v>3180</v>
      </c>
      <c r="C2902" s="406" t="s">
        <v>2925</v>
      </c>
      <c r="D2902" s="406" t="s">
        <v>3183</v>
      </c>
    </row>
    <row r="2903" spans="1:4" ht="12.5">
      <c r="A2903" s="406" t="s">
        <v>460</v>
      </c>
      <c r="B2903" s="406" t="s">
        <v>3252</v>
      </c>
      <c r="C2903" s="406" t="s">
        <v>3223</v>
      </c>
      <c r="D2903" s="406" t="s">
        <v>3081</v>
      </c>
    </row>
    <row r="2904" spans="1:4" ht="12.5">
      <c r="A2904" s="406" t="s">
        <v>3585</v>
      </c>
      <c r="B2904" s="406" t="s">
        <v>3732</v>
      </c>
      <c r="C2904" s="406" t="s">
        <v>1729</v>
      </c>
      <c r="D2904" s="406" t="s">
        <v>3733</v>
      </c>
    </row>
    <row r="2905" spans="1:4" ht="12.5">
      <c r="A2905" s="406" t="s">
        <v>448</v>
      </c>
      <c r="B2905" s="406" t="s">
        <v>2799</v>
      </c>
      <c r="C2905" s="406" t="s">
        <v>1767</v>
      </c>
      <c r="D2905" s="406" t="s">
        <v>3734</v>
      </c>
    </row>
    <row r="2906" spans="1:4" ht="12.5">
      <c r="A2906" s="406" t="s">
        <v>460</v>
      </c>
      <c r="B2906" s="406" t="s">
        <v>3080</v>
      </c>
      <c r="C2906" s="406" t="s">
        <v>2823</v>
      </c>
      <c r="D2906" s="406" t="s">
        <v>3081</v>
      </c>
    </row>
    <row r="2907" spans="1:4" ht="12.5">
      <c r="A2907" s="406" t="s">
        <v>460</v>
      </c>
      <c r="B2907" s="406" t="s">
        <v>3197</v>
      </c>
      <c r="C2907" s="406" t="s">
        <v>3115</v>
      </c>
      <c r="D2907" s="406" t="s">
        <v>3088</v>
      </c>
    </row>
    <row r="2908" spans="1:4" ht="12.5">
      <c r="A2908" s="406" t="s">
        <v>1546</v>
      </c>
      <c r="B2908" s="406" t="s">
        <v>1659</v>
      </c>
      <c r="C2908" s="406" t="s">
        <v>2120</v>
      </c>
      <c r="D2908" s="406" t="s">
        <v>1941</v>
      </c>
    </row>
    <row r="2909" spans="1:4" ht="12.5">
      <c r="A2909" s="406" t="s">
        <v>460</v>
      </c>
      <c r="B2909" s="406" t="s">
        <v>3180</v>
      </c>
      <c r="C2909" s="406" t="s">
        <v>3735</v>
      </c>
      <c r="D2909" s="406" t="s">
        <v>3156</v>
      </c>
    </row>
    <row r="2910" spans="1:4" ht="12.5">
      <c r="A2910" s="406" t="s">
        <v>448</v>
      </c>
      <c r="B2910" s="406" t="s">
        <v>2219</v>
      </c>
      <c r="C2910" s="406" t="s">
        <v>1665</v>
      </c>
      <c r="D2910" s="406" t="s">
        <v>3736</v>
      </c>
    </row>
    <row r="2911" spans="1:4" ht="12.5">
      <c r="A2911" s="406" t="s">
        <v>1546</v>
      </c>
      <c r="B2911" s="406" t="s">
        <v>1656</v>
      </c>
      <c r="C2911" s="406" t="s">
        <v>1727</v>
      </c>
      <c r="D2911" s="406" t="s">
        <v>1658</v>
      </c>
    </row>
    <row r="2912" spans="1:4" ht="12.5">
      <c r="A2912" s="406" t="s">
        <v>1546</v>
      </c>
      <c r="B2912" s="406" t="s">
        <v>2084</v>
      </c>
      <c r="C2912" s="406" t="s">
        <v>1654</v>
      </c>
      <c r="D2912" s="406" t="s">
        <v>2085</v>
      </c>
    </row>
    <row r="2913" spans="1:4" ht="12.5">
      <c r="A2913" s="406" t="s">
        <v>448</v>
      </c>
      <c r="B2913" s="406" t="s">
        <v>2622</v>
      </c>
      <c r="C2913" s="406" t="s">
        <v>1687</v>
      </c>
      <c r="D2913" s="406" t="s">
        <v>2623</v>
      </c>
    </row>
    <row r="2914" spans="1:4" ht="12.5">
      <c r="A2914" s="406" t="s">
        <v>1893</v>
      </c>
      <c r="B2914" s="406" t="s">
        <v>1904</v>
      </c>
      <c r="C2914" s="406" t="s">
        <v>1870</v>
      </c>
      <c r="D2914" s="406" t="s">
        <v>2937</v>
      </c>
    </row>
    <row r="2915" spans="1:4" ht="12.5">
      <c r="A2915" s="406" t="s">
        <v>448</v>
      </c>
      <c r="B2915" s="406" t="s">
        <v>1739</v>
      </c>
      <c r="C2915" s="406" t="s">
        <v>1654</v>
      </c>
      <c r="D2915" s="406" t="s">
        <v>2712</v>
      </c>
    </row>
    <row r="2916" spans="1:4" ht="12.5">
      <c r="A2916" s="406" t="s">
        <v>456</v>
      </c>
      <c r="B2916" s="406" t="s">
        <v>1838</v>
      </c>
      <c r="C2916" s="406" t="s">
        <v>2019</v>
      </c>
      <c r="D2916" s="406" t="s">
        <v>1692</v>
      </c>
    </row>
    <row r="2917" spans="1:4" ht="12.5">
      <c r="A2917" s="406" t="s">
        <v>467</v>
      </c>
      <c r="B2917" s="406" t="s">
        <v>2320</v>
      </c>
      <c r="C2917" s="406" t="s">
        <v>1651</v>
      </c>
      <c r="D2917" s="406" t="s">
        <v>2321</v>
      </c>
    </row>
    <row r="2918" spans="1:4" ht="12.5">
      <c r="A2918" s="406" t="s">
        <v>1893</v>
      </c>
      <c r="B2918" s="406" t="s">
        <v>1904</v>
      </c>
      <c r="C2918" s="406" t="s">
        <v>1879</v>
      </c>
      <c r="D2918" s="406" t="s">
        <v>2943</v>
      </c>
    </row>
    <row r="2919" spans="1:4" ht="12.5">
      <c r="A2919" s="406" t="s">
        <v>467</v>
      </c>
      <c r="B2919" s="406" t="s">
        <v>499</v>
      </c>
      <c r="C2919" s="406" t="s">
        <v>1677</v>
      </c>
      <c r="D2919" s="406" t="s">
        <v>2002</v>
      </c>
    </row>
    <row r="2920" spans="1:4" ht="12.5">
      <c r="A2920" s="406" t="s">
        <v>460</v>
      </c>
      <c r="B2920" s="406" t="s">
        <v>3294</v>
      </c>
      <c r="C2920" s="406" t="s">
        <v>3737</v>
      </c>
      <c r="D2920" s="406" t="s">
        <v>3081</v>
      </c>
    </row>
    <row r="2921" spans="1:4" ht="12.5">
      <c r="A2921" s="406" t="s">
        <v>467</v>
      </c>
      <c r="B2921" s="406" t="s">
        <v>1813</v>
      </c>
      <c r="C2921" s="406" t="s">
        <v>2019</v>
      </c>
      <c r="D2921" s="406" t="s">
        <v>2532</v>
      </c>
    </row>
    <row r="2922" spans="1:4" ht="12.5">
      <c r="A2922" s="406" t="s">
        <v>448</v>
      </c>
      <c r="B2922" s="406" t="s">
        <v>1739</v>
      </c>
      <c r="C2922" s="406" t="s">
        <v>1763</v>
      </c>
      <c r="D2922" s="406" t="s">
        <v>2712</v>
      </c>
    </row>
    <row r="2923" spans="1:4" ht="12.5">
      <c r="A2923" s="406" t="s">
        <v>448</v>
      </c>
      <c r="B2923" s="406" t="s">
        <v>2736</v>
      </c>
      <c r="C2923" s="406" t="s">
        <v>1671</v>
      </c>
      <c r="D2923" s="406" t="s">
        <v>1806</v>
      </c>
    </row>
    <row r="2924" spans="1:4" ht="12.5">
      <c r="A2924" s="406" t="s">
        <v>452</v>
      </c>
      <c r="B2924" s="406" t="s">
        <v>2505</v>
      </c>
      <c r="C2924" s="406" t="s">
        <v>1671</v>
      </c>
      <c r="D2924" s="406" t="s">
        <v>3738</v>
      </c>
    </row>
    <row r="2925" spans="1:4" ht="12.5">
      <c r="A2925" s="406" t="s">
        <v>467</v>
      </c>
      <c r="B2925" s="406" t="s">
        <v>2576</v>
      </c>
      <c r="C2925" s="406" t="s">
        <v>1805</v>
      </c>
      <c r="D2925" s="406" t="s">
        <v>2693</v>
      </c>
    </row>
    <row r="2926" spans="1:4" ht="12.5">
      <c r="A2926" s="406" t="s">
        <v>452</v>
      </c>
      <c r="B2926" s="406" t="s">
        <v>1846</v>
      </c>
      <c r="C2926" s="406" t="s">
        <v>1991</v>
      </c>
      <c r="D2926" s="406" t="s">
        <v>3739</v>
      </c>
    </row>
    <row r="2927" spans="1:4" ht="12.5">
      <c r="A2927" s="406" t="s">
        <v>2462</v>
      </c>
      <c r="B2927" s="406" t="s">
        <v>2094</v>
      </c>
      <c r="C2927" s="406" t="s">
        <v>1796</v>
      </c>
      <c r="D2927" s="406" t="s">
        <v>1974</v>
      </c>
    </row>
    <row r="2928" spans="1:4" ht="12.5">
      <c r="A2928" s="406" t="s">
        <v>448</v>
      </c>
      <c r="B2928" s="406" t="s">
        <v>1882</v>
      </c>
      <c r="C2928" s="406" t="s">
        <v>2120</v>
      </c>
      <c r="D2928" s="406" t="s">
        <v>2212</v>
      </c>
    </row>
    <row r="2929" spans="1:4" ht="12.5">
      <c r="A2929" s="406" t="s">
        <v>2793</v>
      </c>
      <c r="B2929" s="406" t="s">
        <v>2806</v>
      </c>
      <c r="C2929" s="406" t="s">
        <v>3740</v>
      </c>
      <c r="D2929" s="406" t="s">
        <v>2808</v>
      </c>
    </row>
    <row r="2930" spans="1:4" ht="12.5">
      <c r="A2930" s="406" t="s">
        <v>460</v>
      </c>
      <c r="B2930" s="406" t="s">
        <v>3111</v>
      </c>
      <c r="C2930" s="406" t="s">
        <v>3378</v>
      </c>
      <c r="D2930" s="406" t="s">
        <v>3081</v>
      </c>
    </row>
    <row r="2931" spans="1:4" ht="12.5">
      <c r="A2931" s="406" t="s">
        <v>460</v>
      </c>
      <c r="B2931" s="406" t="s">
        <v>2101</v>
      </c>
      <c r="C2931" s="406" t="s">
        <v>1674</v>
      </c>
      <c r="D2931" s="406" t="s">
        <v>2775</v>
      </c>
    </row>
    <row r="2932" spans="1:4" ht="12.5">
      <c r="A2932" s="406" t="s">
        <v>460</v>
      </c>
      <c r="B2932" s="406" t="s">
        <v>2523</v>
      </c>
      <c r="C2932" s="406" t="s">
        <v>1805</v>
      </c>
      <c r="D2932" s="406" t="s">
        <v>2524</v>
      </c>
    </row>
    <row r="2933" spans="1:4" ht="12.5">
      <c r="A2933" s="406" t="s">
        <v>460</v>
      </c>
      <c r="B2933" s="406" t="s">
        <v>1769</v>
      </c>
      <c r="C2933" s="406" t="s">
        <v>1713</v>
      </c>
      <c r="D2933" s="406" t="s">
        <v>1770</v>
      </c>
    </row>
    <row r="2934" spans="1:4" ht="12.5">
      <c r="A2934" s="406" t="s">
        <v>1824</v>
      </c>
      <c r="B2934" s="406" t="s">
        <v>3688</v>
      </c>
      <c r="C2934" s="406" t="s">
        <v>1724</v>
      </c>
      <c r="D2934" s="406" t="s">
        <v>3741</v>
      </c>
    </row>
    <row r="2935" spans="1:4" ht="12.5">
      <c r="A2935" s="406" t="s">
        <v>3091</v>
      </c>
      <c r="B2935" s="406" t="s">
        <v>3092</v>
      </c>
      <c r="C2935" s="406" t="s">
        <v>2912</v>
      </c>
      <c r="D2935" s="406" t="s">
        <v>3094</v>
      </c>
    </row>
    <row r="2936" spans="1:4" ht="12.5">
      <c r="A2936" s="406" t="s">
        <v>467</v>
      </c>
      <c r="B2936" s="406" t="s">
        <v>1982</v>
      </c>
      <c r="C2936" s="406" t="s">
        <v>1819</v>
      </c>
      <c r="D2936" s="406" t="s">
        <v>2250</v>
      </c>
    </row>
    <row r="2937" spans="1:4" ht="12.5">
      <c r="A2937" s="406" t="s">
        <v>460</v>
      </c>
      <c r="B2937" s="406" t="s">
        <v>3197</v>
      </c>
      <c r="C2937" s="406" t="s">
        <v>3169</v>
      </c>
      <c r="D2937" s="406" t="s">
        <v>3088</v>
      </c>
    </row>
    <row r="2938" spans="1:4" ht="12.5">
      <c r="A2938" s="406" t="s">
        <v>460</v>
      </c>
      <c r="B2938" s="406" t="s">
        <v>3309</v>
      </c>
      <c r="C2938" s="406" t="s">
        <v>3742</v>
      </c>
      <c r="D2938" s="406" t="s">
        <v>3081</v>
      </c>
    </row>
    <row r="2939" spans="1:4" ht="12.5">
      <c r="A2939" s="406" t="s">
        <v>3091</v>
      </c>
      <c r="B2939" s="406" t="s">
        <v>3092</v>
      </c>
      <c r="C2939" s="406" t="s">
        <v>2833</v>
      </c>
      <c r="D2939" s="406" t="s">
        <v>3094</v>
      </c>
    </row>
    <row r="2940" spans="1:4" ht="12.5">
      <c r="A2940" s="406" t="s">
        <v>1893</v>
      </c>
      <c r="B2940" s="406" t="s">
        <v>3246</v>
      </c>
      <c r="C2940" s="406" t="s">
        <v>2854</v>
      </c>
      <c r="D2940" s="406" t="s">
        <v>3229</v>
      </c>
    </row>
    <row r="2941" spans="1:4" ht="12.5">
      <c r="A2941" s="406" t="s">
        <v>460</v>
      </c>
      <c r="B2941" s="406" t="s">
        <v>3257</v>
      </c>
      <c r="C2941" s="406" t="s">
        <v>3743</v>
      </c>
      <c r="D2941" s="406" t="s">
        <v>3081</v>
      </c>
    </row>
    <row r="2942" spans="1:4" ht="12.5">
      <c r="A2942" s="406" t="s">
        <v>1546</v>
      </c>
      <c r="B2942" s="406" t="s">
        <v>1686</v>
      </c>
      <c r="C2942" s="406" t="s">
        <v>1887</v>
      </c>
      <c r="D2942" s="406" t="s">
        <v>3694</v>
      </c>
    </row>
    <row r="2943" spans="1:4" ht="12.5">
      <c r="A2943" s="406" t="s">
        <v>460</v>
      </c>
      <c r="B2943" s="406" t="s">
        <v>3744</v>
      </c>
      <c r="C2943" s="406" t="s">
        <v>1695</v>
      </c>
      <c r="D2943" s="406" t="s">
        <v>1660</v>
      </c>
    </row>
    <row r="2944" spans="1:4" ht="12.5">
      <c r="A2944" s="406" t="s">
        <v>452</v>
      </c>
      <c r="B2944" s="406" t="s">
        <v>2459</v>
      </c>
      <c r="C2944" s="406" t="s">
        <v>1724</v>
      </c>
      <c r="D2944" s="406" t="s">
        <v>2659</v>
      </c>
    </row>
    <row r="2945" spans="1:4" ht="12.5">
      <c r="A2945" s="406" t="s">
        <v>448</v>
      </c>
      <c r="B2945" s="406" t="s">
        <v>2709</v>
      </c>
      <c r="C2945" s="406" t="s">
        <v>1763</v>
      </c>
      <c r="D2945" s="406" t="s">
        <v>2710</v>
      </c>
    </row>
    <row r="2946" spans="1:4" ht="12.5">
      <c r="A2946" s="406" t="s">
        <v>448</v>
      </c>
      <c r="B2946" s="406" t="s">
        <v>1977</v>
      </c>
      <c r="C2946" s="406" t="s">
        <v>1677</v>
      </c>
      <c r="D2946" s="406" t="s">
        <v>3745</v>
      </c>
    </row>
    <row r="2947" spans="1:4" ht="12.5">
      <c r="A2947" s="406" t="s">
        <v>1863</v>
      </c>
      <c r="B2947" s="406" t="s">
        <v>3746</v>
      </c>
      <c r="C2947" s="406" t="s">
        <v>1651</v>
      </c>
      <c r="D2947" s="406" t="s">
        <v>3526</v>
      </c>
    </row>
    <row r="2948" spans="1:4" ht="12.5">
      <c r="A2948" s="406" t="s">
        <v>2185</v>
      </c>
      <c r="B2948" s="406" t="s">
        <v>2797</v>
      </c>
      <c r="C2948" s="406" t="s">
        <v>1654</v>
      </c>
      <c r="D2948" s="406" t="s">
        <v>3747</v>
      </c>
    </row>
    <row r="2949" spans="1:4" ht="12.5">
      <c r="A2949" s="406" t="s">
        <v>448</v>
      </c>
      <c r="B2949" s="406" t="s">
        <v>2334</v>
      </c>
      <c r="C2949" s="406" t="s">
        <v>1692</v>
      </c>
      <c r="D2949" s="406" t="s">
        <v>2335</v>
      </c>
    </row>
    <row r="2950" spans="1:4" ht="12.5">
      <c r="A2950" s="406" t="s">
        <v>1546</v>
      </c>
      <c r="B2950" s="406" t="s">
        <v>1659</v>
      </c>
      <c r="C2950" s="406" t="s">
        <v>2088</v>
      </c>
      <c r="D2950" s="406" t="s">
        <v>2199</v>
      </c>
    </row>
  </sheetData>
  <mergeCells count="1">
    <mergeCell ref="A6:K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31CB0-C6CA-4C56-8B37-D7B0793D3D59}">
  <sheetPr codeName="Hárok27">
    <tabColor rgb="FF00B050"/>
  </sheetPr>
  <dimension ref="A1:S65"/>
  <sheetViews>
    <sheetView zoomScaleNormal="100" workbookViewId="0">
      <selection activeCell="K13" sqref="K13"/>
    </sheetView>
  </sheetViews>
  <sheetFormatPr defaultRowHeight="14.5"/>
  <cols>
    <col min="2" max="9" width="8.81640625" customWidth="1"/>
  </cols>
  <sheetData>
    <row r="1" spans="1:19" ht="81" customHeight="1" thickBot="1">
      <c r="A1" s="443"/>
      <c r="B1" s="438"/>
      <c r="C1" s="438"/>
      <c r="D1" s="438"/>
      <c r="E1" s="438"/>
      <c r="F1" s="438"/>
      <c r="G1" s="438"/>
      <c r="H1" s="438"/>
      <c r="I1" s="438"/>
      <c r="J1" s="438"/>
      <c r="K1" s="438"/>
      <c r="L1" s="438"/>
      <c r="M1" s="438"/>
      <c r="N1" s="438"/>
      <c r="O1" s="438"/>
      <c r="P1" s="438"/>
      <c r="Q1" s="438"/>
      <c r="R1" s="438"/>
      <c r="S1" s="438"/>
    </row>
    <row r="2" spans="1:19" ht="19" thickBot="1">
      <c r="A2" s="63"/>
      <c r="B2" s="444" t="s">
        <v>1470</v>
      </c>
      <c r="C2" s="445"/>
      <c r="D2" s="445"/>
      <c r="E2" s="445"/>
      <c r="F2" s="445"/>
      <c r="G2" s="445"/>
      <c r="H2" s="445"/>
      <c r="I2" s="445"/>
      <c r="J2" s="445"/>
      <c r="K2" s="445"/>
      <c r="L2" s="446"/>
      <c r="M2" s="63"/>
      <c r="N2" s="63"/>
      <c r="O2" s="63"/>
      <c r="P2" s="63"/>
      <c r="Q2" s="63"/>
      <c r="R2" s="63"/>
      <c r="S2" s="63"/>
    </row>
    <row r="3" spans="1:19" ht="15.5">
      <c r="A3" s="63"/>
      <c r="B3" s="63"/>
      <c r="C3" s="63"/>
      <c r="D3" s="63"/>
      <c r="E3" s="63"/>
      <c r="F3" s="63"/>
      <c r="G3" s="63"/>
      <c r="H3" s="63"/>
      <c r="I3" s="63"/>
      <c r="J3" s="63"/>
      <c r="K3" s="63"/>
      <c r="L3" s="63"/>
      <c r="M3" s="63"/>
      <c r="N3" s="63"/>
      <c r="O3" s="63"/>
      <c r="P3" s="63"/>
      <c r="Q3" s="63"/>
      <c r="R3" s="63"/>
      <c r="S3" s="63"/>
    </row>
    <row r="4" spans="1:19" ht="15.5">
      <c r="A4" s="63"/>
      <c r="B4" s="63"/>
      <c r="C4" s="63"/>
      <c r="D4" s="63"/>
      <c r="E4" s="63"/>
      <c r="F4" s="63"/>
      <c r="G4" s="63"/>
      <c r="H4" s="63"/>
      <c r="I4" s="63"/>
      <c r="J4" s="63"/>
      <c r="K4" s="63"/>
      <c r="L4" s="63"/>
      <c r="M4" s="63"/>
      <c r="N4" s="63"/>
      <c r="O4" s="63"/>
      <c r="P4" s="63"/>
      <c r="Q4" s="63"/>
      <c r="R4" s="63"/>
      <c r="S4" s="63"/>
    </row>
    <row r="5" spans="1:19" ht="15.5">
      <c r="A5" s="63"/>
      <c r="B5" s="63" t="s">
        <v>1311</v>
      </c>
      <c r="C5" s="63" t="s">
        <v>1312</v>
      </c>
      <c r="D5" s="63" t="s">
        <v>1313</v>
      </c>
      <c r="E5" s="63" t="s">
        <v>1359</v>
      </c>
      <c r="F5" s="63" t="s">
        <v>1360</v>
      </c>
      <c r="G5" s="63" t="s">
        <v>1361</v>
      </c>
      <c r="H5" s="63"/>
      <c r="I5" s="63"/>
      <c r="J5" s="63"/>
      <c r="K5" s="63"/>
      <c r="L5" s="63"/>
      <c r="M5" s="63"/>
      <c r="N5" s="63"/>
      <c r="O5" s="63"/>
      <c r="P5" s="63"/>
      <c r="Q5" s="63"/>
      <c r="R5" s="63"/>
      <c r="S5" s="63"/>
    </row>
    <row r="6" spans="1:19" ht="15.5">
      <c r="A6" s="63"/>
      <c r="B6" s="63"/>
      <c r="C6" s="63"/>
      <c r="D6" s="63"/>
      <c r="E6" s="63"/>
      <c r="F6" s="63"/>
      <c r="G6" s="63"/>
      <c r="H6" s="63"/>
      <c r="I6" s="63"/>
      <c r="J6" s="63"/>
      <c r="K6" s="63"/>
      <c r="L6" s="210" t="s">
        <v>1312</v>
      </c>
      <c r="M6" s="63"/>
      <c r="N6" s="211"/>
      <c r="O6" s="63"/>
      <c r="P6" s="63"/>
      <c r="Q6" s="63"/>
      <c r="R6" s="63"/>
      <c r="S6" s="63"/>
    </row>
    <row r="7" spans="1:19" ht="15.5">
      <c r="A7" s="63"/>
      <c r="B7" s="63"/>
      <c r="C7" s="63"/>
      <c r="D7" s="63"/>
      <c r="E7" s="63"/>
      <c r="F7" s="63"/>
      <c r="G7" s="63"/>
      <c r="H7" s="63"/>
      <c r="I7" s="63"/>
      <c r="J7" s="63"/>
      <c r="K7" s="63"/>
      <c r="L7" s="211"/>
      <c r="M7" s="63"/>
      <c r="N7" s="212"/>
      <c r="O7" s="63"/>
      <c r="P7" s="63"/>
      <c r="Q7" s="63"/>
      <c r="R7" s="63"/>
      <c r="S7" s="63"/>
    </row>
    <row r="8" spans="1:19" ht="15.5">
      <c r="A8" s="63"/>
      <c r="B8" s="63"/>
      <c r="C8" s="63"/>
      <c r="D8" s="63"/>
      <c r="E8" s="63"/>
      <c r="F8" s="63"/>
      <c r="G8" s="63"/>
      <c r="H8" s="63"/>
      <c r="I8" s="63"/>
      <c r="J8" s="63"/>
      <c r="K8" s="63"/>
      <c r="L8" s="212"/>
      <c r="M8" s="63"/>
      <c r="N8" s="211"/>
      <c r="O8" s="63"/>
      <c r="P8" s="63"/>
      <c r="Q8" s="63"/>
      <c r="R8" s="63"/>
      <c r="S8" s="63"/>
    </row>
    <row r="9" spans="1:19" ht="15.5">
      <c r="A9" s="63"/>
      <c r="B9" s="63"/>
      <c r="C9" s="63"/>
      <c r="D9" s="63"/>
      <c r="E9" s="63"/>
      <c r="F9" s="63"/>
      <c r="G9" s="63"/>
      <c r="H9" s="63"/>
      <c r="I9" s="63"/>
      <c r="J9" s="63"/>
      <c r="K9" s="63"/>
      <c r="L9" s="211"/>
      <c r="M9" s="63"/>
      <c r="N9" s="212"/>
      <c r="O9" s="63"/>
      <c r="P9" s="63"/>
      <c r="Q9" s="63"/>
      <c r="R9" s="63"/>
      <c r="S9" s="63"/>
    </row>
    <row r="10" spans="1:19" ht="15.5">
      <c r="A10" s="63"/>
      <c r="B10" s="63"/>
      <c r="C10" s="63"/>
      <c r="D10" s="63"/>
      <c r="E10" s="63"/>
      <c r="F10" s="63"/>
      <c r="G10" s="63"/>
      <c r="H10" s="63"/>
      <c r="I10" s="63"/>
      <c r="J10" s="63"/>
      <c r="K10" s="63"/>
      <c r="L10" s="212"/>
      <c r="M10" s="63"/>
      <c r="N10" s="211"/>
      <c r="O10" s="63"/>
      <c r="P10" s="63"/>
      <c r="Q10" s="63"/>
      <c r="R10" s="63"/>
      <c r="S10" s="63"/>
    </row>
    <row r="11" spans="1:19" ht="15.5">
      <c r="A11" s="63"/>
      <c r="B11" s="63"/>
      <c r="C11" s="63"/>
      <c r="D11" s="63"/>
      <c r="E11" s="63"/>
      <c r="F11" s="63"/>
      <c r="G11" s="63"/>
      <c r="H11" s="63"/>
      <c r="I11" s="63"/>
      <c r="J11" s="63"/>
      <c r="K11" s="63"/>
      <c r="L11" s="211"/>
      <c r="M11" s="63"/>
      <c r="N11" s="212"/>
      <c r="O11" s="63"/>
      <c r="P11" s="63"/>
      <c r="Q11" s="63"/>
      <c r="R11" s="63"/>
      <c r="S11" s="63"/>
    </row>
    <row r="12" spans="1:19" ht="15.5">
      <c r="A12" s="63"/>
      <c r="B12" s="63"/>
      <c r="C12" s="63"/>
      <c r="D12" s="63"/>
      <c r="E12" s="63"/>
      <c r="F12" s="63"/>
      <c r="G12" s="63"/>
      <c r="H12" s="63"/>
      <c r="I12" s="63"/>
      <c r="J12" s="63"/>
      <c r="K12" s="63"/>
      <c r="L12" s="212"/>
      <c r="M12" s="63"/>
      <c r="N12" s="211"/>
      <c r="O12" s="63"/>
      <c r="P12" s="63"/>
      <c r="Q12" s="63"/>
      <c r="R12" s="63"/>
      <c r="S12" s="63"/>
    </row>
    <row r="13" spans="1:19" ht="15.5">
      <c r="A13" s="63"/>
      <c r="B13" s="63"/>
      <c r="C13" s="63"/>
      <c r="D13" s="63"/>
      <c r="E13" s="63"/>
      <c r="F13" s="63"/>
      <c r="G13" s="63"/>
      <c r="H13" s="63"/>
      <c r="I13" s="63"/>
      <c r="J13" s="63"/>
      <c r="K13" s="63"/>
      <c r="L13" s="211"/>
      <c r="M13" s="63"/>
      <c r="N13" s="212"/>
      <c r="O13" s="63"/>
      <c r="P13" s="63"/>
      <c r="Q13" s="63"/>
      <c r="R13" s="63"/>
      <c r="S13" s="63"/>
    </row>
    <row r="14" spans="1:19" ht="15.5">
      <c r="A14" s="63"/>
      <c r="B14" s="63"/>
      <c r="C14" s="63"/>
      <c r="D14" s="63"/>
      <c r="E14" s="63"/>
      <c r="F14" s="63"/>
      <c r="G14" s="63"/>
      <c r="H14" s="63"/>
      <c r="I14" s="63"/>
      <c r="J14" s="63"/>
      <c r="K14" s="63"/>
      <c r="L14" s="212"/>
      <c r="M14" s="63"/>
      <c r="N14" s="211"/>
      <c r="O14" s="63"/>
      <c r="P14" s="63"/>
      <c r="Q14" s="63"/>
      <c r="R14" s="63"/>
      <c r="S14" s="63"/>
    </row>
    <row r="15" spans="1:19" ht="15.5">
      <c r="A15" s="63"/>
      <c r="B15" s="63"/>
      <c r="C15" s="63"/>
      <c r="D15" s="63"/>
      <c r="E15" s="63"/>
      <c r="F15" s="63"/>
      <c r="G15" s="63"/>
      <c r="H15" s="63"/>
      <c r="I15" s="63"/>
      <c r="J15" s="63"/>
      <c r="K15" s="63"/>
      <c r="L15" s="211"/>
      <c r="M15" s="63"/>
      <c r="N15" s="212"/>
      <c r="O15" s="63"/>
      <c r="P15" s="63"/>
      <c r="Q15" s="63"/>
      <c r="R15" s="63"/>
      <c r="S15" s="63"/>
    </row>
    <row r="16" spans="1:19" ht="15.5">
      <c r="A16" s="63"/>
      <c r="B16" s="63"/>
      <c r="C16" s="63"/>
      <c r="D16" s="63"/>
      <c r="E16" s="63"/>
      <c r="F16" s="63"/>
      <c r="G16" s="63"/>
      <c r="H16" s="63"/>
      <c r="I16" s="63"/>
      <c r="J16" s="63"/>
      <c r="K16" s="63"/>
      <c r="L16" s="212"/>
      <c r="M16" s="63"/>
      <c r="N16" s="211"/>
      <c r="O16" s="63"/>
      <c r="P16" s="63"/>
      <c r="Q16" s="63"/>
      <c r="R16" s="63"/>
      <c r="S16" s="63"/>
    </row>
    <row r="17" spans="1:19" ht="15.5">
      <c r="A17" s="63"/>
      <c r="B17" s="63"/>
      <c r="C17" s="63"/>
      <c r="D17" s="63"/>
      <c r="E17" s="63"/>
      <c r="F17" s="63"/>
      <c r="G17" s="63"/>
      <c r="H17" s="63"/>
      <c r="I17" s="63"/>
      <c r="J17" s="63"/>
      <c r="K17" s="63"/>
      <c r="L17" s="211"/>
      <c r="M17" s="63"/>
      <c r="N17" s="212"/>
      <c r="O17" s="63"/>
      <c r="P17" s="63"/>
      <c r="Q17" s="63"/>
      <c r="R17" s="63"/>
      <c r="S17" s="63"/>
    </row>
    <row r="18" spans="1:19" ht="15.5">
      <c r="A18" s="63"/>
      <c r="B18" s="63"/>
      <c r="C18" s="63"/>
      <c r="D18" s="63"/>
      <c r="E18" s="63"/>
      <c r="F18" s="63"/>
      <c r="G18" s="63"/>
      <c r="H18" s="63"/>
      <c r="I18" s="63"/>
      <c r="J18" s="63"/>
      <c r="K18" s="63"/>
      <c r="L18" s="212"/>
      <c r="M18" s="63"/>
      <c r="N18" s="63"/>
      <c r="O18" s="63"/>
      <c r="P18" s="63"/>
      <c r="Q18" s="63"/>
      <c r="R18" s="63"/>
      <c r="S18" s="63"/>
    </row>
    <row r="19" spans="1:19" ht="15.5">
      <c r="A19" s="63"/>
      <c r="B19" s="63"/>
      <c r="C19" s="63"/>
      <c r="D19" s="63"/>
      <c r="E19" s="63"/>
      <c r="F19" s="63"/>
      <c r="G19" s="63"/>
      <c r="H19" s="63"/>
      <c r="I19" s="63"/>
      <c r="J19" s="63"/>
      <c r="K19" s="63"/>
      <c r="L19" s="63"/>
      <c r="M19" s="63"/>
      <c r="N19" s="63"/>
      <c r="O19" s="63"/>
      <c r="P19" s="63"/>
      <c r="Q19" s="63"/>
      <c r="R19" s="63"/>
      <c r="S19" s="63"/>
    </row>
    <row r="20" spans="1:19" ht="15.5">
      <c r="A20" s="63"/>
      <c r="B20" s="63"/>
      <c r="C20" s="63"/>
      <c r="D20" s="63"/>
      <c r="E20" s="63"/>
      <c r="F20" s="63"/>
      <c r="G20" s="63"/>
      <c r="H20" s="63"/>
      <c r="I20" s="63"/>
      <c r="J20" s="63"/>
      <c r="K20" s="63"/>
      <c r="L20" s="63"/>
      <c r="M20" s="63"/>
      <c r="N20" s="63"/>
      <c r="O20" s="63"/>
      <c r="P20" s="63"/>
      <c r="Q20" s="63"/>
      <c r="R20" s="63"/>
      <c r="S20" s="63"/>
    </row>
    <row r="21" spans="1:19" ht="15.5">
      <c r="A21" s="63"/>
      <c r="B21" s="63"/>
      <c r="C21" s="63"/>
      <c r="D21" s="63"/>
      <c r="E21" s="63"/>
      <c r="F21" s="63"/>
      <c r="G21" s="63"/>
      <c r="H21" s="63"/>
      <c r="I21" s="63"/>
      <c r="J21" s="63"/>
      <c r="K21" s="63"/>
      <c r="L21" s="63"/>
      <c r="M21" s="63"/>
      <c r="N21" s="63"/>
      <c r="O21" s="63"/>
      <c r="P21" s="63"/>
      <c r="Q21" s="63"/>
      <c r="R21" s="63"/>
      <c r="S21" s="63"/>
    </row>
    <row r="22" spans="1:19" ht="15.5">
      <c r="A22" s="63"/>
      <c r="B22" s="63"/>
      <c r="C22" s="63"/>
      <c r="D22" s="63"/>
      <c r="E22" s="63"/>
      <c r="F22" s="63"/>
      <c r="G22" s="63"/>
      <c r="H22" s="63"/>
      <c r="I22" s="63"/>
      <c r="J22" s="63"/>
      <c r="K22" s="63"/>
      <c r="L22" s="63"/>
      <c r="M22" s="63"/>
      <c r="N22" s="63"/>
      <c r="O22" s="63"/>
      <c r="P22" s="63"/>
      <c r="Q22" s="63"/>
      <c r="R22" s="63"/>
      <c r="S22" s="63"/>
    </row>
    <row r="23" spans="1:19" ht="15.5">
      <c r="A23" s="63"/>
      <c r="B23" s="63"/>
      <c r="C23" s="63"/>
      <c r="D23" s="63"/>
      <c r="E23" s="63"/>
      <c r="F23" s="63"/>
      <c r="G23" s="63"/>
      <c r="H23" s="63"/>
      <c r="I23" s="63"/>
      <c r="J23" s="63"/>
      <c r="K23" s="63"/>
      <c r="L23" s="63"/>
      <c r="M23" s="63"/>
      <c r="N23" s="63"/>
      <c r="O23" s="63"/>
      <c r="P23" s="63"/>
      <c r="Q23" s="63"/>
      <c r="R23" s="63"/>
      <c r="S23" s="63"/>
    </row>
    <row r="24" spans="1:19" ht="15.5">
      <c r="A24" s="63"/>
      <c r="B24" s="63"/>
      <c r="C24" s="63"/>
      <c r="D24" s="63"/>
      <c r="E24" s="63"/>
      <c r="F24" s="63"/>
      <c r="G24" s="63"/>
      <c r="H24" s="63"/>
      <c r="I24" s="63"/>
      <c r="J24" s="63"/>
      <c r="K24" s="63"/>
      <c r="L24" s="63"/>
      <c r="M24" s="63"/>
      <c r="N24" s="63"/>
      <c r="O24" s="63"/>
      <c r="P24" s="63"/>
      <c r="Q24" s="63"/>
      <c r="R24" s="63"/>
      <c r="S24" s="63"/>
    </row>
    <row r="25" spans="1:19" ht="15.5">
      <c r="A25" s="63"/>
      <c r="B25" s="63" t="s">
        <v>448</v>
      </c>
      <c r="C25" s="63"/>
      <c r="D25" s="63"/>
      <c r="E25" s="63"/>
      <c r="F25" s="63"/>
      <c r="G25" s="63"/>
      <c r="H25" s="63"/>
      <c r="I25" s="63"/>
      <c r="J25" s="63"/>
      <c r="K25" s="63"/>
      <c r="L25" s="63"/>
      <c r="M25" s="63"/>
      <c r="N25" s="63"/>
      <c r="O25" s="63"/>
      <c r="P25" s="63"/>
      <c r="Q25" s="63"/>
      <c r="R25" s="63"/>
      <c r="S25" s="63"/>
    </row>
    <row r="26" spans="1:19" ht="15.5">
      <c r="A26" s="63"/>
      <c r="B26" s="63" t="s">
        <v>448</v>
      </c>
      <c r="C26" s="63"/>
      <c r="D26" s="63"/>
      <c r="E26" s="63"/>
      <c r="F26" s="63"/>
      <c r="G26" s="63"/>
      <c r="H26" s="63"/>
      <c r="I26" s="63"/>
      <c r="J26" s="63"/>
      <c r="K26" s="63"/>
      <c r="L26" s="63"/>
      <c r="M26" s="63"/>
      <c r="N26" s="63"/>
      <c r="O26" s="63"/>
      <c r="P26" s="63"/>
      <c r="Q26" s="63"/>
      <c r="R26" s="63"/>
      <c r="S26" s="63"/>
    </row>
    <row r="27" spans="1:19" ht="15.5">
      <c r="A27" s="63"/>
      <c r="B27" s="63" t="s">
        <v>448</v>
      </c>
      <c r="C27" s="63"/>
      <c r="D27" s="63"/>
      <c r="E27" s="63"/>
      <c r="F27" s="63"/>
      <c r="G27" s="63"/>
      <c r="H27" s="63"/>
      <c r="I27" s="63"/>
      <c r="J27" s="63"/>
      <c r="K27" s="63"/>
      <c r="L27" s="63"/>
      <c r="M27" s="63"/>
      <c r="N27" s="63"/>
      <c r="O27" s="63"/>
      <c r="P27" s="63"/>
      <c r="Q27" s="63"/>
      <c r="R27" s="63"/>
      <c r="S27" s="63"/>
    </row>
    <row r="28" spans="1:19" ht="15.5">
      <c r="A28" s="63"/>
      <c r="B28" s="63" t="s">
        <v>448</v>
      </c>
      <c r="C28" s="63"/>
      <c r="D28" s="63"/>
      <c r="E28" s="63"/>
      <c r="F28" s="63"/>
      <c r="G28" s="63"/>
      <c r="H28" s="63"/>
      <c r="I28" s="63"/>
      <c r="J28" s="63"/>
      <c r="K28" s="63"/>
      <c r="L28" s="63"/>
      <c r="M28" s="63"/>
      <c r="N28" s="63"/>
      <c r="O28" s="63"/>
      <c r="P28" s="63"/>
      <c r="Q28" s="63"/>
      <c r="R28" s="63"/>
      <c r="S28" s="63"/>
    </row>
    <row r="29" spans="1:19" ht="15.5">
      <c r="A29" s="63"/>
      <c r="B29" s="63" t="s">
        <v>448</v>
      </c>
      <c r="C29" s="63"/>
      <c r="D29" s="63"/>
      <c r="E29" s="63"/>
      <c r="F29" s="63"/>
      <c r="G29" s="63"/>
      <c r="H29" s="63"/>
      <c r="I29" s="63"/>
      <c r="J29" s="63"/>
      <c r="K29" s="63"/>
      <c r="L29" s="63"/>
      <c r="M29" s="63"/>
      <c r="N29" s="63"/>
      <c r="O29" s="63"/>
      <c r="P29" s="63"/>
      <c r="Q29" s="63"/>
      <c r="R29" s="63"/>
      <c r="S29" s="63"/>
    </row>
    <row r="30" spans="1:19" ht="15.5">
      <c r="A30" s="63"/>
      <c r="B30" s="63" t="s">
        <v>448</v>
      </c>
      <c r="C30" s="63"/>
      <c r="D30" s="63"/>
      <c r="E30" s="63"/>
      <c r="F30" s="63"/>
      <c r="G30" s="63"/>
      <c r="H30" s="63"/>
      <c r="I30" s="63"/>
      <c r="J30" s="63"/>
      <c r="K30" s="63"/>
      <c r="L30" s="63"/>
      <c r="M30" s="63"/>
      <c r="N30" s="63"/>
      <c r="O30" s="63"/>
      <c r="P30" s="63"/>
      <c r="Q30" s="63"/>
      <c r="R30" s="63"/>
      <c r="S30" s="63"/>
    </row>
    <row r="31" spans="1:19" ht="15.5">
      <c r="A31" s="63"/>
      <c r="B31" s="63" t="s">
        <v>448</v>
      </c>
      <c r="C31" s="63"/>
      <c r="D31" s="63"/>
      <c r="E31" s="63"/>
      <c r="F31" s="63"/>
      <c r="G31" s="63"/>
      <c r="H31" s="63"/>
      <c r="I31" s="63"/>
      <c r="J31" s="63"/>
      <c r="K31" s="63"/>
      <c r="L31" s="63"/>
      <c r="M31" s="63"/>
      <c r="N31" s="63"/>
      <c r="O31" s="63"/>
      <c r="P31" s="63"/>
      <c r="Q31" s="63"/>
      <c r="R31" s="63"/>
      <c r="S31" s="63"/>
    </row>
    <row r="32" spans="1:19" ht="15.5">
      <c r="A32" s="63"/>
      <c r="B32" s="63" t="s">
        <v>448</v>
      </c>
      <c r="C32" s="63"/>
      <c r="D32" s="63"/>
      <c r="E32" s="63"/>
      <c r="F32" s="63"/>
      <c r="G32" s="63"/>
      <c r="H32" s="63"/>
      <c r="I32" s="63"/>
      <c r="J32" s="63"/>
      <c r="K32" s="63"/>
      <c r="L32" s="63"/>
      <c r="M32" s="63"/>
      <c r="N32" s="63"/>
      <c r="O32" s="63"/>
      <c r="P32" s="63"/>
      <c r="Q32" s="63"/>
      <c r="R32" s="63"/>
      <c r="S32" s="63"/>
    </row>
    <row r="33" spans="1:19" ht="15.5">
      <c r="A33" s="63"/>
      <c r="B33" s="63" t="s">
        <v>448</v>
      </c>
      <c r="C33" s="63"/>
      <c r="D33" s="63"/>
      <c r="E33" s="63"/>
      <c r="F33" s="63"/>
      <c r="G33" s="63"/>
      <c r="H33" s="63"/>
      <c r="I33" s="63"/>
      <c r="J33" s="63"/>
      <c r="K33" s="63"/>
      <c r="L33" s="63"/>
      <c r="M33" s="63"/>
      <c r="N33" s="63"/>
      <c r="O33" s="63"/>
      <c r="P33" s="63"/>
      <c r="Q33" s="63"/>
      <c r="R33" s="63"/>
      <c r="S33" s="63"/>
    </row>
    <row r="34" spans="1:19" ht="15.5">
      <c r="A34" s="63"/>
      <c r="B34" s="63" t="s">
        <v>448</v>
      </c>
      <c r="C34" s="63"/>
      <c r="D34" s="63"/>
      <c r="E34" s="63"/>
      <c r="F34" s="63"/>
      <c r="G34" s="63"/>
      <c r="H34" s="63"/>
      <c r="I34" s="63"/>
      <c r="J34" s="63"/>
      <c r="K34" s="63"/>
      <c r="L34" s="63"/>
      <c r="M34" s="63"/>
      <c r="N34" s="63"/>
      <c r="O34" s="63"/>
      <c r="P34" s="63"/>
      <c r="Q34" s="63"/>
      <c r="R34" s="63"/>
      <c r="S34" s="63"/>
    </row>
    <row r="35" spans="1:19" ht="15.5">
      <c r="A35" s="63"/>
      <c r="B35" s="63" t="s">
        <v>448</v>
      </c>
      <c r="C35" s="63"/>
      <c r="D35" s="63"/>
      <c r="E35" s="63"/>
      <c r="F35" s="63"/>
      <c r="G35" s="63"/>
      <c r="H35" s="63"/>
      <c r="I35" s="63"/>
      <c r="J35" s="63"/>
      <c r="K35" s="63"/>
      <c r="L35" s="63"/>
      <c r="M35" s="63"/>
      <c r="N35" s="63"/>
      <c r="O35" s="63"/>
      <c r="P35" s="63"/>
      <c r="Q35" s="63"/>
      <c r="R35" s="63"/>
      <c r="S35" s="63"/>
    </row>
    <row r="36" spans="1:19" ht="15.5">
      <c r="A36" s="63"/>
      <c r="B36" s="63" t="s">
        <v>448</v>
      </c>
      <c r="C36" s="63"/>
      <c r="D36" s="63"/>
      <c r="E36" s="63"/>
      <c r="F36" s="63"/>
      <c r="G36" s="63"/>
      <c r="H36" s="63"/>
      <c r="I36" s="63"/>
      <c r="J36" s="63"/>
      <c r="K36" s="63"/>
      <c r="L36" s="63"/>
      <c r="M36" s="63"/>
      <c r="N36" s="63"/>
      <c r="O36" s="63"/>
      <c r="P36" s="63"/>
      <c r="Q36" s="63"/>
      <c r="R36" s="63"/>
      <c r="S36" s="63"/>
    </row>
    <row r="37" spans="1:19" ht="15.5">
      <c r="A37" s="63"/>
      <c r="B37" s="63" t="s">
        <v>448</v>
      </c>
      <c r="C37" s="63"/>
      <c r="D37" s="63"/>
      <c r="E37" s="63"/>
      <c r="F37" s="63"/>
      <c r="G37" s="63"/>
      <c r="H37" s="63"/>
      <c r="I37" s="63"/>
      <c r="J37" s="63"/>
      <c r="K37" s="63"/>
      <c r="L37" s="63"/>
      <c r="M37" s="63"/>
      <c r="N37" s="63"/>
      <c r="O37" s="63"/>
      <c r="P37" s="63"/>
      <c r="Q37" s="63"/>
      <c r="R37" s="63"/>
      <c r="S37" s="63"/>
    </row>
    <row r="38" spans="1:19" ht="15.5">
      <c r="A38" s="63"/>
      <c r="B38" s="63" t="s">
        <v>448</v>
      </c>
      <c r="C38" s="63"/>
      <c r="D38" s="63"/>
      <c r="E38" s="63"/>
      <c r="F38" s="63"/>
      <c r="G38" s="63"/>
      <c r="H38" s="63"/>
      <c r="I38" s="63"/>
      <c r="J38" s="63"/>
      <c r="K38" s="63"/>
      <c r="L38" s="63"/>
      <c r="M38" s="63"/>
      <c r="N38" s="63"/>
      <c r="O38" s="63"/>
      <c r="P38" s="63"/>
      <c r="Q38" s="63"/>
      <c r="R38" s="63"/>
      <c r="S38" s="63"/>
    </row>
    <row r="39" spans="1:19" ht="15.5">
      <c r="A39" s="63"/>
      <c r="B39" s="63" t="s">
        <v>448</v>
      </c>
      <c r="C39" s="63"/>
      <c r="D39" s="63"/>
      <c r="E39" s="63"/>
      <c r="F39" s="63"/>
      <c r="G39" s="63"/>
      <c r="H39" s="63"/>
      <c r="I39" s="63"/>
      <c r="J39" s="63"/>
      <c r="K39" s="63"/>
      <c r="L39" s="63"/>
      <c r="M39" s="63"/>
      <c r="N39" s="63"/>
      <c r="O39" s="63"/>
      <c r="P39" s="63"/>
      <c r="Q39" s="63"/>
      <c r="R39" s="63"/>
      <c r="S39" s="63"/>
    </row>
    <row r="40" spans="1:19" ht="15.5">
      <c r="A40" s="63"/>
      <c r="B40" s="63" t="s">
        <v>448</v>
      </c>
      <c r="C40" s="63"/>
      <c r="D40" s="63"/>
      <c r="E40" s="63"/>
      <c r="F40" s="63"/>
      <c r="G40" s="63"/>
      <c r="H40" s="63"/>
      <c r="I40" s="63"/>
      <c r="J40" s="63"/>
      <c r="K40" s="63"/>
      <c r="L40" s="63"/>
      <c r="M40" s="63"/>
      <c r="N40" s="63"/>
      <c r="O40" s="63"/>
      <c r="P40" s="63"/>
      <c r="Q40" s="63"/>
      <c r="R40" s="63"/>
      <c r="S40" s="63"/>
    </row>
    <row r="41" spans="1:19" ht="15.5">
      <c r="A41" s="63"/>
      <c r="B41" s="63" t="s">
        <v>448</v>
      </c>
      <c r="C41" s="63"/>
      <c r="D41" s="63"/>
      <c r="E41" s="63"/>
      <c r="F41" s="63"/>
      <c r="G41" s="63"/>
      <c r="H41" s="63"/>
      <c r="I41" s="63"/>
      <c r="J41" s="63"/>
      <c r="K41" s="63"/>
      <c r="L41" s="63"/>
      <c r="M41" s="63"/>
      <c r="N41" s="63"/>
      <c r="O41" s="63"/>
      <c r="P41" s="63"/>
      <c r="Q41" s="63"/>
      <c r="R41" s="63"/>
      <c r="S41" s="63"/>
    </row>
    <row r="42" spans="1:19" ht="15.5">
      <c r="A42" s="63"/>
      <c r="B42" s="63" t="s">
        <v>448</v>
      </c>
      <c r="C42" s="63"/>
      <c r="D42" s="63"/>
      <c r="E42" s="63"/>
      <c r="F42" s="63"/>
      <c r="G42" s="63"/>
      <c r="H42" s="63"/>
      <c r="I42" s="63"/>
      <c r="J42" s="63"/>
      <c r="K42" s="63"/>
      <c r="L42" s="63"/>
      <c r="M42" s="63"/>
      <c r="N42" s="63"/>
      <c r="O42" s="63"/>
      <c r="P42" s="63"/>
      <c r="Q42" s="63"/>
      <c r="R42" s="63"/>
      <c r="S42" s="63"/>
    </row>
    <row r="43" spans="1:19" ht="15.5">
      <c r="A43" s="63"/>
      <c r="B43" s="63" t="s">
        <v>448</v>
      </c>
      <c r="C43" s="63"/>
      <c r="D43" s="63"/>
      <c r="E43" s="63"/>
      <c r="F43" s="63"/>
      <c r="G43" s="63"/>
      <c r="H43" s="63"/>
      <c r="I43" s="63"/>
      <c r="J43" s="63"/>
      <c r="K43" s="63"/>
      <c r="L43" s="63"/>
      <c r="M43" s="63"/>
      <c r="N43" s="63"/>
      <c r="O43" s="63"/>
      <c r="P43" s="63"/>
      <c r="Q43" s="63"/>
      <c r="R43" s="63"/>
      <c r="S43" s="63"/>
    </row>
    <row r="44" spans="1:19" ht="15.5">
      <c r="A44" s="63"/>
      <c r="B44" s="63" t="s">
        <v>448</v>
      </c>
      <c r="C44" s="63"/>
      <c r="D44" s="63"/>
      <c r="E44" s="63"/>
      <c r="F44" s="63"/>
      <c r="G44" s="63"/>
      <c r="H44" s="63"/>
      <c r="I44" s="63"/>
      <c r="J44" s="63"/>
      <c r="K44" s="63"/>
      <c r="L44" s="63"/>
      <c r="M44" s="63"/>
      <c r="N44" s="63"/>
      <c r="O44" s="63"/>
      <c r="P44" s="63"/>
      <c r="Q44" s="63"/>
      <c r="R44" s="63"/>
      <c r="S44" s="63"/>
    </row>
    <row r="45" spans="1:19" ht="15.5">
      <c r="A45" s="63"/>
      <c r="B45" s="63" t="s">
        <v>448</v>
      </c>
      <c r="C45" s="63"/>
      <c r="D45" s="63"/>
      <c r="E45" s="63"/>
      <c r="F45" s="63"/>
      <c r="G45" s="63"/>
      <c r="H45" s="63"/>
      <c r="I45" s="63"/>
      <c r="J45" s="63"/>
      <c r="K45" s="63"/>
      <c r="L45" s="63"/>
      <c r="M45" s="63"/>
      <c r="N45" s="63"/>
      <c r="O45" s="63"/>
      <c r="P45" s="63"/>
      <c r="Q45" s="63"/>
      <c r="R45" s="63"/>
      <c r="S45" s="63"/>
    </row>
    <row r="46" spans="1:19" ht="15.5">
      <c r="A46" s="63"/>
      <c r="B46" s="63" t="s">
        <v>448</v>
      </c>
      <c r="C46" s="63"/>
      <c r="D46" s="63"/>
      <c r="E46" s="63"/>
      <c r="F46" s="63"/>
      <c r="G46" s="63"/>
      <c r="H46" s="63"/>
      <c r="I46" s="63"/>
      <c r="J46" s="63"/>
      <c r="K46" s="63"/>
      <c r="L46" s="63"/>
      <c r="M46" s="63"/>
      <c r="N46" s="63"/>
      <c r="O46" s="63"/>
      <c r="P46" s="63"/>
      <c r="Q46" s="63"/>
      <c r="R46" s="63"/>
      <c r="S46" s="63"/>
    </row>
    <row r="47" spans="1:19" ht="15.5">
      <c r="A47" s="63"/>
      <c r="B47" s="63" t="s">
        <v>448</v>
      </c>
      <c r="C47" s="63"/>
      <c r="D47" s="63"/>
      <c r="E47" s="63"/>
      <c r="F47" s="63"/>
      <c r="G47" s="63"/>
      <c r="H47" s="63"/>
      <c r="I47" s="63"/>
      <c r="J47" s="63"/>
      <c r="K47" s="63"/>
      <c r="L47" s="63"/>
      <c r="M47" s="63"/>
      <c r="N47" s="63"/>
      <c r="O47" s="63"/>
      <c r="P47" s="63"/>
      <c r="Q47" s="63"/>
      <c r="R47" s="63"/>
      <c r="S47" s="63"/>
    </row>
    <row r="48" spans="1:19" ht="15.5">
      <c r="A48" s="63"/>
      <c r="B48" s="63" t="s">
        <v>448</v>
      </c>
      <c r="C48" s="63"/>
      <c r="D48" s="63"/>
      <c r="E48" s="63"/>
      <c r="F48" s="63"/>
      <c r="G48" s="63"/>
      <c r="H48" s="63"/>
      <c r="I48" s="63"/>
      <c r="J48" s="63"/>
      <c r="K48" s="63"/>
      <c r="L48" s="63"/>
      <c r="M48" s="63"/>
      <c r="N48" s="63"/>
      <c r="O48" s="63"/>
      <c r="P48" s="63"/>
      <c r="Q48" s="63"/>
      <c r="R48" s="63"/>
      <c r="S48" s="63"/>
    </row>
    <row r="49" spans="1:19" ht="15.5">
      <c r="A49" s="63"/>
      <c r="B49" s="63" t="s">
        <v>448</v>
      </c>
      <c r="C49" s="63"/>
      <c r="D49" s="63"/>
      <c r="E49" s="63"/>
      <c r="F49" s="63"/>
      <c r="G49" s="63"/>
      <c r="H49" s="63"/>
      <c r="I49" s="63"/>
      <c r="J49" s="63"/>
      <c r="K49" s="63"/>
      <c r="L49" s="63"/>
      <c r="M49" s="63"/>
      <c r="N49" s="63"/>
      <c r="O49" s="63"/>
      <c r="P49" s="63"/>
      <c r="Q49" s="63"/>
      <c r="R49" s="63"/>
      <c r="S49" s="63"/>
    </row>
    <row r="50" spans="1:19" ht="15.5">
      <c r="A50" s="63"/>
      <c r="B50" s="63" t="s">
        <v>448</v>
      </c>
      <c r="C50" s="63"/>
      <c r="D50" s="63"/>
      <c r="E50" s="63"/>
      <c r="F50" s="63"/>
      <c r="G50" s="63"/>
      <c r="H50" s="63"/>
      <c r="I50" s="63"/>
      <c r="J50" s="63"/>
      <c r="K50" s="63"/>
      <c r="L50" s="63"/>
      <c r="M50" s="63"/>
      <c r="N50" s="63"/>
      <c r="O50" s="63"/>
      <c r="P50" s="63"/>
      <c r="Q50" s="63"/>
      <c r="R50" s="63"/>
      <c r="S50" s="63"/>
    </row>
    <row r="51" spans="1:19" ht="15.5">
      <c r="A51" s="63"/>
      <c r="B51" s="63" t="s">
        <v>448</v>
      </c>
      <c r="C51" s="63"/>
      <c r="D51" s="63"/>
      <c r="E51" s="63"/>
      <c r="F51" s="63"/>
      <c r="G51" s="63"/>
      <c r="H51" s="63"/>
      <c r="I51" s="63"/>
      <c r="J51" s="63"/>
      <c r="K51" s="63"/>
      <c r="L51" s="63"/>
      <c r="M51" s="63"/>
      <c r="N51" s="63"/>
      <c r="O51" s="63"/>
      <c r="P51" s="63"/>
      <c r="Q51" s="63"/>
      <c r="R51" s="63"/>
      <c r="S51" s="63"/>
    </row>
    <row r="52" spans="1:19" ht="15.5">
      <c r="A52" s="63"/>
      <c r="B52" s="63" t="s">
        <v>448</v>
      </c>
      <c r="C52" s="63"/>
      <c r="D52" s="63"/>
      <c r="E52" s="63"/>
      <c r="F52" s="63"/>
      <c r="G52" s="63"/>
      <c r="H52" s="63"/>
      <c r="I52" s="63"/>
      <c r="J52" s="63"/>
      <c r="K52" s="63"/>
      <c r="L52" s="63"/>
      <c r="M52" s="63"/>
      <c r="N52" s="63"/>
      <c r="O52" s="63"/>
      <c r="P52" s="63"/>
      <c r="Q52" s="63"/>
      <c r="R52" s="63"/>
      <c r="S52" s="63"/>
    </row>
    <row r="53" spans="1:19" ht="15.5">
      <c r="A53" s="63"/>
      <c r="B53" s="63" t="s">
        <v>448</v>
      </c>
      <c r="C53" s="63"/>
      <c r="D53" s="63"/>
      <c r="E53" s="63"/>
      <c r="F53" s="63"/>
      <c r="G53" s="63"/>
      <c r="H53" s="63"/>
      <c r="I53" s="63" t="s">
        <v>448</v>
      </c>
      <c r="J53" s="63"/>
      <c r="K53" s="63"/>
      <c r="L53" s="63"/>
      <c r="M53" s="63"/>
      <c r="N53" s="63"/>
      <c r="O53" s="63"/>
      <c r="P53" s="63"/>
      <c r="Q53" s="63"/>
      <c r="R53" s="63"/>
      <c r="S53" s="63"/>
    </row>
    <row r="54" spans="1:19" ht="15.5">
      <c r="A54" s="63"/>
      <c r="B54" s="63" t="s">
        <v>448</v>
      </c>
      <c r="C54" s="63"/>
      <c r="D54" s="63"/>
      <c r="E54" s="63"/>
      <c r="F54" s="63"/>
      <c r="G54" s="63"/>
      <c r="H54" s="63"/>
      <c r="I54" s="63" t="s">
        <v>448</v>
      </c>
      <c r="J54" s="63"/>
      <c r="K54" s="63"/>
      <c r="L54" s="63"/>
      <c r="M54" s="63"/>
      <c r="N54" s="63"/>
      <c r="O54" s="63"/>
      <c r="P54" s="63"/>
      <c r="Q54" s="63"/>
      <c r="R54" s="63"/>
      <c r="S54" s="63"/>
    </row>
    <row r="55" spans="1:19" ht="15.5">
      <c r="A55" s="63"/>
      <c r="B55" s="63" t="s">
        <v>448</v>
      </c>
      <c r="C55" s="63"/>
      <c r="D55" s="63"/>
      <c r="E55" s="63"/>
      <c r="F55" s="63"/>
      <c r="G55" s="63"/>
      <c r="H55" s="63"/>
      <c r="I55" s="63" t="s">
        <v>448</v>
      </c>
      <c r="J55" s="63"/>
      <c r="K55" s="63"/>
      <c r="L55" s="63"/>
      <c r="M55" s="63"/>
      <c r="N55" s="63"/>
      <c r="O55" s="63"/>
      <c r="P55" s="63"/>
      <c r="Q55" s="63"/>
      <c r="R55" s="63"/>
      <c r="S55" s="63"/>
    </row>
    <row r="56" spans="1:19" ht="15.5">
      <c r="A56" s="63"/>
      <c r="B56" s="63" t="s">
        <v>448</v>
      </c>
      <c r="C56" s="63"/>
      <c r="D56" s="63"/>
      <c r="E56" s="63"/>
      <c r="F56" s="63"/>
      <c r="G56" s="63"/>
      <c r="H56" s="63"/>
      <c r="I56" s="63" t="s">
        <v>448</v>
      </c>
      <c r="J56" s="63"/>
      <c r="K56" s="63"/>
      <c r="L56" s="63"/>
      <c r="M56" s="63"/>
      <c r="N56" s="63"/>
      <c r="O56" s="63"/>
      <c r="P56" s="63"/>
      <c r="Q56" s="63"/>
      <c r="R56" s="63"/>
      <c r="S56" s="63"/>
    </row>
    <row r="57" spans="1:19" ht="15.5">
      <c r="A57" s="63"/>
      <c r="B57" s="63" t="s">
        <v>448</v>
      </c>
      <c r="C57" s="63"/>
      <c r="D57" s="63"/>
      <c r="E57" s="63"/>
      <c r="F57" s="63"/>
      <c r="G57" s="63"/>
      <c r="H57" s="63"/>
      <c r="I57" s="63" t="s">
        <v>448</v>
      </c>
      <c r="J57" s="63"/>
      <c r="K57" s="63"/>
      <c r="L57" s="63"/>
      <c r="M57" s="63"/>
      <c r="N57" s="63"/>
      <c r="O57" s="63"/>
      <c r="P57" s="63"/>
      <c r="Q57" s="63"/>
      <c r="R57" s="63"/>
      <c r="S57" s="63"/>
    </row>
    <row r="58" spans="1:19" ht="15.5">
      <c r="A58" s="63"/>
      <c r="B58" s="63" t="s">
        <v>448</v>
      </c>
      <c r="C58" s="63"/>
      <c r="D58" s="63"/>
      <c r="E58" s="63"/>
      <c r="F58" s="63"/>
      <c r="G58" s="63"/>
      <c r="H58" s="63"/>
      <c r="I58" s="63" t="s">
        <v>448</v>
      </c>
      <c r="J58" s="63"/>
      <c r="K58" s="63"/>
      <c r="L58" s="63"/>
      <c r="M58" s="63"/>
      <c r="N58" s="63"/>
      <c r="O58" s="63"/>
      <c r="P58" s="63"/>
      <c r="Q58" s="63"/>
      <c r="R58" s="63"/>
      <c r="S58" s="63"/>
    </row>
    <row r="59" spans="1:19" ht="15.5">
      <c r="A59" s="63"/>
      <c r="B59" s="63" t="s">
        <v>448</v>
      </c>
      <c r="C59" s="63"/>
      <c r="D59" s="63"/>
      <c r="E59" s="63"/>
      <c r="F59" s="63"/>
      <c r="G59" s="63"/>
      <c r="H59" s="63"/>
      <c r="I59" s="63" t="s">
        <v>448</v>
      </c>
      <c r="J59" s="63"/>
      <c r="K59" s="63"/>
      <c r="L59" s="63"/>
      <c r="M59" s="63"/>
      <c r="N59" s="63"/>
      <c r="O59" s="63"/>
      <c r="P59" s="63"/>
      <c r="Q59" s="63"/>
      <c r="R59" s="63"/>
      <c r="S59" s="63"/>
    </row>
    <row r="60" spans="1:19" ht="15.5">
      <c r="A60" s="63"/>
      <c r="B60" s="63" t="s">
        <v>448</v>
      </c>
      <c r="C60" s="63"/>
      <c r="D60" s="63"/>
      <c r="E60" s="63"/>
      <c r="F60" s="63"/>
      <c r="G60" s="63"/>
      <c r="H60" s="63"/>
      <c r="I60" s="63" t="s">
        <v>448</v>
      </c>
      <c r="J60" s="63"/>
      <c r="K60" s="63"/>
      <c r="L60" s="63"/>
      <c r="M60" s="63"/>
      <c r="N60" s="63"/>
      <c r="O60" s="63"/>
      <c r="P60" s="63"/>
      <c r="Q60" s="63"/>
      <c r="R60" s="63"/>
      <c r="S60" s="63"/>
    </row>
    <row r="61" spans="1:19" ht="15.5">
      <c r="A61" s="63"/>
      <c r="B61" s="63" t="s">
        <v>448</v>
      </c>
      <c r="C61" s="63"/>
      <c r="D61" s="63"/>
      <c r="E61" s="63"/>
      <c r="F61" s="63"/>
      <c r="G61" s="63"/>
      <c r="H61" s="63"/>
      <c r="I61" s="63" t="s">
        <v>448</v>
      </c>
      <c r="J61" s="63"/>
      <c r="K61" s="63"/>
      <c r="L61" s="63"/>
      <c r="M61" s="63"/>
      <c r="N61" s="63"/>
      <c r="O61" s="63"/>
      <c r="P61" s="63"/>
      <c r="Q61" s="63"/>
      <c r="R61" s="63"/>
      <c r="S61" s="63"/>
    </row>
    <row r="62" spans="1:19" ht="15.5">
      <c r="A62" s="63"/>
      <c r="B62" s="63" t="s">
        <v>448</v>
      </c>
      <c r="C62" s="63"/>
      <c r="D62" s="63"/>
      <c r="E62" s="63"/>
      <c r="F62" s="63"/>
      <c r="G62" s="63"/>
      <c r="H62" s="63"/>
      <c r="I62" s="63" t="s">
        <v>448</v>
      </c>
      <c r="J62" s="63"/>
      <c r="K62" s="63"/>
      <c r="L62" s="63"/>
      <c r="M62" s="63"/>
      <c r="N62" s="63"/>
      <c r="O62" s="63"/>
      <c r="P62" s="63"/>
      <c r="Q62" s="63"/>
      <c r="R62" s="63"/>
      <c r="S62" s="63"/>
    </row>
    <row r="63" spans="1:19" ht="15.5">
      <c r="A63" s="63"/>
      <c r="B63" s="63" t="s">
        <v>448</v>
      </c>
      <c r="C63" s="63"/>
      <c r="D63" s="63"/>
      <c r="E63" s="63"/>
      <c r="F63" s="63"/>
      <c r="G63" s="63"/>
      <c r="H63" s="63"/>
      <c r="I63" s="63" t="s">
        <v>448</v>
      </c>
      <c r="J63" s="63"/>
      <c r="K63" s="63"/>
      <c r="L63" s="63"/>
      <c r="M63" s="63"/>
      <c r="N63" s="63"/>
      <c r="O63" s="63"/>
      <c r="P63" s="63"/>
      <c r="Q63" s="63"/>
      <c r="R63" s="63"/>
      <c r="S63" s="63"/>
    </row>
    <row r="64" spans="1:19" ht="15.5">
      <c r="A64" s="63"/>
      <c r="B64" s="63"/>
      <c r="C64" s="63"/>
      <c r="D64" s="63"/>
      <c r="E64" s="63"/>
      <c r="F64" s="63"/>
      <c r="G64" s="63"/>
      <c r="H64" s="63"/>
      <c r="I64" s="63" t="s">
        <v>448</v>
      </c>
      <c r="J64" s="63"/>
      <c r="K64" s="63"/>
      <c r="L64" s="63"/>
      <c r="M64" s="63"/>
      <c r="N64" s="63"/>
      <c r="O64" s="63"/>
      <c r="P64" s="63"/>
      <c r="Q64" s="63"/>
      <c r="R64" s="63"/>
      <c r="S64" s="63"/>
    </row>
    <row r="65" spans="1:19" ht="15.5">
      <c r="A65" s="63"/>
      <c r="B65" s="63"/>
      <c r="C65" s="63"/>
      <c r="D65" s="63"/>
      <c r="E65" s="63"/>
      <c r="F65" s="63"/>
      <c r="G65" s="63"/>
      <c r="H65" s="63"/>
      <c r="I65" s="63" t="s">
        <v>448</v>
      </c>
      <c r="J65" s="63"/>
      <c r="K65" s="63"/>
      <c r="L65" s="63"/>
      <c r="M65" s="63"/>
      <c r="N65" s="63"/>
      <c r="O65" s="63"/>
      <c r="P65" s="63"/>
      <c r="Q65" s="63"/>
      <c r="R65" s="63"/>
      <c r="S65" s="63"/>
    </row>
  </sheetData>
  <mergeCells count="2">
    <mergeCell ref="A1:S1"/>
    <mergeCell ref="B2:L2"/>
  </mergeCells>
  <phoneticPr fontId="43" type="noConversion"/>
  <pageMargins left="0.7" right="0.7" top="0.75" bottom="0.75" header="0.3" footer="0.3"/>
  <pageSetup paperSize="9" orientation="portrait" r:id="rId1"/>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7180A-A9B4-42AD-9051-A7760273D8D8}">
  <sheetPr codeName="Hárok62">
    <tabColor rgb="FF00B050"/>
  </sheetPr>
  <dimension ref="A1:K2950"/>
  <sheetViews>
    <sheetView zoomScaleNormal="100" workbookViewId="0">
      <selection activeCell="I2" sqref="I2:I3"/>
    </sheetView>
  </sheetViews>
  <sheetFormatPr defaultRowHeight="14.5"/>
  <cols>
    <col min="1" max="1" width="17.7265625" customWidth="1"/>
    <col min="2" max="2" width="20.81640625" bestFit="1" customWidth="1"/>
    <col min="3" max="3" width="17.1796875" customWidth="1"/>
    <col min="4" max="4" width="27.453125" customWidth="1"/>
    <col min="5" max="5" width="6.36328125" style="405" customWidth="1"/>
    <col min="6" max="6" width="16.81640625" style="405" bestFit="1" customWidth="1"/>
    <col min="7" max="7" width="20.81640625" style="405" bestFit="1" customWidth="1"/>
    <col min="8" max="8" width="18" style="405" customWidth="1"/>
    <col min="9" max="9" width="19.26953125" style="405" customWidth="1"/>
    <col min="10" max="16384" width="8.7265625" style="405"/>
  </cols>
  <sheetData>
    <row r="1" spans="1:11" ht="12.5">
      <c r="A1" s="405"/>
      <c r="B1" s="405"/>
      <c r="C1" s="405"/>
      <c r="D1" s="405"/>
    </row>
    <row r="2" spans="1:11" ht="12.5">
      <c r="A2" s="405"/>
      <c r="B2" s="405"/>
      <c r="C2" s="405"/>
      <c r="D2" s="405"/>
    </row>
    <row r="3" spans="1:11" ht="12.5">
      <c r="A3" s="405"/>
      <c r="B3" s="405"/>
      <c r="C3" s="405"/>
      <c r="D3" s="405"/>
    </row>
    <row r="4" spans="1:11" ht="12.5">
      <c r="A4" s="405"/>
      <c r="B4" s="405"/>
      <c r="C4" s="405"/>
      <c r="D4" s="405"/>
    </row>
    <row r="5" spans="1:11" ht="13" thickBot="1">
      <c r="A5" s="405"/>
      <c r="B5" s="405"/>
      <c r="C5" s="405"/>
      <c r="D5" s="405"/>
    </row>
    <row r="6" spans="1:11" ht="19" thickBot="1">
      <c r="A6" s="444" t="s">
        <v>1469</v>
      </c>
      <c r="B6" s="445"/>
      <c r="C6" s="445"/>
      <c r="D6" s="445"/>
      <c r="E6" s="445"/>
      <c r="F6" s="445"/>
      <c r="G6" s="445"/>
      <c r="H6" s="445"/>
      <c r="I6" s="445"/>
      <c r="J6" s="445"/>
      <c r="K6" s="446"/>
    </row>
    <row r="7" spans="1:11" customFormat="1"/>
    <row r="8" spans="1:11" customFormat="1">
      <c r="A8" s="404" t="s">
        <v>1646</v>
      </c>
      <c r="B8" s="404" t="s">
        <v>1647</v>
      </c>
      <c r="C8" s="404" t="s">
        <v>1648</v>
      </c>
      <c r="D8" s="404" t="s">
        <v>1649</v>
      </c>
    </row>
    <row r="9" spans="1:11" customFormat="1">
      <c r="A9" s="406" t="s">
        <v>448</v>
      </c>
      <c r="B9" s="406" t="s">
        <v>1650</v>
      </c>
      <c r="C9" s="406" t="s">
        <v>1651</v>
      </c>
      <c r="D9" s="406" t="s">
        <v>1652</v>
      </c>
    </row>
    <row r="10" spans="1:11" customFormat="1">
      <c r="A10" s="406" t="s">
        <v>1546</v>
      </c>
      <c r="B10" s="406" t="s">
        <v>1653</v>
      </c>
      <c r="C10" s="406" t="s">
        <v>1654</v>
      </c>
      <c r="D10" s="406" t="s">
        <v>1655</v>
      </c>
    </row>
    <row r="11" spans="1:11" ht="12.5">
      <c r="A11" s="406" t="s">
        <v>1546</v>
      </c>
      <c r="B11" s="406" t="s">
        <v>1656</v>
      </c>
      <c r="C11" s="406" t="s">
        <v>1657</v>
      </c>
      <c r="D11" s="406" t="s">
        <v>1658</v>
      </c>
    </row>
    <row r="12" spans="1:11" ht="12.5">
      <c r="A12" s="406" t="s">
        <v>1546</v>
      </c>
      <c r="B12" s="406" t="s">
        <v>1659</v>
      </c>
      <c r="C12" s="406" t="s">
        <v>1660</v>
      </c>
      <c r="D12" s="406" t="s">
        <v>1661</v>
      </c>
    </row>
    <row r="13" spans="1:11" ht="12.5">
      <c r="A13" s="406" t="s">
        <v>448</v>
      </c>
      <c r="B13" s="406" t="s">
        <v>1662</v>
      </c>
      <c r="C13" s="406" t="s">
        <v>1651</v>
      </c>
      <c r="D13" s="406" t="s">
        <v>1663</v>
      </c>
    </row>
    <row r="14" spans="1:11" ht="12.5">
      <c r="A14" s="406" t="s">
        <v>448</v>
      </c>
      <c r="B14" s="406" t="s">
        <v>1664</v>
      </c>
      <c r="C14" s="406" t="s">
        <v>1665</v>
      </c>
      <c r="D14" s="406" t="s">
        <v>1666</v>
      </c>
    </row>
    <row r="15" spans="1:11" ht="12.5">
      <c r="A15" s="406" t="s">
        <v>448</v>
      </c>
      <c r="B15" s="406" t="s">
        <v>1667</v>
      </c>
      <c r="C15" s="406" t="s">
        <v>1668</v>
      </c>
      <c r="D15" s="406" t="s">
        <v>1669</v>
      </c>
    </row>
    <row r="16" spans="1:11" ht="12.5">
      <c r="A16" s="406" t="s">
        <v>448</v>
      </c>
      <c r="B16" s="406" t="s">
        <v>1670</v>
      </c>
      <c r="C16" s="406" t="s">
        <v>1671</v>
      </c>
      <c r="D16" s="406" t="s">
        <v>1672</v>
      </c>
    </row>
    <row r="17" spans="1:4" ht="12.5">
      <c r="A17" s="406" t="s">
        <v>448</v>
      </c>
      <c r="B17" s="406" t="s">
        <v>1673</v>
      </c>
      <c r="C17" s="406" t="s">
        <v>1674</v>
      </c>
      <c r="D17" s="406" t="s">
        <v>1675</v>
      </c>
    </row>
    <row r="18" spans="1:4" ht="12.5">
      <c r="A18" s="406" t="s">
        <v>448</v>
      </c>
      <c r="B18" s="406" t="s">
        <v>1676</v>
      </c>
      <c r="C18" s="406" t="s">
        <v>1677</v>
      </c>
      <c r="D18" s="406" t="s">
        <v>1678</v>
      </c>
    </row>
    <row r="19" spans="1:4" ht="12.5">
      <c r="A19" s="406" t="s">
        <v>448</v>
      </c>
      <c r="B19" s="406" t="s">
        <v>1679</v>
      </c>
      <c r="C19" s="406" t="s">
        <v>1660</v>
      </c>
      <c r="D19" s="406" t="s">
        <v>1680</v>
      </c>
    </row>
    <row r="20" spans="1:4" ht="12.5">
      <c r="A20" s="406" t="s">
        <v>448</v>
      </c>
      <c r="B20" s="406" t="s">
        <v>1681</v>
      </c>
      <c r="C20" s="406" t="s">
        <v>1682</v>
      </c>
      <c r="D20" s="406" t="s">
        <v>1683</v>
      </c>
    </row>
    <row r="21" spans="1:4" ht="12.5">
      <c r="A21" s="406" t="s">
        <v>448</v>
      </c>
      <c r="B21" s="406" t="s">
        <v>1684</v>
      </c>
      <c r="C21" s="406" t="s">
        <v>1674</v>
      </c>
      <c r="D21" s="406" t="s">
        <v>1685</v>
      </c>
    </row>
    <row r="22" spans="1:4" ht="12.5">
      <c r="A22" s="406" t="s">
        <v>1546</v>
      </c>
      <c r="B22" s="406" t="s">
        <v>1686</v>
      </c>
      <c r="C22" s="406" t="s">
        <v>1687</v>
      </c>
      <c r="D22" s="406" t="s">
        <v>1688</v>
      </c>
    </row>
    <row r="23" spans="1:4" ht="12.5">
      <c r="A23" s="406" t="s">
        <v>1546</v>
      </c>
      <c r="B23" s="406" t="s">
        <v>1686</v>
      </c>
      <c r="C23" s="406" t="s">
        <v>1689</v>
      </c>
      <c r="D23" s="406" t="s">
        <v>1690</v>
      </c>
    </row>
    <row r="24" spans="1:4" ht="12.5">
      <c r="A24" s="406" t="s">
        <v>448</v>
      </c>
      <c r="B24" s="406" t="s">
        <v>1691</v>
      </c>
      <c r="C24" s="406" t="s">
        <v>1692</v>
      </c>
      <c r="D24" s="406" t="s">
        <v>1693</v>
      </c>
    </row>
    <row r="25" spans="1:4" ht="12.5">
      <c r="A25" s="406" t="s">
        <v>472</v>
      </c>
      <c r="B25" s="406" t="s">
        <v>1694</v>
      </c>
      <c r="C25" s="406" t="s">
        <v>1695</v>
      </c>
      <c r="D25" s="406" t="s">
        <v>1696</v>
      </c>
    </row>
    <row r="26" spans="1:4" ht="12.5">
      <c r="A26" s="406" t="s">
        <v>448</v>
      </c>
      <c r="B26" s="406" t="s">
        <v>1697</v>
      </c>
      <c r="C26" s="406" t="s">
        <v>1665</v>
      </c>
      <c r="D26" s="406" t="s">
        <v>1698</v>
      </c>
    </row>
    <row r="27" spans="1:4" ht="12.5">
      <c r="A27" s="406" t="s">
        <v>448</v>
      </c>
      <c r="B27" s="406" t="s">
        <v>1699</v>
      </c>
      <c r="C27" s="406" t="s">
        <v>1695</v>
      </c>
      <c r="D27" s="406" t="s">
        <v>1700</v>
      </c>
    </row>
    <row r="28" spans="1:4" ht="12.5">
      <c r="A28" s="406" t="s">
        <v>448</v>
      </c>
      <c r="B28" s="406" t="s">
        <v>1701</v>
      </c>
      <c r="C28" s="406" t="s">
        <v>1702</v>
      </c>
      <c r="D28" s="406" t="s">
        <v>1703</v>
      </c>
    </row>
    <row r="29" spans="1:4" ht="12.5">
      <c r="A29" s="406" t="s">
        <v>448</v>
      </c>
      <c r="B29" s="406" t="s">
        <v>1704</v>
      </c>
      <c r="C29" s="406" t="s">
        <v>1705</v>
      </c>
      <c r="D29" s="406" t="s">
        <v>1706</v>
      </c>
    </row>
    <row r="30" spans="1:4" ht="12.5">
      <c r="A30" s="406" t="s">
        <v>448</v>
      </c>
      <c r="B30" s="406" t="s">
        <v>1707</v>
      </c>
      <c r="C30" s="406" t="s">
        <v>1665</v>
      </c>
      <c r="D30" s="406" t="s">
        <v>1708</v>
      </c>
    </row>
    <row r="31" spans="1:4" ht="12.5">
      <c r="A31" s="406" t="s">
        <v>448</v>
      </c>
      <c r="B31" s="406" t="s">
        <v>1709</v>
      </c>
      <c r="C31" s="406" t="s">
        <v>1710</v>
      </c>
      <c r="D31" s="406" t="s">
        <v>1711</v>
      </c>
    </row>
    <row r="32" spans="1:4" ht="12.5">
      <c r="A32" s="406" t="s">
        <v>448</v>
      </c>
      <c r="B32" s="406" t="s">
        <v>1712</v>
      </c>
      <c r="C32" s="406" t="s">
        <v>1713</v>
      </c>
      <c r="D32" s="406" t="s">
        <v>1714</v>
      </c>
    </row>
    <row r="33" spans="1:4" ht="12.5">
      <c r="A33" s="406" t="s">
        <v>448</v>
      </c>
      <c r="B33" s="406" t="s">
        <v>1715</v>
      </c>
      <c r="C33" s="406" t="s">
        <v>1677</v>
      </c>
      <c r="D33" s="406" t="s">
        <v>1716</v>
      </c>
    </row>
    <row r="34" spans="1:4" ht="12.5">
      <c r="A34" s="406" t="s">
        <v>448</v>
      </c>
      <c r="B34" s="406" t="s">
        <v>1717</v>
      </c>
      <c r="C34" s="406" t="s">
        <v>1718</v>
      </c>
      <c r="D34" s="406" t="s">
        <v>1719</v>
      </c>
    </row>
    <row r="35" spans="1:4" ht="12.5">
      <c r="A35" s="406" t="s">
        <v>448</v>
      </c>
      <c r="B35" s="406" t="s">
        <v>1717</v>
      </c>
      <c r="C35" s="406" t="s">
        <v>1687</v>
      </c>
      <c r="D35" s="406" t="s">
        <v>1720</v>
      </c>
    </row>
    <row r="36" spans="1:4" ht="12.5">
      <c r="A36" s="406" t="s">
        <v>448</v>
      </c>
      <c r="B36" s="406" t="s">
        <v>1721</v>
      </c>
      <c r="C36" s="406" t="s">
        <v>1689</v>
      </c>
      <c r="D36" s="406" t="s">
        <v>1722</v>
      </c>
    </row>
    <row r="37" spans="1:4" ht="12.5">
      <c r="A37" s="406" t="s">
        <v>448</v>
      </c>
      <c r="B37" s="406" t="s">
        <v>1723</v>
      </c>
      <c r="C37" s="406" t="s">
        <v>1724</v>
      </c>
      <c r="D37" s="406" t="s">
        <v>1725</v>
      </c>
    </row>
    <row r="38" spans="1:4" ht="12.5">
      <c r="A38" s="406" t="s">
        <v>448</v>
      </c>
      <c r="B38" s="406" t="s">
        <v>1726</v>
      </c>
      <c r="C38" s="406" t="s">
        <v>1727</v>
      </c>
      <c r="D38" s="406" t="s">
        <v>1728</v>
      </c>
    </row>
    <row r="39" spans="1:4" ht="12.5">
      <c r="A39" s="406" t="s">
        <v>448</v>
      </c>
      <c r="B39" s="406" t="s">
        <v>1726</v>
      </c>
      <c r="C39" s="406" t="s">
        <v>1729</v>
      </c>
      <c r="D39" s="406" t="s">
        <v>1730</v>
      </c>
    </row>
    <row r="40" spans="1:4" ht="12.5">
      <c r="A40" s="406" t="s">
        <v>448</v>
      </c>
      <c r="B40" s="406" t="s">
        <v>1731</v>
      </c>
      <c r="C40" s="406" t="s">
        <v>1671</v>
      </c>
      <c r="D40" s="406" t="s">
        <v>1732</v>
      </c>
    </row>
    <row r="41" spans="1:4" ht="12.5">
      <c r="A41" s="406" t="s">
        <v>448</v>
      </c>
      <c r="B41" s="406" t="s">
        <v>1733</v>
      </c>
      <c r="C41" s="406" t="s">
        <v>1734</v>
      </c>
      <c r="D41" s="406" t="s">
        <v>1735</v>
      </c>
    </row>
    <row r="42" spans="1:4" ht="12.5">
      <c r="A42" s="406" t="s">
        <v>460</v>
      </c>
      <c r="B42" s="406" t="s">
        <v>1736</v>
      </c>
      <c r="C42" s="406" t="s">
        <v>1737</v>
      </c>
      <c r="D42" s="406" t="s">
        <v>1738</v>
      </c>
    </row>
    <row r="43" spans="1:4" ht="12.5">
      <c r="A43" s="406" t="s">
        <v>448</v>
      </c>
      <c r="B43" s="406" t="s">
        <v>1739</v>
      </c>
      <c r="C43" s="406" t="s">
        <v>1713</v>
      </c>
      <c r="D43" s="406" t="s">
        <v>1740</v>
      </c>
    </row>
    <row r="44" spans="1:4" ht="12.5">
      <c r="A44" s="406" t="s">
        <v>460</v>
      </c>
      <c r="B44" s="406" t="s">
        <v>1741</v>
      </c>
      <c r="C44" s="406" t="s">
        <v>1734</v>
      </c>
      <c r="D44" s="406" t="s">
        <v>1742</v>
      </c>
    </row>
    <row r="45" spans="1:4" ht="12.5">
      <c r="A45" s="406" t="s">
        <v>448</v>
      </c>
      <c r="B45" s="406" t="s">
        <v>1743</v>
      </c>
      <c r="C45" s="406" t="s">
        <v>1734</v>
      </c>
      <c r="D45" s="406" t="s">
        <v>1744</v>
      </c>
    </row>
    <row r="46" spans="1:4" ht="12.5">
      <c r="A46" s="406" t="s">
        <v>448</v>
      </c>
      <c r="B46" s="406" t="s">
        <v>1743</v>
      </c>
      <c r="C46" s="406" t="s">
        <v>1745</v>
      </c>
      <c r="D46" s="406" t="s">
        <v>1746</v>
      </c>
    </row>
    <row r="47" spans="1:4" ht="12.5">
      <c r="A47" s="406" t="s">
        <v>460</v>
      </c>
      <c r="B47" s="406" t="s">
        <v>1747</v>
      </c>
      <c r="C47" s="406" t="s">
        <v>1748</v>
      </c>
      <c r="D47" s="406" t="s">
        <v>1738</v>
      </c>
    </row>
    <row r="48" spans="1:4" ht="12.5">
      <c r="A48" s="406" t="s">
        <v>460</v>
      </c>
      <c r="B48" s="406" t="s">
        <v>1749</v>
      </c>
      <c r="C48" s="406" t="s">
        <v>1750</v>
      </c>
      <c r="D48" s="406" t="s">
        <v>1751</v>
      </c>
    </row>
    <row r="49" spans="1:4" ht="12.5">
      <c r="A49" s="406" t="s">
        <v>460</v>
      </c>
      <c r="B49" s="406" t="s">
        <v>1752</v>
      </c>
      <c r="C49" s="406" t="s">
        <v>1660</v>
      </c>
      <c r="D49" s="406" t="s">
        <v>1753</v>
      </c>
    </row>
    <row r="50" spans="1:4" ht="12.5">
      <c r="A50" s="406" t="s">
        <v>460</v>
      </c>
      <c r="B50" s="406" t="s">
        <v>1754</v>
      </c>
      <c r="C50" s="406" t="s">
        <v>1734</v>
      </c>
      <c r="D50" s="406" t="s">
        <v>1755</v>
      </c>
    </row>
    <row r="51" spans="1:4" ht="12.5">
      <c r="A51" s="406" t="s">
        <v>460</v>
      </c>
      <c r="B51" s="406" t="s">
        <v>1756</v>
      </c>
      <c r="C51" s="406" t="s">
        <v>1665</v>
      </c>
      <c r="D51" s="406" t="s">
        <v>1757</v>
      </c>
    </row>
    <row r="52" spans="1:4" ht="12.5">
      <c r="A52" s="406" t="s">
        <v>460</v>
      </c>
      <c r="B52" s="406" t="s">
        <v>1758</v>
      </c>
      <c r="C52" s="406" t="s">
        <v>1748</v>
      </c>
      <c r="D52" s="406" t="s">
        <v>1759</v>
      </c>
    </row>
    <row r="53" spans="1:4" ht="12.5">
      <c r="A53" s="406" t="s">
        <v>460</v>
      </c>
      <c r="B53" s="406" t="s">
        <v>1760</v>
      </c>
      <c r="C53" s="406" t="s">
        <v>1665</v>
      </c>
      <c r="D53" s="406" t="s">
        <v>1761</v>
      </c>
    </row>
    <row r="54" spans="1:4" ht="12.5">
      <c r="A54" s="406" t="s">
        <v>460</v>
      </c>
      <c r="B54" s="406" t="s">
        <v>1762</v>
      </c>
      <c r="C54" s="406" t="s">
        <v>1763</v>
      </c>
      <c r="D54" s="406" t="s">
        <v>1764</v>
      </c>
    </row>
    <row r="55" spans="1:4" ht="12.5">
      <c r="A55" s="406" t="s">
        <v>460</v>
      </c>
      <c r="B55" s="406" t="s">
        <v>1762</v>
      </c>
      <c r="C55" s="406" t="s">
        <v>1657</v>
      </c>
      <c r="D55" s="406" t="s">
        <v>1765</v>
      </c>
    </row>
    <row r="56" spans="1:4" ht="12.5">
      <c r="A56" s="406" t="s">
        <v>460</v>
      </c>
      <c r="B56" s="406" t="s">
        <v>1766</v>
      </c>
      <c r="C56" s="406" t="s">
        <v>1767</v>
      </c>
      <c r="D56" s="406" t="s">
        <v>1768</v>
      </c>
    </row>
    <row r="57" spans="1:4" ht="12.5">
      <c r="A57" s="406" t="s">
        <v>460</v>
      </c>
      <c r="B57" s="406" t="s">
        <v>1769</v>
      </c>
      <c r="C57" s="406" t="s">
        <v>1695</v>
      </c>
      <c r="D57" s="406" t="s">
        <v>1770</v>
      </c>
    </row>
    <row r="58" spans="1:4" ht="12.5">
      <c r="A58" s="406" t="s">
        <v>460</v>
      </c>
      <c r="B58" s="406" t="s">
        <v>1771</v>
      </c>
      <c r="C58" s="406" t="s">
        <v>1772</v>
      </c>
      <c r="D58" s="406" t="s">
        <v>1773</v>
      </c>
    </row>
    <row r="59" spans="1:4" ht="12.5">
      <c r="A59" s="406" t="s">
        <v>460</v>
      </c>
      <c r="B59" s="406" t="s">
        <v>1774</v>
      </c>
      <c r="C59" s="406" t="s">
        <v>1702</v>
      </c>
      <c r="D59" s="406" t="s">
        <v>1775</v>
      </c>
    </row>
    <row r="60" spans="1:4" ht="12.5">
      <c r="A60" s="406" t="s">
        <v>460</v>
      </c>
      <c r="B60" s="406" t="s">
        <v>1776</v>
      </c>
      <c r="C60" s="406" t="s">
        <v>1651</v>
      </c>
      <c r="D60" s="406" t="s">
        <v>1777</v>
      </c>
    </row>
    <row r="61" spans="1:4" ht="12.5">
      <c r="A61" s="406" t="s">
        <v>460</v>
      </c>
      <c r="B61" s="406" t="s">
        <v>1778</v>
      </c>
      <c r="C61" s="406" t="s">
        <v>1668</v>
      </c>
      <c r="D61" s="406" t="s">
        <v>1779</v>
      </c>
    </row>
    <row r="62" spans="1:4" ht="12.5">
      <c r="A62" s="406" t="s">
        <v>1780</v>
      </c>
      <c r="B62" s="406" t="s">
        <v>1781</v>
      </c>
      <c r="C62" s="406" t="s">
        <v>1729</v>
      </c>
      <c r="D62" s="406" t="s">
        <v>1782</v>
      </c>
    </row>
    <row r="63" spans="1:4" ht="12.5">
      <c r="A63" s="406" t="s">
        <v>1780</v>
      </c>
      <c r="B63" s="406" t="s">
        <v>1781</v>
      </c>
      <c r="C63" s="406" t="s">
        <v>1705</v>
      </c>
      <c r="D63" s="406" t="s">
        <v>1783</v>
      </c>
    </row>
    <row r="64" spans="1:4" ht="12.5">
      <c r="A64" s="406" t="s">
        <v>1784</v>
      </c>
      <c r="B64" s="406" t="s">
        <v>1785</v>
      </c>
      <c r="C64" s="406" t="s">
        <v>1710</v>
      </c>
      <c r="D64" s="406" t="s">
        <v>1786</v>
      </c>
    </row>
    <row r="65" spans="1:4" ht="12.5">
      <c r="A65" s="406" t="s">
        <v>1787</v>
      </c>
      <c r="B65" s="406" t="s">
        <v>1788</v>
      </c>
      <c r="C65" s="406" t="s">
        <v>1734</v>
      </c>
      <c r="D65" s="406" t="s">
        <v>1789</v>
      </c>
    </row>
    <row r="66" spans="1:4" ht="12.5">
      <c r="A66" s="406" t="s">
        <v>1787</v>
      </c>
      <c r="B66" s="406" t="s">
        <v>1790</v>
      </c>
      <c r="C66" s="406" t="s">
        <v>1665</v>
      </c>
      <c r="D66" s="406" t="s">
        <v>1791</v>
      </c>
    </row>
    <row r="67" spans="1:4" ht="12.5">
      <c r="A67" s="406" t="s">
        <v>1792</v>
      </c>
      <c r="B67" s="406" t="s">
        <v>1793</v>
      </c>
      <c r="C67" s="406" t="s">
        <v>1674</v>
      </c>
      <c r="D67" s="406" t="s">
        <v>1794</v>
      </c>
    </row>
    <row r="68" spans="1:4" ht="12.5">
      <c r="A68" s="406" t="s">
        <v>1792</v>
      </c>
      <c r="B68" s="406" t="s">
        <v>1795</v>
      </c>
      <c r="C68" s="406" t="s">
        <v>1796</v>
      </c>
      <c r="D68" s="406" t="s">
        <v>1797</v>
      </c>
    </row>
    <row r="69" spans="1:4" ht="12.5">
      <c r="A69" s="406" t="s">
        <v>1792</v>
      </c>
      <c r="B69" s="406" t="s">
        <v>1798</v>
      </c>
      <c r="C69" s="406" t="s">
        <v>1799</v>
      </c>
      <c r="D69" s="406" t="s">
        <v>1800</v>
      </c>
    </row>
    <row r="70" spans="1:4" ht="12.5">
      <c r="A70" s="406" t="s">
        <v>1792</v>
      </c>
      <c r="B70" s="406" t="s">
        <v>1659</v>
      </c>
      <c r="C70" s="406" t="s">
        <v>1796</v>
      </c>
      <c r="D70" s="406" t="s">
        <v>1801</v>
      </c>
    </row>
    <row r="71" spans="1:4" ht="12.5">
      <c r="A71" s="406" t="s">
        <v>467</v>
      </c>
      <c r="B71" s="406" t="s">
        <v>1802</v>
      </c>
      <c r="C71" s="406" t="s">
        <v>1727</v>
      </c>
      <c r="D71" s="406" t="s">
        <v>1803</v>
      </c>
    </row>
    <row r="72" spans="1:4" ht="12.5">
      <c r="A72" s="406" t="s">
        <v>467</v>
      </c>
      <c r="B72" s="406" t="s">
        <v>1804</v>
      </c>
      <c r="C72" s="406" t="s">
        <v>1805</v>
      </c>
      <c r="D72" s="406" t="s">
        <v>1806</v>
      </c>
    </row>
    <row r="73" spans="1:4" ht="12.5">
      <c r="A73" s="406" t="s">
        <v>467</v>
      </c>
      <c r="B73" s="406" t="s">
        <v>1807</v>
      </c>
      <c r="C73" s="406" t="s">
        <v>1695</v>
      </c>
      <c r="D73" s="406" t="s">
        <v>1808</v>
      </c>
    </row>
    <row r="74" spans="1:4" ht="12.5">
      <c r="A74" s="406" t="s">
        <v>467</v>
      </c>
      <c r="B74" s="406" t="s">
        <v>1809</v>
      </c>
      <c r="C74" s="406" t="s">
        <v>1748</v>
      </c>
      <c r="D74" s="406" t="s">
        <v>1810</v>
      </c>
    </row>
    <row r="75" spans="1:4" ht="12.5">
      <c r="A75" s="406" t="s">
        <v>467</v>
      </c>
      <c r="B75" s="406" t="s">
        <v>1811</v>
      </c>
      <c r="C75" s="406" t="s">
        <v>1713</v>
      </c>
      <c r="D75" s="406" t="s">
        <v>1812</v>
      </c>
    </row>
    <row r="76" spans="1:4" ht="12.5">
      <c r="A76" s="406" t="s">
        <v>467</v>
      </c>
      <c r="B76" s="406" t="s">
        <v>1813</v>
      </c>
      <c r="C76" s="406" t="s">
        <v>1729</v>
      </c>
      <c r="D76" s="406" t="s">
        <v>1814</v>
      </c>
    </row>
    <row r="77" spans="1:4" ht="12.5">
      <c r="A77" s="406" t="s">
        <v>467</v>
      </c>
      <c r="B77" s="406" t="s">
        <v>1815</v>
      </c>
      <c r="C77" s="406" t="s">
        <v>1816</v>
      </c>
      <c r="D77" s="406" t="s">
        <v>1817</v>
      </c>
    </row>
    <row r="78" spans="1:4" ht="12.5">
      <c r="A78" s="406" t="s">
        <v>467</v>
      </c>
      <c r="B78" s="406" t="s">
        <v>1818</v>
      </c>
      <c r="C78" s="406" t="s">
        <v>1819</v>
      </c>
      <c r="D78" s="406" t="s">
        <v>1820</v>
      </c>
    </row>
    <row r="79" spans="1:4" ht="12.5">
      <c r="A79" s="406" t="s">
        <v>467</v>
      </c>
      <c r="B79" s="406" t="s">
        <v>1821</v>
      </c>
      <c r="C79" s="406" t="s">
        <v>1665</v>
      </c>
      <c r="D79" s="406" t="s">
        <v>1822</v>
      </c>
    </row>
    <row r="80" spans="1:4" ht="12.5">
      <c r="A80" s="406" t="s">
        <v>467</v>
      </c>
      <c r="B80" s="406" t="s">
        <v>1659</v>
      </c>
      <c r="C80" s="406" t="s">
        <v>1654</v>
      </c>
      <c r="D80" s="406" t="s">
        <v>1823</v>
      </c>
    </row>
    <row r="81" spans="1:4" ht="12.5">
      <c r="A81" s="406" t="s">
        <v>1824</v>
      </c>
      <c r="B81" s="406" t="s">
        <v>1825</v>
      </c>
      <c r="C81" s="406" t="s">
        <v>1737</v>
      </c>
      <c r="D81" s="406" t="s">
        <v>1826</v>
      </c>
    </row>
    <row r="82" spans="1:4" ht="12.5">
      <c r="A82" s="406" t="s">
        <v>1824</v>
      </c>
      <c r="B82" s="406" t="s">
        <v>1827</v>
      </c>
      <c r="C82" s="406" t="s">
        <v>1828</v>
      </c>
      <c r="D82" s="406" t="s">
        <v>1829</v>
      </c>
    </row>
    <row r="83" spans="1:4" ht="12.5">
      <c r="A83" s="406" t="s">
        <v>465</v>
      </c>
      <c r="B83" s="406" t="s">
        <v>1830</v>
      </c>
      <c r="C83" s="406" t="s">
        <v>1674</v>
      </c>
      <c r="D83" s="406" t="s">
        <v>1831</v>
      </c>
    </row>
    <row r="84" spans="1:4" ht="12.5">
      <c r="A84" s="406" t="s">
        <v>1824</v>
      </c>
      <c r="B84" s="406" t="s">
        <v>1832</v>
      </c>
      <c r="C84" s="406" t="s">
        <v>1657</v>
      </c>
      <c r="D84" s="406" t="s">
        <v>1833</v>
      </c>
    </row>
    <row r="85" spans="1:4" ht="12.5">
      <c r="A85" s="406" t="s">
        <v>1824</v>
      </c>
      <c r="B85" s="406" t="s">
        <v>1834</v>
      </c>
      <c r="C85" s="406" t="s">
        <v>1750</v>
      </c>
      <c r="D85" s="406" t="s">
        <v>1835</v>
      </c>
    </row>
    <row r="86" spans="1:4" ht="12.5">
      <c r="A86" s="406" t="s">
        <v>1824</v>
      </c>
      <c r="B86" s="406" t="s">
        <v>1836</v>
      </c>
      <c r="C86" s="406" t="s">
        <v>1828</v>
      </c>
      <c r="D86" s="406" t="s">
        <v>1837</v>
      </c>
    </row>
    <row r="87" spans="1:4" ht="12.5">
      <c r="A87" s="406" t="s">
        <v>456</v>
      </c>
      <c r="B87" s="406" t="s">
        <v>1838</v>
      </c>
      <c r="C87" s="406" t="s">
        <v>1839</v>
      </c>
      <c r="D87" s="406" t="s">
        <v>1840</v>
      </c>
    </row>
    <row r="88" spans="1:4" ht="12.5">
      <c r="A88" s="406" t="s">
        <v>456</v>
      </c>
      <c r="B88" s="406" t="s">
        <v>1841</v>
      </c>
      <c r="C88" s="406" t="s">
        <v>1651</v>
      </c>
      <c r="D88" s="406" t="s">
        <v>1718</v>
      </c>
    </row>
    <row r="89" spans="1:4" ht="12.5">
      <c r="A89" s="406" t="s">
        <v>456</v>
      </c>
      <c r="B89" s="406" t="s">
        <v>1841</v>
      </c>
      <c r="C89" s="406" t="s">
        <v>1710</v>
      </c>
      <c r="D89" s="406" t="s">
        <v>1842</v>
      </c>
    </row>
    <row r="90" spans="1:4" ht="12.5">
      <c r="A90" s="406" t="s">
        <v>1843</v>
      </c>
      <c r="B90" s="406" t="s">
        <v>1844</v>
      </c>
      <c r="C90" s="406" t="s">
        <v>1665</v>
      </c>
      <c r="D90" s="406" t="s">
        <v>1845</v>
      </c>
    </row>
    <row r="91" spans="1:4" ht="12.5">
      <c r="A91" s="406" t="s">
        <v>1843</v>
      </c>
      <c r="B91" s="406" t="s">
        <v>1846</v>
      </c>
      <c r="C91" s="406" t="s">
        <v>1805</v>
      </c>
      <c r="D91" s="406" t="s">
        <v>1847</v>
      </c>
    </row>
    <row r="92" spans="1:4" ht="12.5">
      <c r="A92" s="406" t="s">
        <v>783</v>
      </c>
      <c r="B92" s="406" t="s">
        <v>1848</v>
      </c>
      <c r="C92" s="406" t="s">
        <v>1677</v>
      </c>
      <c r="D92" s="406" t="s">
        <v>1849</v>
      </c>
    </row>
    <row r="93" spans="1:4" ht="12.5">
      <c r="A93" s="406" t="s">
        <v>463</v>
      </c>
      <c r="B93" s="406" t="s">
        <v>1850</v>
      </c>
      <c r="C93" s="406" t="s">
        <v>1851</v>
      </c>
      <c r="D93" s="406" t="s">
        <v>1852</v>
      </c>
    </row>
    <row r="94" spans="1:4" ht="12.5">
      <c r="A94" s="406" t="s">
        <v>463</v>
      </c>
      <c r="B94" s="406" t="s">
        <v>1853</v>
      </c>
      <c r="C94" s="406" t="s">
        <v>1724</v>
      </c>
      <c r="D94" s="406" t="s">
        <v>1854</v>
      </c>
    </row>
    <row r="95" spans="1:4" ht="12.5">
      <c r="A95" s="406" t="s">
        <v>463</v>
      </c>
      <c r="B95" s="406" t="s">
        <v>1853</v>
      </c>
      <c r="C95" s="406" t="s">
        <v>1727</v>
      </c>
      <c r="D95" s="406" t="s">
        <v>1854</v>
      </c>
    </row>
    <row r="96" spans="1:4" ht="12.5">
      <c r="A96" s="406" t="s">
        <v>1855</v>
      </c>
      <c r="B96" s="406" t="s">
        <v>1856</v>
      </c>
      <c r="C96" s="406" t="s">
        <v>1695</v>
      </c>
      <c r="D96" s="406" t="s">
        <v>1857</v>
      </c>
    </row>
    <row r="97" spans="1:4" ht="12.5">
      <c r="A97" s="406" t="s">
        <v>1858</v>
      </c>
      <c r="B97" s="406" t="s">
        <v>1859</v>
      </c>
      <c r="C97" s="406" t="s">
        <v>1671</v>
      </c>
      <c r="D97" s="406" t="s">
        <v>1860</v>
      </c>
    </row>
    <row r="98" spans="1:4" ht="12.5">
      <c r="A98" s="406" t="s">
        <v>1858</v>
      </c>
      <c r="B98" s="406" t="s">
        <v>1856</v>
      </c>
      <c r="C98" s="406" t="s">
        <v>1763</v>
      </c>
      <c r="D98" s="406" t="s">
        <v>1861</v>
      </c>
    </row>
    <row r="99" spans="1:4" ht="12.5">
      <c r="A99" s="406" t="s">
        <v>1858</v>
      </c>
      <c r="B99" s="406" t="s">
        <v>1859</v>
      </c>
      <c r="C99" s="406" t="s">
        <v>1692</v>
      </c>
      <c r="D99" s="406" t="s">
        <v>1862</v>
      </c>
    </row>
    <row r="100" spans="1:4" ht="12.5">
      <c r="A100" s="406" t="s">
        <v>1863</v>
      </c>
      <c r="B100" s="406" t="s">
        <v>1864</v>
      </c>
      <c r="C100" s="406" t="s">
        <v>1865</v>
      </c>
      <c r="D100" s="406" t="s">
        <v>1866</v>
      </c>
    </row>
    <row r="101" spans="1:4" ht="12.5">
      <c r="A101" s="406" t="s">
        <v>1863</v>
      </c>
      <c r="B101" s="406" t="s">
        <v>1656</v>
      </c>
      <c r="C101" s="406" t="s">
        <v>1867</v>
      </c>
      <c r="D101" s="406" t="s">
        <v>1868</v>
      </c>
    </row>
    <row r="102" spans="1:4" ht="12.5">
      <c r="A102" s="406" t="s">
        <v>1863</v>
      </c>
      <c r="B102" s="406" t="s">
        <v>1869</v>
      </c>
      <c r="C102" s="406" t="s">
        <v>1870</v>
      </c>
      <c r="D102" s="406" t="s">
        <v>1871</v>
      </c>
    </row>
    <row r="103" spans="1:4" ht="12.5">
      <c r="A103" s="406" t="s">
        <v>1863</v>
      </c>
      <c r="B103" s="406" t="s">
        <v>1872</v>
      </c>
      <c r="C103" s="406" t="s">
        <v>1727</v>
      </c>
      <c r="D103" s="406" t="s">
        <v>1873</v>
      </c>
    </row>
    <row r="104" spans="1:4" ht="12.5">
      <c r="A104" s="406" t="s">
        <v>1863</v>
      </c>
      <c r="B104" s="406" t="s">
        <v>1874</v>
      </c>
      <c r="C104" s="406" t="s">
        <v>1702</v>
      </c>
      <c r="D104" s="406" t="s">
        <v>1875</v>
      </c>
    </row>
    <row r="105" spans="1:4" ht="12.5">
      <c r="A105" s="406" t="s">
        <v>448</v>
      </c>
      <c r="B105" s="406" t="s">
        <v>1876</v>
      </c>
      <c r="C105" s="406" t="s">
        <v>1729</v>
      </c>
      <c r="D105" s="406" t="s">
        <v>1877</v>
      </c>
    </row>
    <row r="106" spans="1:4" ht="12.5">
      <c r="A106" s="406" t="s">
        <v>448</v>
      </c>
      <c r="B106" s="406" t="s">
        <v>1878</v>
      </c>
      <c r="C106" s="406" t="s">
        <v>1879</v>
      </c>
      <c r="D106" s="406" t="s">
        <v>1880</v>
      </c>
    </row>
    <row r="107" spans="1:4" ht="12.5">
      <c r="A107" s="406" t="s">
        <v>448</v>
      </c>
      <c r="B107" s="406" t="s">
        <v>1650</v>
      </c>
      <c r="C107" s="406" t="s">
        <v>1729</v>
      </c>
      <c r="D107" s="406" t="s">
        <v>1881</v>
      </c>
    </row>
    <row r="108" spans="1:4" ht="12.5">
      <c r="A108" s="406" t="s">
        <v>448</v>
      </c>
      <c r="B108" s="406" t="s">
        <v>1882</v>
      </c>
      <c r="C108" s="406" t="s">
        <v>1668</v>
      </c>
      <c r="D108" s="406" t="s">
        <v>1883</v>
      </c>
    </row>
    <row r="109" spans="1:4" ht="12.5">
      <c r="A109" s="406" t="s">
        <v>448</v>
      </c>
      <c r="B109" s="406" t="s">
        <v>1670</v>
      </c>
      <c r="C109" s="406" t="s">
        <v>1884</v>
      </c>
      <c r="D109" s="406" t="s">
        <v>1885</v>
      </c>
    </row>
    <row r="110" spans="1:4" ht="12.5">
      <c r="A110" s="406" t="s">
        <v>448</v>
      </c>
      <c r="B110" s="406" t="s">
        <v>1886</v>
      </c>
      <c r="C110" s="406" t="s">
        <v>1887</v>
      </c>
      <c r="D110" s="406" t="s">
        <v>1888</v>
      </c>
    </row>
    <row r="111" spans="1:4" ht="12.5">
      <c r="A111" s="406" t="s">
        <v>448</v>
      </c>
      <c r="B111" s="406" t="s">
        <v>1889</v>
      </c>
      <c r="C111" s="406" t="s">
        <v>1745</v>
      </c>
      <c r="D111" s="406" t="s">
        <v>1890</v>
      </c>
    </row>
    <row r="112" spans="1:4" ht="12.5">
      <c r="A112" s="406" t="s">
        <v>448</v>
      </c>
      <c r="B112" s="406" t="s">
        <v>1891</v>
      </c>
      <c r="C112" s="406" t="s">
        <v>1727</v>
      </c>
      <c r="D112" s="406" t="s">
        <v>1892</v>
      </c>
    </row>
    <row r="113" spans="1:4" ht="12.5">
      <c r="A113" s="406" t="s">
        <v>1893</v>
      </c>
      <c r="B113" s="406" t="s">
        <v>1894</v>
      </c>
      <c r="C113" s="406" t="s">
        <v>1657</v>
      </c>
      <c r="D113" s="406" t="s">
        <v>1895</v>
      </c>
    </row>
    <row r="114" spans="1:4" ht="12.5">
      <c r="A114" s="406" t="s">
        <v>1893</v>
      </c>
      <c r="B114" s="406" t="s">
        <v>1894</v>
      </c>
      <c r="C114" s="406" t="s">
        <v>1896</v>
      </c>
      <c r="D114" s="406" t="s">
        <v>1897</v>
      </c>
    </row>
    <row r="115" spans="1:4" ht="12.5">
      <c r="A115" s="406" t="s">
        <v>448</v>
      </c>
      <c r="B115" s="406" t="s">
        <v>1709</v>
      </c>
      <c r="C115" s="406" t="s">
        <v>1819</v>
      </c>
      <c r="D115" s="406" t="s">
        <v>1898</v>
      </c>
    </row>
    <row r="116" spans="1:4" ht="12.5">
      <c r="A116" s="406" t="s">
        <v>448</v>
      </c>
      <c r="B116" s="406" t="s">
        <v>1709</v>
      </c>
      <c r="C116" s="406" t="s">
        <v>1695</v>
      </c>
      <c r="D116" s="406" t="s">
        <v>1898</v>
      </c>
    </row>
    <row r="117" spans="1:4" ht="12.5">
      <c r="A117" s="406" t="s">
        <v>448</v>
      </c>
      <c r="B117" s="406" t="s">
        <v>1726</v>
      </c>
      <c r="C117" s="406" t="s">
        <v>1654</v>
      </c>
      <c r="D117" s="406" t="s">
        <v>1899</v>
      </c>
    </row>
    <row r="118" spans="1:4" ht="12.5">
      <c r="A118" s="406" t="s">
        <v>448</v>
      </c>
      <c r="B118" s="406" t="s">
        <v>1900</v>
      </c>
      <c r="C118" s="406" t="s">
        <v>1724</v>
      </c>
      <c r="D118" s="406" t="s">
        <v>1901</v>
      </c>
    </row>
    <row r="119" spans="1:4" ht="12.5">
      <c r="A119" s="406" t="s">
        <v>448</v>
      </c>
      <c r="B119" s="406" t="s">
        <v>1681</v>
      </c>
      <c r="C119" s="406" t="s">
        <v>1902</v>
      </c>
      <c r="D119" s="406" t="s">
        <v>1903</v>
      </c>
    </row>
    <row r="120" spans="1:4" ht="12.5">
      <c r="A120" s="406" t="s">
        <v>1893</v>
      </c>
      <c r="B120" s="406" t="s">
        <v>1904</v>
      </c>
      <c r="C120" s="406" t="s">
        <v>1905</v>
      </c>
      <c r="D120" s="406" t="s">
        <v>1906</v>
      </c>
    </row>
    <row r="121" spans="1:4" ht="12.5">
      <c r="A121" s="406" t="s">
        <v>448</v>
      </c>
      <c r="B121" s="406" t="s">
        <v>1907</v>
      </c>
      <c r="C121" s="406" t="s">
        <v>1748</v>
      </c>
      <c r="D121" s="406" t="s">
        <v>1908</v>
      </c>
    </row>
    <row r="122" spans="1:4" ht="12.5">
      <c r="A122" s="406" t="s">
        <v>1893</v>
      </c>
      <c r="B122" s="406" t="s">
        <v>1909</v>
      </c>
      <c r="C122" s="406" t="s">
        <v>1657</v>
      </c>
      <c r="D122" s="406" t="s">
        <v>1910</v>
      </c>
    </row>
    <row r="123" spans="1:4" ht="12.5">
      <c r="A123" s="406" t="s">
        <v>1893</v>
      </c>
      <c r="B123" s="406" t="s">
        <v>1909</v>
      </c>
      <c r="C123" s="406" t="s">
        <v>1713</v>
      </c>
      <c r="D123" s="406" t="s">
        <v>1910</v>
      </c>
    </row>
    <row r="124" spans="1:4" ht="12.5">
      <c r="A124" s="406" t="s">
        <v>448</v>
      </c>
      <c r="B124" s="406" t="s">
        <v>1911</v>
      </c>
      <c r="C124" s="406" t="s">
        <v>1695</v>
      </c>
      <c r="D124" s="406" t="s">
        <v>1912</v>
      </c>
    </row>
    <row r="125" spans="1:4" ht="12.5">
      <c r="A125" s="406" t="s">
        <v>448</v>
      </c>
      <c r="B125" s="406" t="s">
        <v>1913</v>
      </c>
      <c r="C125" s="406" t="s">
        <v>1748</v>
      </c>
      <c r="D125" s="406" t="s">
        <v>1914</v>
      </c>
    </row>
    <row r="126" spans="1:4" ht="12.5">
      <c r="A126" s="406" t="s">
        <v>452</v>
      </c>
      <c r="B126" s="406" t="s">
        <v>1915</v>
      </c>
      <c r="C126" s="406" t="s">
        <v>1750</v>
      </c>
      <c r="D126" s="406" t="s">
        <v>1916</v>
      </c>
    </row>
    <row r="127" spans="1:4" ht="12.5">
      <c r="A127" s="406" t="s">
        <v>452</v>
      </c>
      <c r="B127" s="406" t="s">
        <v>1917</v>
      </c>
      <c r="C127" s="406" t="s">
        <v>1654</v>
      </c>
      <c r="D127" s="406" t="s">
        <v>1918</v>
      </c>
    </row>
    <row r="128" spans="1:4" ht="12.5">
      <c r="A128" s="406" t="s">
        <v>452</v>
      </c>
      <c r="B128" s="406" t="s">
        <v>1917</v>
      </c>
      <c r="C128" s="406" t="s">
        <v>1695</v>
      </c>
      <c r="D128" s="406" t="s">
        <v>1919</v>
      </c>
    </row>
    <row r="129" spans="1:4" ht="12.5">
      <c r="A129" s="406" t="s">
        <v>452</v>
      </c>
      <c r="B129" s="406" t="s">
        <v>1846</v>
      </c>
      <c r="C129" s="406" t="s">
        <v>1920</v>
      </c>
      <c r="D129" s="406" t="s">
        <v>1921</v>
      </c>
    </row>
    <row r="130" spans="1:4" ht="12.5">
      <c r="A130" s="406" t="s">
        <v>452</v>
      </c>
      <c r="B130" s="406" t="s">
        <v>1694</v>
      </c>
      <c r="C130" s="406" t="s">
        <v>1713</v>
      </c>
      <c r="D130" s="406" t="s">
        <v>1922</v>
      </c>
    </row>
    <row r="131" spans="1:4" ht="12.5">
      <c r="A131" s="406" t="s">
        <v>452</v>
      </c>
      <c r="B131" s="406" t="s">
        <v>1923</v>
      </c>
      <c r="C131" s="406" t="s">
        <v>1924</v>
      </c>
      <c r="D131" s="406" t="s">
        <v>1925</v>
      </c>
    </row>
    <row r="132" spans="1:4" ht="12.5">
      <c r="A132" s="406" t="s">
        <v>472</v>
      </c>
      <c r="B132" s="406" t="s">
        <v>1926</v>
      </c>
      <c r="C132" s="406" t="s">
        <v>1702</v>
      </c>
      <c r="D132" s="406" t="s">
        <v>1927</v>
      </c>
    </row>
    <row r="133" spans="1:4" ht="12.5">
      <c r="A133" s="406" t="s">
        <v>1780</v>
      </c>
      <c r="B133" s="406" t="s">
        <v>1928</v>
      </c>
      <c r="C133" s="406" t="s">
        <v>1819</v>
      </c>
      <c r="D133" s="406" t="s">
        <v>1929</v>
      </c>
    </row>
    <row r="134" spans="1:4" ht="12.5">
      <c r="A134" s="406" t="s">
        <v>1780</v>
      </c>
      <c r="B134" s="406" t="s">
        <v>1781</v>
      </c>
      <c r="C134" s="406" t="s">
        <v>1689</v>
      </c>
      <c r="D134" s="406" t="s">
        <v>1783</v>
      </c>
    </row>
    <row r="135" spans="1:4" ht="12.5">
      <c r="A135" s="406" t="s">
        <v>472</v>
      </c>
      <c r="B135" s="406" t="s">
        <v>1930</v>
      </c>
      <c r="C135" s="406" t="s">
        <v>1671</v>
      </c>
      <c r="D135" s="406" t="s">
        <v>1931</v>
      </c>
    </row>
    <row r="136" spans="1:4" ht="12.5">
      <c r="A136" s="406" t="s">
        <v>472</v>
      </c>
      <c r="B136" s="406" t="s">
        <v>1932</v>
      </c>
      <c r="C136" s="406" t="s">
        <v>1710</v>
      </c>
      <c r="D136" s="406" t="s">
        <v>1933</v>
      </c>
    </row>
    <row r="137" spans="1:4" ht="12.5">
      <c r="A137" s="406" t="s">
        <v>1546</v>
      </c>
      <c r="B137" s="406" t="s">
        <v>1934</v>
      </c>
      <c r="C137" s="406" t="s">
        <v>1651</v>
      </c>
      <c r="D137" s="406" t="s">
        <v>1935</v>
      </c>
    </row>
    <row r="138" spans="1:4" ht="12.5">
      <c r="A138" s="406" t="s">
        <v>1546</v>
      </c>
      <c r="B138" s="406" t="s">
        <v>1934</v>
      </c>
      <c r="C138" s="406" t="s">
        <v>1763</v>
      </c>
      <c r="D138" s="406" t="s">
        <v>1936</v>
      </c>
    </row>
    <row r="139" spans="1:4" ht="12.5">
      <c r="A139" s="406" t="s">
        <v>1546</v>
      </c>
      <c r="B139" s="406" t="s">
        <v>1937</v>
      </c>
      <c r="C139" s="406" t="s">
        <v>1668</v>
      </c>
      <c r="D139" s="406" t="s">
        <v>1938</v>
      </c>
    </row>
    <row r="140" spans="1:4" ht="12.5">
      <c r="A140" s="406" t="s">
        <v>1546</v>
      </c>
      <c r="B140" s="406" t="s">
        <v>1937</v>
      </c>
      <c r="C140" s="406" t="s">
        <v>1651</v>
      </c>
      <c r="D140" s="406" t="s">
        <v>1938</v>
      </c>
    </row>
    <row r="141" spans="1:4" ht="12.5">
      <c r="A141" s="406" t="s">
        <v>1546</v>
      </c>
      <c r="B141" s="406" t="s">
        <v>1937</v>
      </c>
      <c r="C141" s="406" t="s">
        <v>1713</v>
      </c>
      <c r="D141" s="406" t="s">
        <v>1938</v>
      </c>
    </row>
    <row r="142" spans="1:4" ht="12.5">
      <c r="A142" s="406" t="s">
        <v>1546</v>
      </c>
      <c r="B142" s="406" t="s">
        <v>1656</v>
      </c>
      <c r="C142" s="406" t="s">
        <v>1796</v>
      </c>
      <c r="D142" s="406" t="s">
        <v>1939</v>
      </c>
    </row>
    <row r="143" spans="1:4" ht="12.5">
      <c r="A143" s="406" t="s">
        <v>1546</v>
      </c>
      <c r="B143" s="406" t="s">
        <v>1659</v>
      </c>
      <c r="C143" s="406" t="s">
        <v>1654</v>
      </c>
      <c r="D143" s="406" t="s">
        <v>1940</v>
      </c>
    </row>
    <row r="144" spans="1:4" ht="12.5">
      <c r="A144" s="406" t="s">
        <v>1546</v>
      </c>
      <c r="B144" s="406" t="s">
        <v>1659</v>
      </c>
      <c r="C144" s="406" t="s">
        <v>1870</v>
      </c>
      <c r="D144" s="406" t="s">
        <v>1661</v>
      </c>
    </row>
    <row r="145" spans="1:4" ht="12.5">
      <c r="A145" s="406" t="s">
        <v>1546</v>
      </c>
      <c r="B145" s="406" t="s">
        <v>1659</v>
      </c>
      <c r="C145" s="406" t="s">
        <v>1887</v>
      </c>
      <c r="D145" s="406" t="s">
        <v>1941</v>
      </c>
    </row>
    <row r="146" spans="1:4" ht="12.5">
      <c r="A146" s="406" t="s">
        <v>1546</v>
      </c>
      <c r="B146" s="406" t="s">
        <v>1659</v>
      </c>
      <c r="C146" s="406" t="s">
        <v>1692</v>
      </c>
      <c r="D146" s="406" t="s">
        <v>1941</v>
      </c>
    </row>
    <row r="147" spans="1:4" ht="12.5">
      <c r="A147" s="406" t="s">
        <v>1546</v>
      </c>
      <c r="B147" s="406" t="s">
        <v>1942</v>
      </c>
      <c r="C147" s="406" t="s">
        <v>1763</v>
      </c>
      <c r="D147" s="406" t="s">
        <v>1943</v>
      </c>
    </row>
    <row r="148" spans="1:4" ht="12.5">
      <c r="A148" s="406" t="s">
        <v>1546</v>
      </c>
      <c r="B148" s="406" t="s">
        <v>1944</v>
      </c>
      <c r="C148" s="406" t="s">
        <v>1674</v>
      </c>
      <c r="D148" s="406" t="s">
        <v>1945</v>
      </c>
    </row>
    <row r="149" spans="1:4" ht="12.5">
      <c r="A149" s="406" t="s">
        <v>1787</v>
      </c>
      <c r="B149" s="406" t="s">
        <v>1946</v>
      </c>
      <c r="C149" s="406" t="s">
        <v>1671</v>
      </c>
      <c r="D149" s="406" t="s">
        <v>1947</v>
      </c>
    </row>
    <row r="150" spans="1:4" ht="12.5">
      <c r="A150" s="406" t="s">
        <v>1792</v>
      </c>
      <c r="B150" s="406" t="s">
        <v>1948</v>
      </c>
      <c r="C150" s="406" t="s">
        <v>1668</v>
      </c>
      <c r="D150" s="406" t="s">
        <v>1949</v>
      </c>
    </row>
    <row r="151" spans="1:4" ht="12.5">
      <c r="A151" s="406" t="s">
        <v>1792</v>
      </c>
      <c r="B151" s="406" t="s">
        <v>1950</v>
      </c>
      <c r="C151" s="406" t="s">
        <v>1668</v>
      </c>
      <c r="D151" s="406" t="s">
        <v>1951</v>
      </c>
    </row>
    <row r="152" spans="1:4" ht="12.5">
      <c r="A152" s="406" t="s">
        <v>1824</v>
      </c>
      <c r="B152" s="406" t="s">
        <v>1952</v>
      </c>
      <c r="C152" s="406" t="s">
        <v>1727</v>
      </c>
      <c r="D152" s="406" t="s">
        <v>1953</v>
      </c>
    </row>
    <row r="153" spans="1:4" ht="12.5">
      <c r="A153" s="406" t="s">
        <v>1824</v>
      </c>
      <c r="B153" s="406" t="s">
        <v>1756</v>
      </c>
      <c r="C153" s="406" t="s">
        <v>1954</v>
      </c>
      <c r="D153" s="406" t="s">
        <v>1955</v>
      </c>
    </row>
    <row r="154" spans="1:4" ht="12.5">
      <c r="A154" s="406" t="s">
        <v>460</v>
      </c>
      <c r="B154" s="406" t="s">
        <v>1956</v>
      </c>
      <c r="C154" s="406" t="s">
        <v>1748</v>
      </c>
      <c r="D154" s="406" t="s">
        <v>1957</v>
      </c>
    </row>
    <row r="155" spans="1:4" ht="12.5">
      <c r="A155" s="406" t="s">
        <v>1843</v>
      </c>
      <c r="B155" s="406" t="s">
        <v>1958</v>
      </c>
      <c r="C155" s="406" t="s">
        <v>1959</v>
      </c>
      <c r="D155" s="406" t="s">
        <v>1960</v>
      </c>
    </row>
    <row r="156" spans="1:4" ht="12.5">
      <c r="A156" s="406" t="s">
        <v>460</v>
      </c>
      <c r="B156" s="406" t="s">
        <v>1961</v>
      </c>
      <c r="C156" s="406" t="s">
        <v>1710</v>
      </c>
      <c r="D156" s="406" t="s">
        <v>1962</v>
      </c>
    </row>
    <row r="157" spans="1:4" ht="12.5">
      <c r="A157" s="406" t="s">
        <v>460</v>
      </c>
      <c r="B157" s="406" t="s">
        <v>1963</v>
      </c>
      <c r="C157" s="406" t="s">
        <v>1734</v>
      </c>
      <c r="D157" s="406" t="s">
        <v>1964</v>
      </c>
    </row>
    <row r="158" spans="1:4" ht="12.5">
      <c r="A158" s="406" t="s">
        <v>460</v>
      </c>
      <c r="B158" s="406" t="s">
        <v>1965</v>
      </c>
      <c r="C158" s="406" t="s">
        <v>1702</v>
      </c>
      <c r="D158" s="406" t="s">
        <v>1966</v>
      </c>
    </row>
    <row r="159" spans="1:4" ht="12.5">
      <c r="A159" s="406" t="s">
        <v>460</v>
      </c>
      <c r="B159" s="406" t="s">
        <v>1967</v>
      </c>
      <c r="C159" s="406" t="s">
        <v>1702</v>
      </c>
      <c r="D159" s="406" t="s">
        <v>1968</v>
      </c>
    </row>
    <row r="160" spans="1:4" ht="12.5">
      <c r="A160" s="406" t="s">
        <v>460</v>
      </c>
      <c r="B160" s="406" t="s">
        <v>1969</v>
      </c>
      <c r="C160" s="406" t="s">
        <v>1671</v>
      </c>
      <c r="D160" s="406" t="s">
        <v>1970</v>
      </c>
    </row>
    <row r="161" spans="1:4" ht="12.5">
      <c r="A161" s="406" t="s">
        <v>460</v>
      </c>
      <c r="B161" s="406" t="s">
        <v>1969</v>
      </c>
      <c r="C161" s="406" t="s">
        <v>1734</v>
      </c>
      <c r="D161" s="406" t="s">
        <v>1971</v>
      </c>
    </row>
    <row r="162" spans="1:4" ht="12.5">
      <c r="A162" s="406" t="s">
        <v>460</v>
      </c>
      <c r="B162" s="406" t="s">
        <v>1972</v>
      </c>
      <c r="C162" s="406" t="s">
        <v>1713</v>
      </c>
      <c r="D162" s="406" t="s">
        <v>1973</v>
      </c>
    </row>
    <row r="163" spans="1:4" ht="12.5">
      <c r="A163" s="406" t="s">
        <v>1843</v>
      </c>
      <c r="B163" s="406" t="s">
        <v>1844</v>
      </c>
      <c r="C163" s="406" t="s">
        <v>1819</v>
      </c>
      <c r="D163" s="406" t="s">
        <v>1974</v>
      </c>
    </row>
    <row r="164" spans="1:4" ht="12.5">
      <c r="A164" s="406" t="s">
        <v>460</v>
      </c>
      <c r="B164" s="406" t="s">
        <v>1975</v>
      </c>
      <c r="C164" s="406" t="s">
        <v>1665</v>
      </c>
      <c r="D164" s="406" t="s">
        <v>1976</v>
      </c>
    </row>
    <row r="165" spans="1:4" ht="12.5">
      <c r="A165" s="406" t="s">
        <v>1843</v>
      </c>
      <c r="B165" s="406" t="s">
        <v>1846</v>
      </c>
      <c r="C165" s="406" t="s">
        <v>1724</v>
      </c>
      <c r="D165" s="406" t="s">
        <v>1847</v>
      </c>
    </row>
    <row r="166" spans="1:4" ht="12.5">
      <c r="A166" s="406" t="s">
        <v>460</v>
      </c>
      <c r="B166" s="406" t="s">
        <v>1977</v>
      </c>
      <c r="C166" s="406" t="s">
        <v>1772</v>
      </c>
      <c r="D166" s="406" t="s">
        <v>1978</v>
      </c>
    </row>
    <row r="167" spans="1:4" ht="12.5">
      <c r="A167" s="406" t="s">
        <v>460</v>
      </c>
      <c r="B167" s="406" t="s">
        <v>1979</v>
      </c>
      <c r="C167" s="406" t="s">
        <v>1727</v>
      </c>
      <c r="D167" s="406" t="s">
        <v>1980</v>
      </c>
    </row>
    <row r="168" spans="1:4" ht="12.5">
      <c r="A168" s="406" t="s">
        <v>460</v>
      </c>
      <c r="B168" s="406" t="s">
        <v>1778</v>
      </c>
      <c r="C168" s="406" t="s">
        <v>1702</v>
      </c>
      <c r="D168" s="406" t="s">
        <v>1981</v>
      </c>
    </row>
    <row r="169" spans="1:4" ht="12.5">
      <c r="A169" s="406" t="s">
        <v>460</v>
      </c>
      <c r="B169" s="406" t="s">
        <v>1982</v>
      </c>
      <c r="C169" s="406" t="s">
        <v>1727</v>
      </c>
      <c r="D169" s="406" t="s">
        <v>1983</v>
      </c>
    </row>
    <row r="170" spans="1:4" ht="12.5">
      <c r="A170" s="406" t="s">
        <v>460</v>
      </c>
      <c r="B170" s="406" t="s">
        <v>1982</v>
      </c>
      <c r="C170" s="406" t="s">
        <v>1702</v>
      </c>
      <c r="D170" s="406" t="s">
        <v>1984</v>
      </c>
    </row>
    <row r="171" spans="1:4" ht="12.5">
      <c r="A171" s="406" t="s">
        <v>460</v>
      </c>
      <c r="B171" s="406" t="s">
        <v>1769</v>
      </c>
      <c r="C171" s="406" t="s">
        <v>1674</v>
      </c>
      <c r="D171" s="406" t="s">
        <v>1985</v>
      </c>
    </row>
    <row r="172" spans="1:4" ht="12.5">
      <c r="A172" s="406" t="s">
        <v>460</v>
      </c>
      <c r="B172" s="406" t="s">
        <v>1986</v>
      </c>
      <c r="C172" s="406" t="s">
        <v>1651</v>
      </c>
      <c r="D172" s="406" t="s">
        <v>1987</v>
      </c>
    </row>
    <row r="173" spans="1:4" ht="12.5">
      <c r="A173" s="406" t="s">
        <v>460</v>
      </c>
      <c r="B173" s="406" t="s">
        <v>1988</v>
      </c>
      <c r="C173" s="406" t="s">
        <v>1654</v>
      </c>
      <c r="D173" s="406" t="s">
        <v>1989</v>
      </c>
    </row>
    <row r="174" spans="1:4" ht="12.5">
      <c r="A174" s="406" t="s">
        <v>460</v>
      </c>
      <c r="B174" s="406" t="s">
        <v>1771</v>
      </c>
      <c r="C174" s="406" t="s">
        <v>1745</v>
      </c>
      <c r="D174" s="406" t="s">
        <v>1773</v>
      </c>
    </row>
    <row r="175" spans="1:4" ht="12.5">
      <c r="A175" s="406" t="s">
        <v>460</v>
      </c>
      <c r="B175" s="406" t="s">
        <v>1990</v>
      </c>
      <c r="C175" s="406" t="s">
        <v>1991</v>
      </c>
      <c r="D175" s="406" t="s">
        <v>1992</v>
      </c>
    </row>
    <row r="176" spans="1:4" ht="12.5">
      <c r="A176" s="406" t="s">
        <v>1993</v>
      </c>
      <c r="B176" s="406" t="s">
        <v>1994</v>
      </c>
      <c r="C176" s="406" t="s">
        <v>1796</v>
      </c>
      <c r="D176" s="406" t="s">
        <v>1995</v>
      </c>
    </row>
    <row r="177" spans="1:4" ht="12.5">
      <c r="A177" s="406" t="s">
        <v>467</v>
      </c>
      <c r="B177" s="406" t="s">
        <v>1996</v>
      </c>
      <c r="C177" s="406" t="s">
        <v>1750</v>
      </c>
      <c r="D177" s="406" t="s">
        <v>1997</v>
      </c>
    </row>
    <row r="178" spans="1:4" ht="12.5">
      <c r="A178" s="406" t="s">
        <v>467</v>
      </c>
      <c r="B178" s="406" t="s">
        <v>1998</v>
      </c>
      <c r="C178" s="406" t="s">
        <v>1819</v>
      </c>
      <c r="D178" s="406" t="s">
        <v>1999</v>
      </c>
    </row>
    <row r="179" spans="1:4" ht="12.5">
      <c r="A179" s="406" t="s">
        <v>467</v>
      </c>
      <c r="B179" s="406" t="s">
        <v>1811</v>
      </c>
      <c r="C179" s="406" t="s">
        <v>1668</v>
      </c>
      <c r="D179" s="406" t="s">
        <v>2000</v>
      </c>
    </row>
    <row r="180" spans="1:4" ht="12.5">
      <c r="A180" s="406" t="s">
        <v>467</v>
      </c>
      <c r="B180" s="406" t="s">
        <v>1813</v>
      </c>
      <c r="C180" s="406" t="s">
        <v>1896</v>
      </c>
      <c r="D180" s="406" t="s">
        <v>2001</v>
      </c>
    </row>
    <row r="181" spans="1:4" ht="12.5">
      <c r="A181" s="406" t="s">
        <v>467</v>
      </c>
      <c r="B181" s="406" t="s">
        <v>1813</v>
      </c>
      <c r="C181" s="406" t="s">
        <v>1687</v>
      </c>
      <c r="D181" s="406" t="s">
        <v>2001</v>
      </c>
    </row>
    <row r="182" spans="1:4" ht="12.5">
      <c r="A182" s="406" t="s">
        <v>467</v>
      </c>
      <c r="B182" s="406" t="s">
        <v>1818</v>
      </c>
      <c r="C182" s="406" t="s">
        <v>1763</v>
      </c>
      <c r="D182" s="406" t="s">
        <v>1820</v>
      </c>
    </row>
    <row r="183" spans="1:4" ht="12.5">
      <c r="A183" s="406" t="s">
        <v>467</v>
      </c>
      <c r="B183" s="406" t="s">
        <v>499</v>
      </c>
      <c r="C183" s="406" t="s">
        <v>1654</v>
      </c>
      <c r="D183" s="406" t="s">
        <v>2002</v>
      </c>
    </row>
    <row r="184" spans="1:4" ht="12.5">
      <c r="A184" s="406" t="s">
        <v>467</v>
      </c>
      <c r="B184" s="406" t="s">
        <v>1804</v>
      </c>
      <c r="C184" s="406" t="s">
        <v>1796</v>
      </c>
      <c r="D184" s="406" t="s">
        <v>2003</v>
      </c>
    </row>
    <row r="185" spans="1:4" ht="12.5">
      <c r="A185" s="406" t="s">
        <v>467</v>
      </c>
      <c r="B185" s="406" t="s">
        <v>1807</v>
      </c>
      <c r="C185" s="406" t="s">
        <v>1665</v>
      </c>
      <c r="D185" s="406" t="s">
        <v>1808</v>
      </c>
    </row>
    <row r="186" spans="1:4" ht="12.5">
      <c r="A186" s="406" t="s">
        <v>467</v>
      </c>
      <c r="B186" s="406" t="s">
        <v>1659</v>
      </c>
      <c r="C186" s="406" t="s">
        <v>1724</v>
      </c>
      <c r="D186" s="406" t="s">
        <v>1823</v>
      </c>
    </row>
    <row r="187" spans="1:4" ht="12.5">
      <c r="A187" s="406" t="s">
        <v>467</v>
      </c>
      <c r="B187" s="406" t="s">
        <v>2004</v>
      </c>
      <c r="C187" s="406" t="s">
        <v>1734</v>
      </c>
      <c r="D187" s="406" t="s">
        <v>2005</v>
      </c>
    </row>
    <row r="188" spans="1:4" ht="12.5">
      <c r="A188" s="406" t="s">
        <v>465</v>
      </c>
      <c r="B188" s="406" t="s">
        <v>2006</v>
      </c>
      <c r="C188" s="406" t="s">
        <v>1724</v>
      </c>
      <c r="D188" s="406" t="s">
        <v>2007</v>
      </c>
    </row>
    <row r="189" spans="1:4" ht="12.5">
      <c r="A189" s="406" t="s">
        <v>456</v>
      </c>
      <c r="B189" s="406" t="s">
        <v>1923</v>
      </c>
      <c r="C189" s="406" t="s">
        <v>1796</v>
      </c>
      <c r="D189" s="406" t="s">
        <v>2008</v>
      </c>
    </row>
    <row r="190" spans="1:4" ht="12.5">
      <c r="A190" s="406" t="s">
        <v>456</v>
      </c>
      <c r="B190" s="406" t="s">
        <v>2009</v>
      </c>
      <c r="C190" s="406" t="s">
        <v>1727</v>
      </c>
      <c r="D190" s="406" t="s">
        <v>1689</v>
      </c>
    </row>
    <row r="191" spans="1:4" ht="12.5">
      <c r="A191" s="406" t="s">
        <v>783</v>
      </c>
      <c r="B191" s="406" t="s">
        <v>1942</v>
      </c>
      <c r="C191" s="406" t="s">
        <v>2010</v>
      </c>
      <c r="D191" s="406" t="s">
        <v>2011</v>
      </c>
    </row>
    <row r="192" spans="1:4" ht="12.5">
      <c r="A192" s="406" t="s">
        <v>463</v>
      </c>
      <c r="B192" s="406" t="s">
        <v>1853</v>
      </c>
      <c r="C192" s="406" t="s">
        <v>1954</v>
      </c>
      <c r="D192" s="406" t="s">
        <v>2012</v>
      </c>
    </row>
    <row r="193" spans="1:4" ht="12.5">
      <c r="A193" s="406" t="s">
        <v>463</v>
      </c>
      <c r="B193" s="406" t="s">
        <v>2013</v>
      </c>
      <c r="C193" s="406" t="s">
        <v>1668</v>
      </c>
      <c r="D193" s="406" t="s">
        <v>2014</v>
      </c>
    </row>
    <row r="194" spans="1:4" ht="12.5">
      <c r="A194" s="406" t="s">
        <v>463</v>
      </c>
      <c r="B194" s="406" t="s">
        <v>2015</v>
      </c>
      <c r="C194" s="406" t="s">
        <v>1657</v>
      </c>
      <c r="D194" s="406" t="s">
        <v>2016</v>
      </c>
    </row>
    <row r="195" spans="1:4" ht="12.5">
      <c r="A195" s="406" t="s">
        <v>463</v>
      </c>
      <c r="B195" s="406" t="s">
        <v>2017</v>
      </c>
      <c r="C195" s="406" t="s">
        <v>1710</v>
      </c>
      <c r="D195" s="406" t="s">
        <v>2018</v>
      </c>
    </row>
    <row r="196" spans="1:4" ht="12.5">
      <c r="A196" s="406" t="s">
        <v>463</v>
      </c>
      <c r="B196" s="406" t="s">
        <v>2017</v>
      </c>
      <c r="C196" s="406" t="s">
        <v>1727</v>
      </c>
      <c r="D196" s="406" t="s">
        <v>2018</v>
      </c>
    </row>
    <row r="197" spans="1:4" ht="12.5">
      <c r="A197" s="406" t="s">
        <v>463</v>
      </c>
      <c r="B197" s="406" t="s">
        <v>1853</v>
      </c>
      <c r="C197" s="406" t="s">
        <v>2019</v>
      </c>
      <c r="D197" s="406" t="s">
        <v>2012</v>
      </c>
    </row>
    <row r="198" spans="1:4" ht="12.5">
      <c r="A198" s="406" t="s">
        <v>463</v>
      </c>
      <c r="B198" s="406" t="s">
        <v>2020</v>
      </c>
      <c r="C198" s="406" t="s">
        <v>2021</v>
      </c>
      <c r="D198" s="406" t="s">
        <v>2022</v>
      </c>
    </row>
    <row r="199" spans="1:4" ht="12.5">
      <c r="A199" s="406" t="s">
        <v>448</v>
      </c>
      <c r="B199" s="406" t="s">
        <v>2023</v>
      </c>
      <c r="C199" s="406" t="s">
        <v>1724</v>
      </c>
      <c r="D199" s="406" t="s">
        <v>2024</v>
      </c>
    </row>
    <row r="200" spans="1:4" ht="12.5">
      <c r="A200" s="406" t="s">
        <v>448</v>
      </c>
      <c r="B200" s="406" t="s">
        <v>2023</v>
      </c>
      <c r="C200" s="406" t="s">
        <v>1745</v>
      </c>
      <c r="D200" s="406" t="s">
        <v>2024</v>
      </c>
    </row>
    <row r="201" spans="1:4" ht="12.5">
      <c r="A201" s="406" t="s">
        <v>448</v>
      </c>
      <c r="B201" s="406" t="s">
        <v>2025</v>
      </c>
      <c r="C201" s="406" t="s">
        <v>1702</v>
      </c>
      <c r="D201" s="406" t="s">
        <v>2026</v>
      </c>
    </row>
    <row r="202" spans="1:4" ht="12.5">
      <c r="A202" s="406" t="s">
        <v>463</v>
      </c>
      <c r="B202" s="406" t="s">
        <v>1850</v>
      </c>
      <c r="C202" s="406" t="s">
        <v>1924</v>
      </c>
      <c r="D202" s="406" t="s">
        <v>2027</v>
      </c>
    </row>
    <row r="203" spans="1:4" ht="12.5">
      <c r="A203" s="406" t="s">
        <v>463</v>
      </c>
      <c r="B203" s="406" t="s">
        <v>1977</v>
      </c>
      <c r="C203" s="406" t="s">
        <v>1750</v>
      </c>
      <c r="D203" s="406" t="s">
        <v>2028</v>
      </c>
    </row>
    <row r="204" spans="1:4" ht="12.5">
      <c r="A204" s="406" t="s">
        <v>448</v>
      </c>
      <c r="B204" s="406" t="s">
        <v>2029</v>
      </c>
      <c r="C204" s="406" t="s">
        <v>1713</v>
      </c>
      <c r="D204" s="406" t="s">
        <v>2030</v>
      </c>
    </row>
    <row r="205" spans="1:4" ht="12.5">
      <c r="A205" s="406" t="s">
        <v>448</v>
      </c>
      <c r="B205" s="406" t="s">
        <v>2031</v>
      </c>
      <c r="C205" s="406" t="s">
        <v>1729</v>
      </c>
      <c r="D205" s="406" t="s">
        <v>2032</v>
      </c>
    </row>
    <row r="206" spans="1:4" ht="12.5">
      <c r="A206" s="406" t="s">
        <v>448</v>
      </c>
      <c r="B206" s="406" t="s">
        <v>2033</v>
      </c>
      <c r="C206" s="406" t="s">
        <v>1665</v>
      </c>
      <c r="D206" s="406" t="s">
        <v>2034</v>
      </c>
    </row>
    <row r="207" spans="1:4" ht="12.5">
      <c r="A207" s="406" t="s">
        <v>448</v>
      </c>
      <c r="B207" s="406" t="s">
        <v>2035</v>
      </c>
      <c r="C207" s="406" t="s">
        <v>1657</v>
      </c>
      <c r="D207" s="406" t="s">
        <v>2036</v>
      </c>
    </row>
    <row r="208" spans="1:4" ht="12.5">
      <c r="A208" s="406" t="s">
        <v>448</v>
      </c>
      <c r="B208" s="406" t="s">
        <v>1699</v>
      </c>
      <c r="C208" s="406" t="s">
        <v>1665</v>
      </c>
      <c r="D208" s="406" t="s">
        <v>1700</v>
      </c>
    </row>
    <row r="209" spans="1:4" ht="12.5">
      <c r="A209" s="406" t="s">
        <v>448</v>
      </c>
      <c r="B209" s="406" t="s">
        <v>1709</v>
      </c>
      <c r="C209" s="406" t="s">
        <v>1702</v>
      </c>
      <c r="D209" s="406" t="s">
        <v>2037</v>
      </c>
    </row>
    <row r="210" spans="1:4" ht="12.5">
      <c r="A210" s="406" t="s">
        <v>448</v>
      </c>
      <c r="B210" s="406" t="s">
        <v>1715</v>
      </c>
      <c r="C210" s="406" t="s">
        <v>2019</v>
      </c>
      <c r="D210" s="406" t="s">
        <v>1716</v>
      </c>
    </row>
    <row r="211" spans="1:4" ht="12.5">
      <c r="A211" s="406" t="s">
        <v>448</v>
      </c>
      <c r="B211" s="406" t="s">
        <v>2038</v>
      </c>
      <c r="C211" s="406" t="s">
        <v>2039</v>
      </c>
      <c r="D211" s="406" t="s">
        <v>2040</v>
      </c>
    </row>
    <row r="212" spans="1:4" ht="12.5">
      <c r="A212" s="406" t="s">
        <v>448</v>
      </c>
      <c r="B212" s="406" t="s">
        <v>1882</v>
      </c>
      <c r="C212" s="406" t="s">
        <v>1750</v>
      </c>
      <c r="D212" s="406" t="s">
        <v>1883</v>
      </c>
    </row>
    <row r="213" spans="1:4" ht="12.5">
      <c r="A213" s="406" t="s">
        <v>448</v>
      </c>
      <c r="B213" s="406" t="s">
        <v>1670</v>
      </c>
      <c r="C213" s="406" t="s">
        <v>340</v>
      </c>
      <c r="D213" s="406" t="s">
        <v>2041</v>
      </c>
    </row>
    <row r="214" spans="1:4" ht="12.5">
      <c r="A214" s="406" t="s">
        <v>448</v>
      </c>
      <c r="B214" s="406" t="s">
        <v>1676</v>
      </c>
      <c r="C214" s="406" t="s">
        <v>1767</v>
      </c>
      <c r="D214" s="406" t="s">
        <v>1678</v>
      </c>
    </row>
    <row r="215" spans="1:4" ht="12.5">
      <c r="A215" s="406" t="s">
        <v>448</v>
      </c>
      <c r="B215" s="406" t="s">
        <v>2042</v>
      </c>
      <c r="C215" s="406" t="s">
        <v>1713</v>
      </c>
      <c r="D215" s="406" t="s">
        <v>2043</v>
      </c>
    </row>
    <row r="216" spans="1:4" ht="12.5">
      <c r="A216" s="406" t="s">
        <v>448</v>
      </c>
      <c r="B216" s="406" t="s">
        <v>2044</v>
      </c>
      <c r="C216" s="406" t="s">
        <v>1724</v>
      </c>
      <c r="D216" s="406" t="s">
        <v>2045</v>
      </c>
    </row>
    <row r="217" spans="1:4" ht="12.5">
      <c r="A217" s="406" t="s">
        <v>1855</v>
      </c>
      <c r="B217" s="406" t="s">
        <v>2046</v>
      </c>
      <c r="C217" s="406" t="s">
        <v>1713</v>
      </c>
      <c r="D217" s="406" t="s">
        <v>2047</v>
      </c>
    </row>
    <row r="218" spans="1:4" ht="12.5">
      <c r="A218" s="406" t="s">
        <v>448</v>
      </c>
      <c r="B218" s="406" t="s">
        <v>2048</v>
      </c>
      <c r="C218" s="406" t="s">
        <v>1796</v>
      </c>
      <c r="D218" s="406" t="s">
        <v>2049</v>
      </c>
    </row>
    <row r="219" spans="1:4" ht="12.5">
      <c r="A219" s="406" t="s">
        <v>448</v>
      </c>
      <c r="B219" s="406" t="s">
        <v>2050</v>
      </c>
      <c r="C219" s="406" t="s">
        <v>1713</v>
      </c>
      <c r="D219" s="406" t="s">
        <v>2051</v>
      </c>
    </row>
    <row r="220" spans="1:4" ht="12.5">
      <c r="A220" s="406" t="s">
        <v>1780</v>
      </c>
      <c r="B220" s="406" t="s">
        <v>2052</v>
      </c>
      <c r="C220" s="406" t="s">
        <v>1671</v>
      </c>
      <c r="D220" s="406" t="s">
        <v>2053</v>
      </c>
    </row>
    <row r="221" spans="1:4" ht="12.5">
      <c r="A221" s="406" t="s">
        <v>1863</v>
      </c>
      <c r="B221" s="406" t="s">
        <v>1874</v>
      </c>
      <c r="C221" s="406" t="s">
        <v>1805</v>
      </c>
      <c r="D221" s="406" t="s">
        <v>2054</v>
      </c>
    </row>
    <row r="222" spans="1:4" ht="12.5">
      <c r="A222" s="406" t="s">
        <v>1863</v>
      </c>
      <c r="B222" s="406" t="s">
        <v>1864</v>
      </c>
      <c r="C222" s="406" t="s">
        <v>1745</v>
      </c>
      <c r="D222" s="406" t="s">
        <v>2055</v>
      </c>
    </row>
    <row r="223" spans="1:4" ht="12.5">
      <c r="A223" s="406" t="s">
        <v>1863</v>
      </c>
      <c r="B223" s="406" t="s">
        <v>1864</v>
      </c>
      <c r="C223" s="406" t="s">
        <v>2056</v>
      </c>
      <c r="D223" s="406" t="s">
        <v>1768</v>
      </c>
    </row>
    <row r="224" spans="1:4" ht="12.5">
      <c r="A224" s="406" t="s">
        <v>1863</v>
      </c>
      <c r="B224" s="406" t="s">
        <v>2057</v>
      </c>
      <c r="C224" s="406" t="s">
        <v>1729</v>
      </c>
      <c r="D224" s="406" t="s">
        <v>2058</v>
      </c>
    </row>
    <row r="225" spans="1:4" ht="12.5">
      <c r="A225" s="406" t="s">
        <v>1863</v>
      </c>
      <c r="B225" s="406" t="s">
        <v>2057</v>
      </c>
      <c r="C225" s="406" t="s">
        <v>1692</v>
      </c>
      <c r="D225" s="406" t="s">
        <v>1714</v>
      </c>
    </row>
    <row r="226" spans="1:4" ht="12.5">
      <c r="A226" s="406" t="s">
        <v>1863</v>
      </c>
      <c r="B226" s="406" t="s">
        <v>2059</v>
      </c>
      <c r="C226" s="406" t="s">
        <v>2060</v>
      </c>
      <c r="D226" s="406" t="s">
        <v>2061</v>
      </c>
    </row>
    <row r="227" spans="1:4" ht="12.5">
      <c r="A227" s="406" t="s">
        <v>1792</v>
      </c>
      <c r="B227" s="406" t="s">
        <v>2062</v>
      </c>
      <c r="C227" s="406" t="s">
        <v>1819</v>
      </c>
      <c r="D227" s="406" t="s">
        <v>2063</v>
      </c>
    </row>
    <row r="228" spans="1:4" ht="12.5">
      <c r="A228" s="406" t="s">
        <v>1893</v>
      </c>
      <c r="B228" s="406" t="s">
        <v>1904</v>
      </c>
      <c r="C228" s="406" t="s">
        <v>2064</v>
      </c>
      <c r="D228" s="406" t="s">
        <v>2065</v>
      </c>
    </row>
    <row r="229" spans="1:4" ht="12.5">
      <c r="A229" s="406" t="s">
        <v>1893</v>
      </c>
      <c r="B229" s="406" t="s">
        <v>1904</v>
      </c>
      <c r="C229" s="406" t="s">
        <v>2066</v>
      </c>
      <c r="D229" s="406" t="s">
        <v>2065</v>
      </c>
    </row>
    <row r="230" spans="1:4" ht="12.5">
      <c r="A230" s="406" t="s">
        <v>1893</v>
      </c>
      <c r="B230" s="406" t="s">
        <v>1894</v>
      </c>
      <c r="C230" s="406" t="s">
        <v>1750</v>
      </c>
      <c r="D230" s="406" t="s">
        <v>1895</v>
      </c>
    </row>
    <row r="231" spans="1:4" ht="12.5">
      <c r="A231" s="406" t="s">
        <v>1893</v>
      </c>
      <c r="B231" s="406" t="s">
        <v>2067</v>
      </c>
      <c r="C231" s="406" t="s">
        <v>1665</v>
      </c>
      <c r="D231" s="406" t="s">
        <v>2068</v>
      </c>
    </row>
    <row r="232" spans="1:4" ht="12.5">
      <c r="A232" s="406" t="s">
        <v>1824</v>
      </c>
      <c r="B232" s="406" t="s">
        <v>2069</v>
      </c>
      <c r="C232" s="406" t="s">
        <v>1668</v>
      </c>
      <c r="D232" s="406" t="s">
        <v>2070</v>
      </c>
    </row>
    <row r="233" spans="1:4" ht="12.5">
      <c r="A233" s="406" t="s">
        <v>452</v>
      </c>
      <c r="B233" s="406" t="s">
        <v>2071</v>
      </c>
      <c r="C233" s="406" t="s">
        <v>2072</v>
      </c>
      <c r="D233" s="406" t="s">
        <v>2073</v>
      </c>
    </row>
    <row r="234" spans="1:4" ht="12.5">
      <c r="A234" s="406" t="s">
        <v>452</v>
      </c>
      <c r="B234" s="406" t="s">
        <v>2074</v>
      </c>
      <c r="C234" s="406" t="s">
        <v>1727</v>
      </c>
      <c r="D234" s="406" t="s">
        <v>2075</v>
      </c>
    </row>
    <row r="235" spans="1:4" ht="12.5">
      <c r="A235" s="406" t="s">
        <v>1843</v>
      </c>
      <c r="B235" s="406" t="s">
        <v>2076</v>
      </c>
      <c r="C235" s="406" t="s">
        <v>1665</v>
      </c>
      <c r="D235" s="406" t="s">
        <v>2077</v>
      </c>
    </row>
    <row r="236" spans="1:4" ht="12.5">
      <c r="A236" s="406" t="s">
        <v>1843</v>
      </c>
      <c r="B236" s="406" t="s">
        <v>1846</v>
      </c>
      <c r="C236" s="406" t="s">
        <v>1657</v>
      </c>
      <c r="D236" s="406" t="s">
        <v>1847</v>
      </c>
    </row>
    <row r="237" spans="1:4" ht="12.5">
      <c r="A237" s="406" t="s">
        <v>1843</v>
      </c>
      <c r="B237" s="406" t="s">
        <v>1846</v>
      </c>
      <c r="C237" s="406" t="s">
        <v>2078</v>
      </c>
      <c r="D237" s="406" t="s">
        <v>2079</v>
      </c>
    </row>
    <row r="238" spans="1:4" ht="12.5">
      <c r="A238" s="406" t="s">
        <v>1546</v>
      </c>
      <c r="B238" s="406" t="s">
        <v>1934</v>
      </c>
      <c r="C238" s="406" t="s">
        <v>1748</v>
      </c>
      <c r="D238" s="406" t="s">
        <v>2080</v>
      </c>
    </row>
    <row r="239" spans="1:4" ht="12.5">
      <c r="A239" s="406" t="s">
        <v>1546</v>
      </c>
      <c r="B239" s="406" t="s">
        <v>1934</v>
      </c>
      <c r="C239" s="406" t="s">
        <v>1674</v>
      </c>
      <c r="D239" s="406" t="s">
        <v>2081</v>
      </c>
    </row>
    <row r="240" spans="1:4" ht="12.5">
      <c r="A240" s="406" t="s">
        <v>1546</v>
      </c>
      <c r="B240" s="406" t="s">
        <v>1656</v>
      </c>
      <c r="C240" s="406" t="s">
        <v>1710</v>
      </c>
      <c r="D240" s="406" t="s">
        <v>1658</v>
      </c>
    </row>
    <row r="241" spans="1:4" ht="12.5">
      <c r="A241" s="406" t="s">
        <v>1546</v>
      </c>
      <c r="B241" s="406" t="s">
        <v>1944</v>
      </c>
      <c r="C241" s="406" t="s">
        <v>1710</v>
      </c>
      <c r="D241" s="406" t="s">
        <v>2082</v>
      </c>
    </row>
    <row r="242" spans="1:4" ht="12.5">
      <c r="A242" s="406" t="s">
        <v>1546</v>
      </c>
      <c r="B242" s="406" t="s">
        <v>1653</v>
      </c>
      <c r="C242" s="406" t="s">
        <v>1674</v>
      </c>
      <c r="D242" s="406" t="s">
        <v>2083</v>
      </c>
    </row>
    <row r="243" spans="1:4" ht="12.5">
      <c r="A243" s="406" t="s">
        <v>1546</v>
      </c>
      <c r="B243" s="406" t="s">
        <v>2084</v>
      </c>
      <c r="C243" s="406" t="s">
        <v>1657</v>
      </c>
      <c r="D243" s="406" t="s">
        <v>2085</v>
      </c>
    </row>
    <row r="244" spans="1:4" ht="12.5">
      <c r="A244" s="406" t="s">
        <v>1546</v>
      </c>
      <c r="B244" s="406" t="s">
        <v>1659</v>
      </c>
      <c r="C244" s="406" t="s">
        <v>1651</v>
      </c>
      <c r="D244" s="406" t="s">
        <v>2086</v>
      </c>
    </row>
    <row r="245" spans="1:4" ht="12.5">
      <c r="A245" s="406" t="s">
        <v>1546</v>
      </c>
      <c r="B245" s="406" t="s">
        <v>1659</v>
      </c>
      <c r="C245" s="406" t="s">
        <v>1671</v>
      </c>
      <c r="D245" s="406" t="s">
        <v>1940</v>
      </c>
    </row>
    <row r="246" spans="1:4" ht="12.5">
      <c r="A246" s="406" t="s">
        <v>1546</v>
      </c>
      <c r="B246" s="406" t="s">
        <v>1659</v>
      </c>
      <c r="C246" s="406" t="s">
        <v>1767</v>
      </c>
      <c r="D246" s="406" t="s">
        <v>2087</v>
      </c>
    </row>
    <row r="247" spans="1:4" ht="12.5">
      <c r="A247" s="406" t="s">
        <v>1546</v>
      </c>
      <c r="B247" s="406" t="s">
        <v>1659</v>
      </c>
      <c r="C247" s="406" t="s">
        <v>1737</v>
      </c>
      <c r="D247" s="406" t="s">
        <v>1895</v>
      </c>
    </row>
    <row r="248" spans="1:4" ht="12.5">
      <c r="A248" s="406" t="s">
        <v>1546</v>
      </c>
      <c r="B248" s="406" t="s">
        <v>1659</v>
      </c>
      <c r="C248" s="406" t="s">
        <v>2072</v>
      </c>
      <c r="D248" s="406" t="s">
        <v>1941</v>
      </c>
    </row>
    <row r="249" spans="1:4" ht="12.5">
      <c r="A249" s="406" t="s">
        <v>1546</v>
      </c>
      <c r="B249" s="406" t="s">
        <v>1686</v>
      </c>
      <c r="C249" s="406" t="s">
        <v>2088</v>
      </c>
      <c r="D249" s="406" t="s">
        <v>1690</v>
      </c>
    </row>
    <row r="250" spans="1:4" ht="12.5">
      <c r="A250" s="406" t="s">
        <v>1546</v>
      </c>
      <c r="B250" s="406" t="s">
        <v>1944</v>
      </c>
      <c r="C250" s="406" t="s">
        <v>1748</v>
      </c>
      <c r="D250" s="406" t="s">
        <v>2089</v>
      </c>
    </row>
    <row r="251" spans="1:4" ht="12.5">
      <c r="A251" s="406" t="s">
        <v>1546</v>
      </c>
      <c r="B251" s="406" t="s">
        <v>2090</v>
      </c>
      <c r="C251" s="406" t="s">
        <v>1819</v>
      </c>
      <c r="D251" s="406" t="s">
        <v>2091</v>
      </c>
    </row>
    <row r="252" spans="1:4" ht="12.5">
      <c r="A252" s="406" t="s">
        <v>1858</v>
      </c>
      <c r="B252" s="406" t="s">
        <v>2092</v>
      </c>
      <c r="C252" s="406" t="s">
        <v>1727</v>
      </c>
      <c r="D252" s="406" t="s">
        <v>2093</v>
      </c>
    </row>
    <row r="253" spans="1:4" ht="12.5">
      <c r="A253" s="406" t="s">
        <v>1858</v>
      </c>
      <c r="B253" s="406" t="s">
        <v>2094</v>
      </c>
      <c r="C253" s="406" t="s">
        <v>1692</v>
      </c>
      <c r="D253" s="406" t="s">
        <v>2095</v>
      </c>
    </row>
    <row r="254" spans="1:4" ht="12.5">
      <c r="A254" s="406" t="s">
        <v>1858</v>
      </c>
      <c r="B254" s="406" t="s">
        <v>1859</v>
      </c>
      <c r="C254" s="406" t="s">
        <v>1870</v>
      </c>
      <c r="D254" s="406" t="s">
        <v>2096</v>
      </c>
    </row>
    <row r="255" spans="1:4" ht="12.5">
      <c r="A255" s="406" t="s">
        <v>460</v>
      </c>
      <c r="B255" s="406" t="s">
        <v>1809</v>
      </c>
      <c r="C255" s="406" t="s">
        <v>1674</v>
      </c>
      <c r="D255" s="406" t="s">
        <v>2097</v>
      </c>
    </row>
    <row r="256" spans="1:4" ht="12.5">
      <c r="A256" s="406" t="s">
        <v>460</v>
      </c>
      <c r="B256" s="406" t="s">
        <v>1741</v>
      </c>
      <c r="C256" s="406" t="s">
        <v>1651</v>
      </c>
      <c r="D256" s="406" t="s">
        <v>2098</v>
      </c>
    </row>
    <row r="257" spans="1:4" ht="12.5">
      <c r="A257" s="406" t="s">
        <v>460</v>
      </c>
      <c r="B257" s="406" t="s">
        <v>2099</v>
      </c>
      <c r="C257" s="406" t="s">
        <v>1727</v>
      </c>
      <c r="D257" s="406" t="s">
        <v>2100</v>
      </c>
    </row>
    <row r="258" spans="1:4" ht="12.5">
      <c r="A258" s="406" t="s">
        <v>460</v>
      </c>
      <c r="B258" s="406" t="s">
        <v>2101</v>
      </c>
      <c r="C258" s="406" t="s">
        <v>1734</v>
      </c>
      <c r="D258" s="406" t="s">
        <v>2102</v>
      </c>
    </row>
    <row r="259" spans="1:4" ht="12.5">
      <c r="A259" s="406" t="s">
        <v>460</v>
      </c>
      <c r="B259" s="406" t="s">
        <v>1771</v>
      </c>
      <c r="C259" s="406" t="s">
        <v>1692</v>
      </c>
      <c r="D259" s="406" t="s">
        <v>2103</v>
      </c>
    </row>
    <row r="260" spans="1:4" ht="12.5">
      <c r="A260" s="406" t="s">
        <v>460</v>
      </c>
      <c r="B260" s="406" t="s">
        <v>2104</v>
      </c>
      <c r="C260" s="406" t="s">
        <v>1819</v>
      </c>
      <c r="D260" s="406" t="s">
        <v>1727</v>
      </c>
    </row>
    <row r="261" spans="1:4" ht="12.5">
      <c r="A261" s="406" t="s">
        <v>460</v>
      </c>
      <c r="B261" s="406" t="s">
        <v>2105</v>
      </c>
      <c r="C261" s="406" t="s">
        <v>1668</v>
      </c>
      <c r="D261" s="406" t="s">
        <v>2106</v>
      </c>
    </row>
    <row r="262" spans="1:4" ht="12.5">
      <c r="A262" s="406" t="s">
        <v>460</v>
      </c>
      <c r="B262" s="406" t="s">
        <v>1975</v>
      </c>
      <c r="C262" s="406" t="s">
        <v>1671</v>
      </c>
      <c r="D262" s="406" t="s">
        <v>2107</v>
      </c>
    </row>
    <row r="263" spans="1:4" ht="12.5">
      <c r="A263" s="406" t="s">
        <v>460</v>
      </c>
      <c r="B263" s="406" t="s">
        <v>1749</v>
      </c>
      <c r="C263" s="406" t="s">
        <v>1727</v>
      </c>
      <c r="D263" s="406" t="s">
        <v>2108</v>
      </c>
    </row>
    <row r="264" spans="1:4" ht="12.5">
      <c r="A264" s="406" t="s">
        <v>460</v>
      </c>
      <c r="B264" s="406" t="s">
        <v>1979</v>
      </c>
      <c r="C264" s="406" t="s">
        <v>1657</v>
      </c>
      <c r="D264" s="406" t="s">
        <v>2109</v>
      </c>
    </row>
    <row r="265" spans="1:4" ht="12.5">
      <c r="A265" s="406" t="s">
        <v>460</v>
      </c>
      <c r="B265" s="406" t="s">
        <v>2110</v>
      </c>
      <c r="C265" s="406" t="s">
        <v>1702</v>
      </c>
      <c r="D265" s="406" t="s">
        <v>2111</v>
      </c>
    </row>
    <row r="266" spans="1:4" ht="12.5">
      <c r="A266" s="406" t="s">
        <v>460</v>
      </c>
      <c r="B266" s="406" t="s">
        <v>1758</v>
      </c>
      <c r="C266" s="406" t="s">
        <v>1668</v>
      </c>
      <c r="D266" s="406" t="s">
        <v>1759</v>
      </c>
    </row>
    <row r="267" spans="1:4" ht="12.5">
      <c r="A267" s="406" t="s">
        <v>460</v>
      </c>
      <c r="B267" s="406" t="s">
        <v>1756</v>
      </c>
      <c r="C267" s="406" t="s">
        <v>1687</v>
      </c>
      <c r="D267" s="406" t="s">
        <v>2112</v>
      </c>
    </row>
    <row r="268" spans="1:4" ht="12.5">
      <c r="A268" s="406" t="s">
        <v>460</v>
      </c>
      <c r="B268" s="406" t="s">
        <v>2113</v>
      </c>
      <c r="C268" s="406" t="s">
        <v>1805</v>
      </c>
      <c r="D268" s="406" t="s">
        <v>2114</v>
      </c>
    </row>
    <row r="269" spans="1:4" ht="12.5">
      <c r="A269" s="406" t="s">
        <v>460</v>
      </c>
      <c r="B269" s="406" t="s">
        <v>2115</v>
      </c>
      <c r="C269" s="406" t="s">
        <v>1796</v>
      </c>
      <c r="D269" s="406" t="s">
        <v>2116</v>
      </c>
    </row>
    <row r="270" spans="1:4" ht="12.5">
      <c r="A270" s="406" t="s">
        <v>460</v>
      </c>
      <c r="B270" s="406" t="s">
        <v>2117</v>
      </c>
      <c r="C270" s="406" t="s">
        <v>1713</v>
      </c>
      <c r="D270" s="406" t="s">
        <v>2118</v>
      </c>
    </row>
    <row r="271" spans="1:4" ht="12.5">
      <c r="A271" s="406" t="s">
        <v>460</v>
      </c>
      <c r="B271" s="406" t="s">
        <v>2119</v>
      </c>
      <c r="C271" s="406" t="s">
        <v>2120</v>
      </c>
      <c r="D271" s="406" t="s">
        <v>2121</v>
      </c>
    </row>
    <row r="272" spans="1:4" ht="12.5">
      <c r="A272" s="406" t="s">
        <v>460</v>
      </c>
      <c r="B272" s="406" t="s">
        <v>1760</v>
      </c>
      <c r="C272" s="406" t="s">
        <v>1695</v>
      </c>
      <c r="D272" s="406" t="s">
        <v>1761</v>
      </c>
    </row>
    <row r="273" spans="1:4" ht="12.5">
      <c r="A273" s="406" t="s">
        <v>460</v>
      </c>
      <c r="B273" s="406" t="s">
        <v>1766</v>
      </c>
      <c r="C273" s="406" t="s">
        <v>1819</v>
      </c>
      <c r="D273" s="406" t="s">
        <v>2122</v>
      </c>
    </row>
    <row r="274" spans="1:4" ht="12.5">
      <c r="A274" s="406" t="s">
        <v>460</v>
      </c>
      <c r="B274" s="406" t="s">
        <v>2123</v>
      </c>
      <c r="C274" s="406" t="s">
        <v>1748</v>
      </c>
      <c r="D274" s="406" t="s">
        <v>2124</v>
      </c>
    </row>
    <row r="275" spans="1:4" ht="12.5">
      <c r="A275" s="406" t="s">
        <v>460</v>
      </c>
      <c r="B275" s="406" t="s">
        <v>1778</v>
      </c>
      <c r="C275" s="406" t="s">
        <v>1674</v>
      </c>
      <c r="D275" s="406" t="s">
        <v>1779</v>
      </c>
    </row>
    <row r="276" spans="1:4" ht="12.5">
      <c r="A276" s="406" t="s">
        <v>460</v>
      </c>
      <c r="B276" s="406" t="s">
        <v>1778</v>
      </c>
      <c r="C276" s="406" t="s">
        <v>1727</v>
      </c>
      <c r="D276" s="406" t="s">
        <v>2125</v>
      </c>
    </row>
    <row r="277" spans="1:4" ht="12.5">
      <c r="A277" s="406" t="s">
        <v>448</v>
      </c>
      <c r="B277" s="406" t="s">
        <v>2126</v>
      </c>
      <c r="C277" s="406" t="s">
        <v>1734</v>
      </c>
      <c r="D277" s="406" t="s">
        <v>2127</v>
      </c>
    </row>
    <row r="278" spans="1:4" ht="12.5">
      <c r="A278" s="406" t="s">
        <v>448</v>
      </c>
      <c r="B278" s="406" t="s">
        <v>2126</v>
      </c>
      <c r="C278" s="406" t="s">
        <v>1668</v>
      </c>
      <c r="D278" s="406" t="s">
        <v>2127</v>
      </c>
    </row>
    <row r="279" spans="1:4" ht="12.5">
      <c r="A279" s="406" t="s">
        <v>448</v>
      </c>
      <c r="B279" s="406" t="s">
        <v>2029</v>
      </c>
      <c r="C279" s="406" t="s">
        <v>1674</v>
      </c>
      <c r="D279" s="406" t="s">
        <v>2030</v>
      </c>
    </row>
    <row r="280" spans="1:4" ht="12.5">
      <c r="A280" s="406" t="s">
        <v>448</v>
      </c>
      <c r="B280" s="406" t="s">
        <v>1650</v>
      </c>
      <c r="C280" s="406" t="s">
        <v>1702</v>
      </c>
      <c r="D280" s="406" t="s">
        <v>1652</v>
      </c>
    </row>
    <row r="281" spans="1:4" ht="12.5">
      <c r="A281" s="406" t="s">
        <v>448</v>
      </c>
      <c r="B281" s="406" t="s">
        <v>1650</v>
      </c>
      <c r="C281" s="406" t="s">
        <v>1654</v>
      </c>
      <c r="D281" s="406" t="s">
        <v>1881</v>
      </c>
    </row>
    <row r="282" spans="1:4" ht="12.5">
      <c r="A282" s="406" t="s">
        <v>448</v>
      </c>
      <c r="B282" s="406" t="s">
        <v>2128</v>
      </c>
      <c r="C282" s="406" t="s">
        <v>1748</v>
      </c>
      <c r="D282" s="406" t="s">
        <v>2129</v>
      </c>
    </row>
    <row r="283" spans="1:4" ht="12.5">
      <c r="A283" s="406" t="s">
        <v>448</v>
      </c>
      <c r="B283" s="406" t="s">
        <v>1670</v>
      </c>
      <c r="C283" s="406" t="s">
        <v>2130</v>
      </c>
      <c r="D283" s="406" t="s">
        <v>2041</v>
      </c>
    </row>
    <row r="284" spans="1:4" ht="12.5">
      <c r="A284" s="406" t="s">
        <v>448</v>
      </c>
      <c r="B284" s="406" t="s">
        <v>1670</v>
      </c>
      <c r="C284" s="406" t="s">
        <v>2131</v>
      </c>
      <c r="D284" s="406" t="s">
        <v>2132</v>
      </c>
    </row>
    <row r="285" spans="1:4" ht="12.5">
      <c r="A285" s="406" t="s">
        <v>448</v>
      </c>
      <c r="B285" s="406" t="s">
        <v>1673</v>
      </c>
      <c r="C285" s="406" t="s">
        <v>1665</v>
      </c>
      <c r="D285" s="406" t="s">
        <v>2133</v>
      </c>
    </row>
    <row r="286" spans="1:4" ht="12.5">
      <c r="A286" s="406" t="s">
        <v>448</v>
      </c>
      <c r="B286" s="406" t="s">
        <v>1701</v>
      </c>
      <c r="C286" s="406" t="s">
        <v>1665</v>
      </c>
      <c r="D286" s="406" t="s">
        <v>2134</v>
      </c>
    </row>
    <row r="287" spans="1:4" ht="12.5">
      <c r="A287" s="406" t="s">
        <v>448</v>
      </c>
      <c r="B287" s="406" t="s">
        <v>2135</v>
      </c>
      <c r="C287" s="406" t="s">
        <v>1657</v>
      </c>
      <c r="D287" s="406" t="s">
        <v>2136</v>
      </c>
    </row>
    <row r="288" spans="1:4" ht="12.5">
      <c r="A288" s="406" t="s">
        <v>448</v>
      </c>
      <c r="B288" s="406" t="s">
        <v>2137</v>
      </c>
      <c r="C288" s="406" t="s">
        <v>1750</v>
      </c>
      <c r="D288" s="406" t="s">
        <v>2138</v>
      </c>
    </row>
    <row r="289" spans="1:4" ht="12.5">
      <c r="A289" s="406" t="s">
        <v>448</v>
      </c>
      <c r="B289" s="406" t="s">
        <v>2137</v>
      </c>
      <c r="C289" s="406" t="s">
        <v>1713</v>
      </c>
      <c r="D289" s="406" t="s">
        <v>2139</v>
      </c>
    </row>
    <row r="290" spans="1:4" ht="12.5">
      <c r="A290" s="406" t="s">
        <v>448</v>
      </c>
      <c r="B290" s="406" t="s">
        <v>1709</v>
      </c>
      <c r="C290" s="406" t="s">
        <v>1724</v>
      </c>
      <c r="D290" s="406" t="s">
        <v>2140</v>
      </c>
    </row>
    <row r="291" spans="1:4" ht="12.5">
      <c r="A291" s="406" t="s">
        <v>448</v>
      </c>
      <c r="B291" s="406" t="s">
        <v>1717</v>
      </c>
      <c r="C291" s="406" t="s">
        <v>2141</v>
      </c>
      <c r="D291" s="406" t="s">
        <v>1719</v>
      </c>
    </row>
    <row r="292" spans="1:4" ht="12.5">
      <c r="A292" s="406" t="s">
        <v>448</v>
      </c>
      <c r="B292" s="406" t="s">
        <v>2038</v>
      </c>
      <c r="C292" s="406" t="s">
        <v>2142</v>
      </c>
      <c r="D292" s="406" t="s">
        <v>2040</v>
      </c>
    </row>
    <row r="293" spans="1:4" ht="12.5">
      <c r="A293" s="406" t="s">
        <v>448</v>
      </c>
      <c r="B293" s="406" t="s">
        <v>1681</v>
      </c>
      <c r="C293" s="406" t="s">
        <v>1674</v>
      </c>
      <c r="D293" s="406" t="s">
        <v>2143</v>
      </c>
    </row>
    <row r="294" spans="1:4" ht="12.5">
      <c r="A294" s="406" t="s">
        <v>448</v>
      </c>
      <c r="B294" s="406" t="s">
        <v>2144</v>
      </c>
      <c r="C294" s="406" t="s">
        <v>1668</v>
      </c>
      <c r="D294" s="406" t="s">
        <v>2145</v>
      </c>
    </row>
    <row r="295" spans="1:4" ht="12.5">
      <c r="A295" s="406" t="s">
        <v>448</v>
      </c>
      <c r="B295" s="406" t="s">
        <v>1889</v>
      </c>
      <c r="C295" s="406" t="s">
        <v>1710</v>
      </c>
      <c r="D295" s="406" t="s">
        <v>1757</v>
      </c>
    </row>
    <row r="296" spans="1:4" ht="12.5">
      <c r="A296" s="406" t="s">
        <v>448</v>
      </c>
      <c r="B296" s="406" t="s">
        <v>1911</v>
      </c>
      <c r="C296" s="406" t="s">
        <v>1819</v>
      </c>
      <c r="D296" s="406" t="s">
        <v>1912</v>
      </c>
    </row>
    <row r="297" spans="1:4" ht="12.5">
      <c r="A297" s="406" t="s">
        <v>448</v>
      </c>
      <c r="B297" s="406" t="s">
        <v>1977</v>
      </c>
      <c r="C297" s="406" t="s">
        <v>1665</v>
      </c>
      <c r="D297" s="406" t="s">
        <v>2146</v>
      </c>
    </row>
    <row r="298" spans="1:4" ht="12.5">
      <c r="A298" s="406" t="s">
        <v>467</v>
      </c>
      <c r="B298" s="406" t="s">
        <v>1802</v>
      </c>
      <c r="C298" s="406" t="s">
        <v>1668</v>
      </c>
      <c r="D298" s="406" t="s">
        <v>2147</v>
      </c>
    </row>
    <row r="299" spans="1:4" ht="12.5">
      <c r="A299" s="406" t="s">
        <v>467</v>
      </c>
      <c r="B299" s="406" t="s">
        <v>2148</v>
      </c>
      <c r="C299" s="406" t="s">
        <v>1713</v>
      </c>
      <c r="D299" s="406" t="s">
        <v>2149</v>
      </c>
    </row>
    <row r="300" spans="1:4" ht="12.5">
      <c r="A300" s="406" t="s">
        <v>467</v>
      </c>
      <c r="B300" s="406" t="s">
        <v>1809</v>
      </c>
      <c r="C300" s="406" t="s">
        <v>1651</v>
      </c>
      <c r="D300" s="406" t="s">
        <v>1810</v>
      </c>
    </row>
    <row r="301" spans="1:4" ht="12.5">
      <c r="A301" s="406" t="s">
        <v>448</v>
      </c>
      <c r="B301" s="406" t="s">
        <v>1907</v>
      </c>
      <c r="C301" s="406" t="s">
        <v>1651</v>
      </c>
      <c r="D301" s="406" t="s">
        <v>1908</v>
      </c>
    </row>
    <row r="302" spans="1:4" ht="12.5">
      <c r="A302" s="406" t="s">
        <v>467</v>
      </c>
      <c r="B302" s="406" t="s">
        <v>2150</v>
      </c>
      <c r="C302" s="406" t="s">
        <v>1668</v>
      </c>
      <c r="D302" s="406" t="s">
        <v>2151</v>
      </c>
    </row>
    <row r="303" spans="1:4" ht="12.5">
      <c r="A303" s="406" t="s">
        <v>467</v>
      </c>
      <c r="B303" s="406" t="s">
        <v>2152</v>
      </c>
      <c r="C303" s="406" t="s">
        <v>1702</v>
      </c>
      <c r="D303" s="406" t="s">
        <v>2153</v>
      </c>
    </row>
    <row r="304" spans="1:4" ht="12.5">
      <c r="A304" s="406" t="s">
        <v>467</v>
      </c>
      <c r="B304" s="406" t="s">
        <v>1982</v>
      </c>
      <c r="C304" s="406" t="s">
        <v>1763</v>
      </c>
      <c r="D304" s="406" t="s">
        <v>2154</v>
      </c>
    </row>
    <row r="305" spans="1:4" ht="12.5">
      <c r="A305" s="406" t="s">
        <v>1780</v>
      </c>
      <c r="B305" s="406" t="s">
        <v>1928</v>
      </c>
      <c r="C305" s="406" t="s">
        <v>1748</v>
      </c>
      <c r="D305" s="406" t="s">
        <v>2155</v>
      </c>
    </row>
    <row r="306" spans="1:4" ht="12.5">
      <c r="A306" s="406" t="s">
        <v>1780</v>
      </c>
      <c r="B306" s="406" t="s">
        <v>1781</v>
      </c>
      <c r="C306" s="406" t="s">
        <v>2088</v>
      </c>
      <c r="D306" s="406" t="s">
        <v>1783</v>
      </c>
    </row>
    <row r="307" spans="1:4" ht="12.5">
      <c r="A307" s="406" t="s">
        <v>456</v>
      </c>
      <c r="B307" s="406" t="s">
        <v>2156</v>
      </c>
      <c r="C307" s="406" t="s">
        <v>1750</v>
      </c>
      <c r="D307" s="406" t="s">
        <v>2157</v>
      </c>
    </row>
    <row r="308" spans="1:4" ht="12.5">
      <c r="A308" s="406" t="s">
        <v>456</v>
      </c>
      <c r="B308" s="406" t="s">
        <v>2158</v>
      </c>
      <c r="C308" s="406" t="s">
        <v>2159</v>
      </c>
      <c r="D308" s="406" t="s">
        <v>2160</v>
      </c>
    </row>
    <row r="309" spans="1:4" ht="12.5">
      <c r="A309" s="406" t="s">
        <v>783</v>
      </c>
      <c r="B309" s="406" t="s">
        <v>1766</v>
      </c>
      <c r="C309" s="406" t="s">
        <v>1750</v>
      </c>
      <c r="D309" s="406" t="s">
        <v>2161</v>
      </c>
    </row>
    <row r="310" spans="1:4" ht="12.5">
      <c r="A310" s="406" t="s">
        <v>783</v>
      </c>
      <c r="B310" s="406" t="s">
        <v>2162</v>
      </c>
      <c r="C310" s="406" t="s">
        <v>1674</v>
      </c>
      <c r="D310" s="406" t="s">
        <v>2163</v>
      </c>
    </row>
    <row r="311" spans="1:4" ht="12.5">
      <c r="A311" s="406" t="s">
        <v>463</v>
      </c>
      <c r="B311" s="406" t="s">
        <v>2020</v>
      </c>
      <c r="C311" s="406" t="s">
        <v>2164</v>
      </c>
      <c r="D311" s="406" t="s">
        <v>2165</v>
      </c>
    </row>
    <row r="312" spans="1:4" ht="12.5">
      <c r="A312" s="406" t="s">
        <v>463</v>
      </c>
      <c r="B312" s="406" t="s">
        <v>1853</v>
      </c>
      <c r="C312" s="406" t="s">
        <v>1677</v>
      </c>
      <c r="D312" s="406" t="s">
        <v>2166</v>
      </c>
    </row>
    <row r="313" spans="1:4" ht="12.5">
      <c r="A313" s="406" t="s">
        <v>463</v>
      </c>
      <c r="B313" s="406" t="s">
        <v>2167</v>
      </c>
      <c r="C313" s="406" t="s">
        <v>1657</v>
      </c>
      <c r="D313" s="406" t="s">
        <v>2168</v>
      </c>
    </row>
    <row r="314" spans="1:4" ht="12.5">
      <c r="A314" s="406" t="s">
        <v>463</v>
      </c>
      <c r="B314" s="406" t="s">
        <v>2167</v>
      </c>
      <c r="C314" s="406" t="s">
        <v>1750</v>
      </c>
      <c r="D314" s="406" t="s">
        <v>2168</v>
      </c>
    </row>
    <row r="315" spans="1:4" ht="12.5">
      <c r="A315" s="406" t="s">
        <v>463</v>
      </c>
      <c r="B315" s="406" t="s">
        <v>2169</v>
      </c>
      <c r="C315" s="406" t="s">
        <v>1727</v>
      </c>
      <c r="D315" s="406" t="s">
        <v>2170</v>
      </c>
    </row>
    <row r="316" spans="1:4" ht="12.5">
      <c r="A316" s="406" t="s">
        <v>1792</v>
      </c>
      <c r="B316" s="406" t="s">
        <v>1659</v>
      </c>
      <c r="C316" s="406" t="s">
        <v>2120</v>
      </c>
      <c r="D316" s="406" t="s">
        <v>1801</v>
      </c>
    </row>
    <row r="317" spans="1:4" ht="12.5">
      <c r="A317" s="406" t="s">
        <v>1855</v>
      </c>
      <c r="B317" s="406" t="s">
        <v>2171</v>
      </c>
      <c r="C317" s="406" t="s">
        <v>1745</v>
      </c>
      <c r="D317" s="406" t="s">
        <v>2172</v>
      </c>
    </row>
    <row r="318" spans="1:4" ht="12.5">
      <c r="A318" s="406" t="s">
        <v>1824</v>
      </c>
      <c r="B318" s="406" t="s">
        <v>1836</v>
      </c>
      <c r="C318" s="406" t="s">
        <v>2173</v>
      </c>
      <c r="D318" s="406" t="s">
        <v>2174</v>
      </c>
    </row>
    <row r="319" spans="1:4" ht="12.5">
      <c r="A319" s="406" t="s">
        <v>1824</v>
      </c>
      <c r="B319" s="406" t="s">
        <v>2175</v>
      </c>
      <c r="C319" s="406" t="s">
        <v>1727</v>
      </c>
      <c r="D319" s="406" t="s">
        <v>2176</v>
      </c>
    </row>
    <row r="320" spans="1:4" ht="12.5">
      <c r="A320" s="406" t="s">
        <v>1824</v>
      </c>
      <c r="B320" s="406" t="s">
        <v>1756</v>
      </c>
      <c r="C320" s="406" t="s">
        <v>2177</v>
      </c>
      <c r="D320" s="406" t="s">
        <v>1955</v>
      </c>
    </row>
    <row r="321" spans="1:4" ht="12.5">
      <c r="A321" s="406" t="s">
        <v>1863</v>
      </c>
      <c r="B321" s="406" t="s">
        <v>1864</v>
      </c>
      <c r="C321" s="406" t="s">
        <v>2178</v>
      </c>
      <c r="D321" s="406" t="s">
        <v>2122</v>
      </c>
    </row>
    <row r="322" spans="1:4" ht="12.5">
      <c r="A322" s="406" t="s">
        <v>1863</v>
      </c>
      <c r="B322" s="406" t="s">
        <v>2179</v>
      </c>
      <c r="C322" s="406" t="s">
        <v>1687</v>
      </c>
      <c r="D322" s="406" t="s">
        <v>2180</v>
      </c>
    </row>
    <row r="323" spans="1:4" ht="12.5">
      <c r="A323" s="406" t="s">
        <v>1863</v>
      </c>
      <c r="B323" s="406" t="s">
        <v>2179</v>
      </c>
      <c r="C323" s="406" t="s">
        <v>1887</v>
      </c>
      <c r="D323" s="406" t="s">
        <v>2181</v>
      </c>
    </row>
    <row r="324" spans="1:4" ht="12.5">
      <c r="A324" s="406" t="s">
        <v>1863</v>
      </c>
      <c r="B324" s="406" t="s">
        <v>1874</v>
      </c>
      <c r="C324" s="406" t="s">
        <v>1710</v>
      </c>
      <c r="D324" s="406" t="s">
        <v>2054</v>
      </c>
    </row>
    <row r="325" spans="1:4" ht="12.5">
      <c r="A325" s="406" t="s">
        <v>1863</v>
      </c>
      <c r="B325" s="406" t="s">
        <v>2182</v>
      </c>
      <c r="C325" s="406" t="s">
        <v>1734</v>
      </c>
      <c r="D325" s="406" t="s">
        <v>2183</v>
      </c>
    </row>
    <row r="326" spans="1:4" ht="12.5">
      <c r="A326" s="406" t="s">
        <v>1863</v>
      </c>
      <c r="B326" s="406" t="s">
        <v>1869</v>
      </c>
      <c r="C326" s="406" t="s">
        <v>2072</v>
      </c>
      <c r="D326" s="406" t="s">
        <v>2184</v>
      </c>
    </row>
    <row r="327" spans="1:4" ht="12.5">
      <c r="A327" s="406" t="s">
        <v>2185</v>
      </c>
      <c r="B327" s="406" t="s">
        <v>2186</v>
      </c>
      <c r="C327" s="406" t="s">
        <v>2187</v>
      </c>
      <c r="D327" s="406" t="s">
        <v>2188</v>
      </c>
    </row>
    <row r="328" spans="1:4" ht="12.5">
      <c r="A328" s="406" t="s">
        <v>1893</v>
      </c>
      <c r="B328" s="406" t="s">
        <v>1894</v>
      </c>
      <c r="C328" s="406" t="s">
        <v>1729</v>
      </c>
      <c r="D328" s="406" t="s">
        <v>2189</v>
      </c>
    </row>
    <row r="329" spans="1:4" ht="12.5">
      <c r="A329" s="406" t="s">
        <v>1858</v>
      </c>
      <c r="B329" s="406" t="s">
        <v>1859</v>
      </c>
      <c r="C329" s="406" t="s">
        <v>1819</v>
      </c>
      <c r="D329" s="406" t="s">
        <v>1860</v>
      </c>
    </row>
    <row r="330" spans="1:4" ht="12.5">
      <c r="A330" s="406" t="s">
        <v>452</v>
      </c>
      <c r="B330" s="406" t="s">
        <v>2190</v>
      </c>
      <c r="C330" s="406" t="s">
        <v>1750</v>
      </c>
      <c r="D330" s="406" t="s">
        <v>2191</v>
      </c>
    </row>
    <row r="331" spans="1:4" ht="12.5">
      <c r="A331" s="406" t="s">
        <v>452</v>
      </c>
      <c r="B331" s="406" t="s">
        <v>2192</v>
      </c>
      <c r="C331" s="406" t="s">
        <v>1668</v>
      </c>
      <c r="D331" s="406" t="s">
        <v>2193</v>
      </c>
    </row>
    <row r="332" spans="1:4" ht="12.5">
      <c r="A332" s="406" t="s">
        <v>1858</v>
      </c>
      <c r="B332" s="406" t="s">
        <v>1859</v>
      </c>
      <c r="C332" s="406" t="s">
        <v>1687</v>
      </c>
      <c r="D332" s="406" t="s">
        <v>2194</v>
      </c>
    </row>
    <row r="333" spans="1:4" ht="12.5">
      <c r="A333" s="406" t="s">
        <v>452</v>
      </c>
      <c r="B333" s="406" t="s">
        <v>1694</v>
      </c>
      <c r="C333" s="406" t="s">
        <v>1695</v>
      </c>
      <c r="D333" s="406" t="s">
        <v>1922</v>
      </c>
    </row>
    <row r="334" spans="1:4" ht="12.5">
      <c r="A334" s="406" t="s">
        <v>452</v>
      </c>
      <c r="B334" s="406" t="s">
        <v>1659</v>
      </c>
      <c r="C334" s="406" t="s">
        <v>1905</v>
      </c>
      <c r="D334" s="406" t="s">
        <v>2195</v>
      </c>
    </row>
    <row r="335" spans="1:4" ht="12.5">
      <c r="A335" s="406" t="s">
        <v>452</v>
      </c>
      <c r="B335" s="406" t="s">
        <v>2196</v>
      </c>
      <c r="C335" s="406" t="s">
        <v>1727</v>
      </c>
      <c r="D335" s="406" t="s">
        <v>2197</v>
      </c>
    </row>
    <row r="336" spans="1:4" ht="12.5">
      <c r="A336" s="406" t="s">
        <v>1546</v>
      </c>
      <c r="B336" s="406" t="s">
        <v>1653</v>
      </c>
      <c r="C336" s="406" t="s">
        <v>1734</v>
      </c>
      <c r="D336" s="406" t="s">
        <v>2198</v>
      </c>
    </row>
    <row r="337" spans="1:4" ht="12.5">
      <c r="A337" s="406" t="s">
        <v>1546</v>
      </c>
      <c r="B337" s="406" t="s">
        <v>2084</v>
      </c>
      <c r="C337" s="406" t="s">
        <v>1724</v>
      </c>
      <c r="D337" s="406" t="s">
        <v>2085</v>
      </c>
    </row>
    <row r="338" spans="1:4" ht="12.5">
      <c r="A338" s="406" t="s">
        <v>1546</v>
      </c>
      <c r="B338" s="406" t="s">
        <v>1934</v>
      </c>
      <c r="C338" s="406" t="s">
        <v>1668</v>
      </c>
      <c r="D338" s="406" t="s">
        <v>2080</v>
      </c>
    </row>
    <row r="339" spans="1:4" ht="12.5">
      <c r="A339" s="406" t="s">
        <v>1546</v>
      </c>
      <c r="B339" s="406" t="s">
        <v>1937</v>
      </c>
      <c r="C339" s="406" t="s">
        <v>1750</v>
      </c>
      <c r="D339" s="406" t="s">
        <v>1938</v>
      </c>
    </row>
    <row r="340" spans="1:4" ht="12.5">
      <c r="A340" s="406" t="s">
        <v>1546</v>
      </c>
      <c r="B340" s="406" t="s">
        <v>1937</v>
      </c>
      <c r="C340" s="406" t="s">
        <v>1674</v>
      </c>
      <c r="D340" s="406" t="s">
        <v>1938</v>
      </c>
    </row>
    <row r="341" spans="1:4" ht="12.5">
      <c r="A341" s="406" t="s">
        <v>1546</v>
      </c>
      <c r="B341" s="406" t="s">
        <v>1659</v>
      </c>
      <c r="C341" s="406" t="s">
        <v>2173</v>
      </c>
      <c r="D341" s="406" t="s">
        <v>2199</v>
      </c>
    </row>
    <row r="342" spans="1:4" ht="12.5">
      <c r="A342" s="406" t="s">
        <v>1546</v>
      </c>
      <c r="B342" s="406" t="s">
        <v>1942</v>
      </c>
      <c r="C342" s="406" t="s">
        <v>1896</v>
      </c>
      <c r="D342" s="406" t="s">
        <v>2200</v>
      </c>
    </row>
    <row r="343" spans="1:4" ht="12.5">
      <c r="A343" s="406" t="s">
        <v>448</v>
      </c>
      <c r="B343" s="406" t="s">
        <v>2031</v>
      </c>
      <c r="C343" s="406" t="s">
        <v>1763</v>
      </c>
      <c r="D343" s="406" t="s">
        <v>2032</v>
      </c>
    </row>
    <row r="344" spans="1:4" ht="12.5">
      <c r="A344" s="406" t="s">
        <v>448</v>
      </c>
      <c r="B344" s="406" t="s">
        <v>2035</v>
      </c>
      <c r="C344" s="406" t="s">
        <v>1772</v>
      </c>
      <c r="D344" s="406" t="s">
        <v>2201</v>
      </c>
    </row>
    <row r="345" spans="1:4" ht="12.5">
      <c r="A345" s="406" t="s">
        <v>448</v>
      </c>
      <c r="B345" s="406" t="s">
        <v>1701</v>
      </c>
      <c r="C345" s="406" t="s">
        <v>1713</v>
      </c>
      <c r="D345" s="406" t="s">
        <v>2134</v>
      </c>
    </row>
    <row r="346" spans="1:4" ht="12.5">
      <c r="A346" s="406" t="s">
        <v>448</v>
      </c>
      <c r="B346" s="406" t="s">
        <v>1704</v>
      </c>
      <c r="C346" s="406" t="s">
        <v>1767</v>
      </c>
      <c r="D346" s="406" t="s">
        <v>2202</v>
      </c>
    </row>
    <row r="347" spans="1:4" ht="12.5">
      <c r="A347" s="406" t="s">
        <v>448</v>
      </c>
      <c r="B347" s="406" t="s">
        <v>2203</v>
      </c>
      <c r="C347" s="406" t="s">
        <v>1668</v>
      </c>
      <c r="D347" s="406" t="s">
        <v>2204</v>
      </c>
    </row>
    <row r="348" spans="1:4" ht="12.5">
      <c r="A348" s="406" t="s">
        <v>448</v>
      </c>
      <c r="B348" s="406" t="s">
        <v>2203</v>
      </c>
      <c r="C348" s="406" t="s">
        <v>2205</v>
      </c>
      <c r="D348" s="406" t="s">
        <v>2204</v>
      </c>
    </row>
    <row r="349" spans="1:4" ht="12.5">
      <c r="A349" s="406" t="s">
        <v>448</v>
      </c>
      <c r="B349" s="406" t="s">
        <v>1707</v>
      </c>
      <c r="C349" s="406" t="s">
        <v>1702</v>
      </c>
      <c r="D349" s="406" t="s">
        <v>1708</v>
      </c>
    </row>
    <row r="350" spans="1:4" ht="12.5">
      <c r="A350" s="406" t="s">
        <v>448</v>
      </c>
      <c r="B350" s="406" t="s">
        <v>2206</v>
      </c>
      <c r="C350" s="406" t="s">
        <v>1665</v>
      </c>
      <c r="D350" s="406" t="s">
        <v>2207</v>
      </c>
    </row>
    <row r="351" spans="1:4" ht="12.5">
      <c r="A351" s="406" t="s">
        <v>448</v>
      </c>
      <c r="B351" s="406" t="s">
        <v>2208</v>
      </c>
      <c r="C351" s="406" t="s">
        <v>1767</v>
      </c>
      <c r="D351" s="406" t="s">
        <v>2209</v>
      </c>
    </row>
    <row r="352" spans="1:4" ht="12.5">
      <c r="A352" s="406" t="s">
        <v>448</v>
      </c>
      <c r="B352" s="406" t="s">
        <v>2208</v>
      </c>
      <c r="C352" s="406" t="s">
        <v>1677</v>
      </c>
      <c r="D352" s="406" t="s">
        <v>2209</v>
      </c>
    </row>
    <row r="353" spans="1:4" ht="12.5">
      <c r="A353" s="406" t="s">
        <v>448</v>
      </c>
      <c r="B353" s="406" t="s">
        <v>1715</v>
      </c>
      <c r="C353" s="406" t="s">
        <v>1954</v>
      </c>
      <c r="D353" s="406" t="s">
        <v>1716</v>
      </c>
    </row>
    <row r="354" spans="1:4" ht="12.5">
      <c r="A354" s="406" t="s">
        <v>448</v>
      </c>
      <c r="B354" s="406" t="s">
        <v>1717</v>
      </c>
      <c r="C354" s="406" t="s">
        <v>1896</v>
      </c>
      <c r="D354" s="406" t="s">
        <v>1720</v>
      </c>
    </row>
    <row r="355" spans="1:4" ht="12.5">
      <c r="A355" s="406" t="s">
        <v>448</v>
      </c>
      <c r="B355" s="406" t="s">
        <v>2210</v>
      </c>
      <c r="C355" s="406" t="s">
        <v>1734</v>
      </c>
      <c r="D355" s="406" t="s">
        <v>2211</v>
      </c>
    </row>
    <row r="356" spans="1:4" ht="12.5">
      <c r="A356" s="406" t="s">
        <v>448</v>
      </c>
      <c r="B356" s="406" t="s">
        <v>1882</v>
      </c>
      <c r="C356" s="406" t="s">
        <v>2072</v>
      </c>
      <c r="D356" s="406" t="s">
        <v>2212</v>
      </c>
    </row>
    <row r="357" spans="1:4" ht="12.5">
      <c r="A357" s="406" t="s">
        <v>448</v>
      </c>
      <c r="B357" s="406" t="s">
        <v>1681</v>
      </c>
      <c r="C357" s="406" t="s">
        <v>2213</v>
      </c>
      <c r="D357" s="406" t="s">
        <v>1903</v>
      </c>
    </row>
    <row r="358" spans="1:4" ht="12.5">
      <c r="A358" s="406" t="s">
        <v>448</v>
      </c>
      <c r="B358" s="406" t="s">
        <v>2214</v>
      </c>
      <c r="C358" s="406" t="s">
        <v>1665</v>
      </c>
      <c r="D358" s="406" t="s">
        <v>2215</v>
      </c>
    </row>
    <row r="359" spans="1:4" ht="12.5">
      <c r="A359" s="406" t="s">
        <v>448</v>
      </c>
      <c r="B359" s="406" t="s">
        <v>1731</v>
      </c>
      <c r="C359" s="406" t="s">
        <v>1819</v>
      </c>
      <c r="D359" s="406" t="s">
        <v>1732</v>
      </c>
    </row>
    <row r="360" spans="1:4" ht="12.5">
      <c r="A360" s="406" t="s">
        <v>448</v>
      </c>
      <c r="B360" s="406" t="s">
        <v>2216</v>
      </c>
      <c r="C360" s="406" t="s">
        <v>1745</v>
      </c>
      <c r="D360" s="406" t="s">
        <v>2217</v>
      </c>
    </row>
    <row r="361" spans="1:4" ht="12.5">
      <c r="A361" s="406" t="s">
        <v>448</v>
      </c>
      <c r="B361" s="406" t="s">
        <v>1913</v>
      </c>
      <c r="C361" s="406" t="s">
        <v>1665</v>
      </c>
      <c r="D361" s="406" t="s">
        <v>2218</v>
      </c>
    </row>
    <row r="362" spans="1:4" ht="12.5">
      <c r="A362" s="406" t="s">
        <v>448</v>
      </c>
      <c r="B362" s="406" t="s">
        <v>2219</v>
      </c>
      <c r="C362" s="406" t="s">
        <v>1651</v>
      </c>
      <c r="D362" s="406" t="s">
        <v>2220</v>
      </c>
    </row>
    <row r="363" spans="1:4" ht="12.5">
      <c r="A363" s="406" t="s">
        <v>448</v>
      </c>
      <c r="B363" s="406" t="s">
        <v>2219</v>
      </c>
      <c r="C363" s="406" t="s">
        <v>1748</v>
      </c>
      <c r="D363" s="406" t="s">
        <v>2221</v>
      </c>
    </row>
    <row r="364" spans="1:4" ht="12.5">
      <c r="A364" s="406" t="s">
        <v>448</v>
      </c>
      <c r="B364" s="406" t="s">
        <v>2222</v>
      </c>
      <c r="C364" s="406" t="s">
        <v>1654</v>
      </c>
      <c r="D364" s="406" t="s">
        <v>2223</v>
      </c>
    </row>
    <row r="365" spans="1:4" ht="12.5">
      <c r="A365" s="406" t="s">
        <v>448</v>
      </c>
      <c r="B365" s="406" t="s">
        <v>1743</v>
      </c>
      <c r="C365" s="406" t="s">
        <v>1713</v>
      </c>
      <c r="D365" s="406" t="s">
        <v>1744</v>
      </c>
    </row>
    <row r="366" spans="1:4" ht="12.5">
      <c r="A366" s="406" t="s">
        <v>460</v>
      </c>
      <c r="B366" s="406" t="s">
        <v>2224</v>
      </c>
      <c r="C366" s="406" t="s">
        <v>1870</v>
      </c>
      <c r="D366" s="406" t="s">
        <v>2225</v>
      </c>
    </row>
    <row r="367" spans="1:4" ht="12.5">
      <c r="A367" s="406" t="s">
        <v>1780</v>
      </c>
      <c r="B367" s="406" t="s">
        <v>1781</v>
      </c>
      <c r="C367" s="406" t="s">
        <v>2226</v>
      </c>
      <c r="D367" s="406" t="s">
        <v>2227</v>
      </c>
    </row>
    <row r="368" spans="1:4" ht="12.5">
      <c r="A368" s="406" t="s">
        <v>460</v>
      </c>
      <c r="B368" s="406" t="s">
        <v>1736</v>
      </c>
      <c r="C368" s="406" t="s">
        <v>1671</v>
      </c>
      <c r="D368" s="406" t="s">
        <v>2228</v>
      </c>
    </row>
    <row r="369" spans="1:4" ht="12.5">
      <c r="A369" s="406" t="s">
        <v>460</v>
      </c>
      <c r="B369" s="406" t="s">
        <v>2229</v>
      </c>
      <c r="C369" s="406" t="s">
        <v>1674</v>
      </c>
      <c r="D369" s="406" t="s">
        <v>2230</v>
      </c>
    </row>
    <row r="370" spans="1:4" ht="12.5">
      <c r="A370" s="406" t="s">
        <v>460</v>
      </c>
      <c r="B370" s="406" t="s">
        <v>1771</v>
      </c>
      <c r="C370" s="406" t="s">
        <v>1887</v>
      </c>
      <c r="D370" s="406" t="s">
        <v>2103</v>
      </c>
    </row>
    <row r="371" spans="1:4" ht="12.5">
      <c r="A371" s="406" t="s">
        <v>460</v>
      </c>
      <c r="B371" s="406" t="s">
        <v>1990</v>
      </c>
      <c r="C371" s="406" t="s">
        <v>2231</v>
      </c>
      <c r="D371" s="406" t="s">
        <v>2232</v>
      </c>
    </row>
    <row r="372" spans="1:4" ht="12.5">
      <c r="A372" s="406" t="s">
        <v>460</v>
      </c>
      <c r="B372" s="406" t="s">
        <v>2233</v>
      </c>
      <c r="C372" s="406" t="s">
        <v>1695</v>
      </c>
      <c r="D372" s="406" t="s">
        <v>2234</v>
      </c>
    </row>
    <row r="373" spans="1:4" ht="12.5">
      <c r="A373" s="406" t="s">
        <v>460</v>
      </c>
      <c r="B373" s="406" t="s">
        <v>1747</v>
      </c>
      <c r="C373" s="406" t="s">
        <v>1695</v>
      </c>
      <c r="D373" s="406" t="s">
        <v>2235</v>
      </c>
    </row>
    <row r="374" spans="1:4" ht="12.5">
      <c r="A374" s="406" t="s">
        <v>460</v>
      </c>
      <c r="B374" s="406" t="s">
        <v>2236</v>
      </c>
      <c r="C374" s="406" t="s">
        <v>1702</v>
      </c>
      <c r="D374" s="406" t="s">
        <v>2107</v>
      </c>
    </row>
    <row r="375" spans="1:4" ht="12.5">
      <c r="A375" s="406" t="s">
        <v>460</v>
      </c>
      <c r="B375" s="406" t="s">
        <v>1749</v>
      </c>
      <c r="C375" s="406" t="s">
        <v>1724</v>
      </c>
      <c r="D375" s="406" t="s">
        <v>2108</v>
      </c>
    </row>
    <row r="376" spans="1:4" ht="12.5">
      <c r="A376" s="406" t="s">
        <v>460</v>
      </c>
      <c r="B376" s="406" t="s">
        <v>1977</v>
      </c>
      <c r="C376" s="406" t="s">
        <v>1677</v>
      </c>
      <c r="D376" s="406" t="s">
        <v>1845</v>
      </c>
    </row>
    <row r="377" spans="1:4" ht="12.5">
      <c r="A377" s="406" t="s">
        <v>460</v>
      </c>
      <c r="B377" s="406" t="s">
        <v>1762</v>
      </c>
      <c r="C377" s="406" t="s">
        <v>1805</v>
      </c>
      <c r="D377" s="406" t="s">
        <v>1764</v>
      </c>
    </row>
    <row r="378" spans="1:4" ht="12.5">
      <c r="A378" s="406" t="s">
        <v>460</v>
      </c>
      <c r="B378" s="406" t="s">
        <v>1762</v>
      </c>
      <c r="C378" s="406" t="s">
        <v>1750</v>
      </c>
      <c r="D378" s="406" t="s">
        <v>2237</v>
      </c>
    </row>
    <row r="379" spans="1:4" ht="12.5">
      <c r="A379" s="406" t="s">
        <v>460</v>
      </c>
      <c r="B379" s="406" t="s">
        <v>1762</v>
      </c>
      <c r="C379" s="406" t="s">
        <v>1727</v>
      </c>
      <c r="D379" s="406" t="s">
        <v>2238</v>
      </c>
    </row>
    <row r="380" spans="1:4" ht="12.5">
      <c r="A380" s="406" t="s">
        <v>460</v>
      </c>
      <c r="B380" s="406" t="s">
        <v>1766</v>
      </c>
      <c r="C380" s="406" t="s">
        <v>1702</v>
      </c>
      <c r="D380" s="406" t="s">
        <v>2239</v>
      </c>
    </row>
    <row r="381" spans="1:4" ht="12.5">
      <c r="A381" s="406" t="s">
        <v>460</v>
      </c>
      <c r="B381" s="406" t="s">
        <v>1982</v>
      </c>
      <c r="C381" s="406" t="s">
        <v>1724</v>
      </c>
      <c r="D381" s="406" t="s">
        <v>1983</v>
      </c>
    </row>
    <row r="382" spans="1:4" ht="12.5">
      <c r="A382" s="406" t="s">
        <v>460</v>
      </c>
      <c r="B382" s="406" t="s">
        <v>1982</v>
      </c>
      <c r="C382" s="406" t="s">
        <v>1805</v>
      </c>
      <c r="D382" s="406" t="s">
        <v>1983</v>
      </c>
    </row>
    <row r="383" spans="1:4" ht="12.5">
      <c r="A383" s="406" t="s">
        <v>460</v>
      </c>
      <c r="B383" s="406" t="s">
        <v>1771</v>
      </c>
      <c r="C383" s="406" t="s">
        <v>1870</v>
      </c>
      <c r="D383" s="406" t="s">
        <v>1773</v>
      </c>
    </row>
    <row r="384" spans="1:4" ht="12.5">
      <c r="A384" s="406" t="s">
        <v>1787</v>
      </c>
      <c r="B384" s="406" t="s">
        <v>1946</v>
      </c>
      <c r="C384" s="406" t="s">
        <v>1729</v>
      </c>
      <c r="D384" s="406" t="s">
        <v>2240</v>
      </c>
    </row>
    <row r="385" spans="1:4" ht="12.5">
      <c r="A385" s="406" t="s">
        <v>1792</v>
      </c>
      <c r="B385" s="406" t="s">
        <v>1798</v>
      </c>
      <c r="C385" s="406" t="s">
        <v>2241</v>
      </c>
      <c r="D385" s="406" t="s">
        <v>2242</v>
      </c>
    </row>
    <row r="386" spans="1:4" ht="12.5">
      <c r="A386" s="406" t="s">
        <v>1824</v>
      </c>
      <c r="B386" s="406" t="s">
        <v>1834</v>
      </c>
      <c r="C386" s="406" t="s">
        <v>1674</v>
      </c>
      <c r="D386" s="406" t="s">
        <v>1835</v>
      </c>
    </row>
    <row r="387" spans="1:4" ht="12.5">
      <c r="A387" s="406" t="s">
        <v>1824</v>
      </c>
      <c r="B387" s="406" t="s">
        <v>1832</v>
      </c>
      <c r="C387" s="406" t="s">
        <v>1654</v>
      </c>
      <c r="D387" s="406" t="s">
        <v>2243</v>
      </c>
    </row>
    <row r="388" spans="1:4" ht="12.5">
      <c r="A388" s="406" t="s">
        <v>1993</v>
      </c>
      <c r="B388" s="406" t="s">
        <v>2244</v>
      </c>
      <c r="C388" s="406" t="s">
        <v>1651</v>
      </c>
      <c r="D388" s="406" t="s">
        <v>2245</v>
      </c>
    </row>
    <row r="389" spans="1:4" ht="12.5">
      <c r="A389" s="406" t="s">
        <v>467</v>
      </c>
      <c r="B389" s="406" t="s">
        <v>1998</v>
      </c>
      <c r="C389" s="406" t="s">
        <v>1748</v>
      </c>
      <c r="D389" s="406" t="s">
        <v>1999</v>
      </c>
    </row>
    <row r="390" spans="1:4" ht="12.5">
      <c r="A390" s="406" t="s">
        <v>467</v>
      </c>
      <c r="B390" s="406" t="s">
        <v>499</v>
      </c>
      <c r="C390" s="406" t="s">
        <v>1763</v>
      </c>
      <c r="D390" s="406" t="s">
        <v>2002</v>
      </c>
    </row>
    <row r="391" spans="1:4" ht="12.5">
      <c r="A391" s="406" t="s">
        <v>467</v>
      </c>
      <c r="B391" s="406" t="s">
        <v>499</v>
      </c>
      <c r="C391" s="406" t="s">
        <v>1651</v>
      </c>
      <c r="D391" s="406" t="s">
        <v>2246</v>
      </c>
    </row>
    <row r="392" spans="1:4" ht="12.5">
      <c r="A392" s="406" t="s">
        <v>467</v>
      </c>
      <c r="B392" s="406" t="s">
        <v>2247</v>
      </c>
      <c r="C392" s="406" t="s">
        <v>1677</v>
      </c>
      <c r="D392" s="406" t="s">
        <v>2248</v>
      </c>
    </row>
    <row r="393" spans="1:4" ht="12.5">
      <c r="A393" s="406" t="s">
        <v>467</v>
      </c>
      <c r="B393" s="406" t="s">
        <v>1804</v>
      </c>
      <c r="C393" s="406" t="s">
        <v>1745</v>
      </c>
      <c r="D393" s="406" t="s">
        <v>2003</v>
      </c>
    </row>
    <row r="394" spans="1:4" ht="12.5">
      <c r="A394" s="406" t="s">
        <v>467</v>
      </c>
      <c r="B394" s="406" t="s">
        <v>1977</v>
      </c>
      <c r="C394" s="406" t="s">
        <v>1750</v>
      </c>
      <c r="D394" s="406" t="s">
        <v>2249</v>
      </c>
    </row>
    <row r="395" spans="1:4" ht="12.5">
      <c r="A395" s="406" t="s">
        <v>467</v>
      </c>
      <c r="B395" s="406" t="s">
        <v>1982</v>
      </c>
      <c r="C395" s="406" t="s">
        <v>1665</v>
      </c>
      <c r="D395" s="406" t="s">
        <v>2250</v>
      </c>
    </row>
    <row r="396" spans="1:4" ht="12.5">
      <c r="A396" s="406" t="s">
        <v>467</v>
      </c>
      <c r="B396" s="406" t="s">
        <v>1821</v>
      </c>
      <c r="C396" s="406" t="s">
        <v>1702</v>
      </c>
      <c r="D396" s="406" t="s">
        <v>1822</v>
      </c>
    </row>
    <row r="397" spans="1:4" ht="12.5">
      <c r="A397" s="406" t="s">
        <v>1843</v>
      </c>
      <c r="B397" s="406" t="s">
        <v>2251</v>
      </c>
      <c r="C397" s="406" t="s">
        <v>1805</v>
      </c>
      <c r="D397" s="406" t="s">
        <v>2252</v>
      </c>
    </row>
    <row r="398" spans="1:4" ht="12.5">
      <c r="A398" s="406" t="s">
        <v>1843</v>
      </c>
      <c r="B398" s="406" t="s">
        <v>1844</v>
      </c>
      <c r="C398" s="406" t="s">
        <v>1710</v>
      </c>
      <c r="D398" s="406" t="s">
        <v>2253</v>
      </c>
    </row>
    <row r="399" spans="1:4" ht="12.5">
      <c r="A399" s="406" t="s">
        <v>456</v>
      </c>
      <c r="B399" s="406" t="s">
        <v>2156</v>
      </c>
      <c r="C399" s="406" t="s">
        <v>1724</v>
      </c>
      <c r="D399" s="406" t="s">
        <v>2254</v>
      </c>
    </row>
    <row r="400" spans="1:4" ht="12.5">
      <c r="A400" s="406" t="s">
        <v>456</v>
      </c>
      <c r="B400" s="406" t="s">
        <v>1923</v>
      </c>
      <c r="C400" s="406" t="s">
        <v>1772</v>
      </c>
      <c r="D400" s="406" t="s">
        <v>2008</v>
      </c>
    </row>
    <row r="401" spans="1:4" ht="12.5">
      <c r="A401" s="406" t="s">
        <v>783</v>
      </c>
      <c r="B401" s="406" t="s">
        <v>2255</v>
      </c>
      <c r="C401" s="406" t="s">
        <v>1665</v>
      </c>
      <c r="D401" s="406" t="s">
        <v>2256</v>
      </c>
    </row>
    <row r="402" spans="1:4" ht="12.5">
      <c r="A402" s="406" t="s">
        <v>1855</v>
      </c>
      <c r="B402" s="406" t="s">
        <v>2257</v>
      </c>
      <c r="C402" s="406" t="s">
        <v>1734</v>
      </c>
      <c r="D402" s="406" t="s">
        <v>2258</v>
      </c>
    </row>
    <row r="403" spans="1:4" ht="12.5">
      <c r="A403" s="406" t="s">
        <v>1855</v>
      </c>
      <c r="B403" s="406" t="s">
        <v>1827</v>
      </c>
      <c r="C403" s="406" t="s">
        <v>1750</v>
      </c>
      <c r="D403" s="406" t="s">
        <v>2098</v>
      </c>
    </row>
    <row r="404" spans="1:4" ht="12.5">
      <c r="A404" s="406" t="s">
        <v>1858</v>
      </c>
      <c r="B404" s="406" t="s">
        <v>1859</v>
      </c>
      <c r="C404" s="406" t="s">
        <v>1713</v>
      </c>
      <c r="D404" s="406" t="s">
        <v>2259</v>
      </c>
    </row>
    <row r="405" spans="1:4" ht="12.5">
      <c r="A405" s="406" t="s">
        <v>1858</v>
      </c>
      <c r="B405" s="406" t="s">
        <v>1859</v>
      </c>
      <c r="C405" s="406" t="s">
        <v>2072</v>
      </c>
      <c r="D405" s="406" t="s">
        <v>2260</v>
      </c>
    </row>
    <row r="406" spans="1:4" ht="12.5">
      <c r="A406" s="406" t="s">
        <v>2261</v>
      </c>
      <c r="B406" s="406" t="s">
        <v>503</v>
      </c>
      <c r="C406" s="406" t="s">
        <v>1651</v>
      </c>
      <c r="D406" s="406" t="s">
        <v>2262</v>
      </c>
    </row>
    <row r="407" spans="1:4" ht="12.5">
      <c r="A407" s="406" t="s">
        <v>448</v>
      </c>
      <c r="B407" s="406" t="s">
        <v>2263</v>
      </c>
      <c r="C407" s="406" t="s">
        <v>1748</v>
      </c>
      <c r="D407" s="406" t="s">
        <v>2264</v>
      </c>
    </row>
    <row r="408" spans="1:4" ht="12.5">
      <c r="A408" s="406" t="s">
        <v>448</v>
      </c>
      <c r="B408" s="406" t="s">
        <v>1876</v>
      </c>
      <c r="C408" s="406" t="s">
        <v>1763</v>
      </c>
      <c r="D408" s="406" t="s">
        <v>1877</v>
      </c>
    </row>
    <row r="409" spans="1:4" ht="12.5">
      <c r="A409" s="406" t="s">
        <v>1863</v>
      </c>
      <c r="B409" s="406" t="s">
        <v>1923</v>
      </c>
      <c r="C409" s="406" t="s">
        <v>2265</v>
      </c>
      <c r="D409" s="406" t="s">
        <v>2266</v>
      </c>
    </row>
    <row r="410" spans="1:4" ht="12.5">
      <c r="A410" s="406" t="s">
        <v>1863</v>
      </c>
      <c r="B410" s="406" t="s">
        <v>1864</v>
      </c>
      <c r="C410" s="406" t="s">
        <v>2120</v>
      </c>
      <c r="D410" s="406" t="s">
        <v>2239</v>
      </c>
    </row>
    <row r="411" spans="1:4" ht="12.5">
      <c r="A411" s="406" t="s">
        <v>1863</v>
      </c>
      <c r="B411" s="406" t="s">
        <v>2057</v>
      </c>
      <c r="C411" s="406" t="s">
        <v>1767</v>
      </c>
      <c r="D411" s="406" t="s">
        <v>2058</v>
      </c>
    </row>
    <row r="412" spans="1:4" ht="12.5">
      <c r="A412" s="406" t="s">
        <v>1863</v>
      </c>
      <c r="B412" s="406" t="s">
        <v>2057</v>
      </c>
      <c r="C412" s="406" t="s">
        <v>1737</v>
      </c>
      <c r="D412" s="406" t="s">
        <v>2267</v>
      </c>
    </row>
    <row r="413" spans="1:4" ht="12.5">
      <c r="A413" s="406" t="s">
        <v>1863</v>
      </c>
      <c r="B413" s="406" t="s">
        <v>2057</v>
      </c>
      <c r="C413" s="406" t="s">
        <v>1796</v>
      </c>
      <c r="D413" s="406" t="s">
        <v>2267</v>
      </c>
    </row>
    <row r="414" spans="1:4" ht="12.5">
      <c r="A414" s="406" t="s">
        <v>448</v>
      </c>
      <c r="B414" s="406" t="s">
        <v>1650</v>
      </c>
      <c r="C414" s="406" t="s">
        <v>1695</v>
      </c>
      <c r="D414" s="406" t="s">
        <v>1652</v>
      </c>
    </row>
    <row r="415" spans="1:4" ht="12.5">
      <c r="A415" s="406" t="s">
        <v>448</v>
      </c>
      <c r="B415" s="406" t="s">
        <v>2042</v>
      </c>
      <c r="C415" s="406" t="s">
        <v>1674</v>
      </c>
      <c r="D415" s="406" t="s">
        <v>2043</v>
      </c>
    </row>
    <row r="416" spans="1:4" ht="12.5">
      <c r="A416" s="406" t="s">
        <v>448</v>
      </c>
      <c r="B416" s="406" t="s">
        <v>1684</v>
      </c>
      <c r="C416" s="406" t="s">
        <v>1763</v>
      </c>
      <c r="D416" s="406" t="s">
        <v>2268</v>
      </c>
    </row>
    <row r="417" spans="1:4" ht="12.5">
      <c r="A417" s="406" t="s">
        <v>448</v>
      </c>
      <c r="B417" s="406" t="s">
        <v>2269</v>
      </c>
      <c r="C417" s="406" t="s">
        <v>1748</v>
      </c>
      <c r="D417" s="406" t="s">
        <v>2270</v>
      </c>
    </row>
    <row r="418" spans="1:4" ht="12.5">
      <c r="A418" s="406" t="s">
        <v>448</v>
      </c>
      <c r="B418" s="406" t="s">
        <v>2271</v>
      </c>
      <c r="C418" s="406" t="s">
        <v>1713</v>
      </c>
      <c r="D418" s="406" t="s">
        <v>2272</v>
      </c>
    </row>
    <row r="419" spans="1:4" ht="12.5">
      <c r="A419" s="406" t="s">
        <v>448</v>
      </c>
      <c r="B419" s="406" t="s">
        <v>2273</v>
      </c>
      <c r="C419" s="406" t="s">
        <v>1737</v>
      </c>
      <c r="D419" s="406" t="s">
        <v>2274</v>
      </c>
    </row>
    <row r="420" spans="1:4" ht="12.5">
      <c r="A420" s="406" t="s">
        <v>448</v>
      </c>
      <c r="B420" s="406" t="s">
        <v>2275</v>
      </c>
      <c r="C420" s="406" t="s">
        <v>1748</v>
      </c>
      <c r="D420" s="406" t="s">
        <v>2276</v>
      </c>
    </row>
    <row r="421" spans="1:4" ht="12.5">
      <c r="A421" s="406" t="s">
        <v>448</v>
      </c>
      <c r="B421" s="406" t="s">
        <v>1709</v>
      </c>
      <c r="C421" s="406" t="s">
        <v>1750</v>
      </c>
      <c r="D421" s="406" t="s">
        <v>2277</v>
      </c>
    </row>
    <row r="422" spans="1:4" ht="12.5">
      <c r="A422" s="406" t="s">
        <v>448</v>
      </c>
      <c r="B422" s="406" t="s">
        <v>1715</v>
      </c>
      <c r="C422" s="406" t="s">
        <v>1654</v>
      </c>
      <c r="D422" s="406" t="s">
        <v>2278</v>
      </c>
    </row>
    <row r="423" spans="1:4" ht="12.5">
      <c r="A423" s="406" t="s">
        <v>448</v>
      </c>
      <c r="B423" s="406" t="s">
        <v>1717</v>
      </c>
      <c r="C423" s="406" t="s">
        <v>1887</v>
      </c>
      <c r="D423" s="406" t="s">
        <v>1720</v>
      </c>
    </row>
    <row r="424" spans="1:4" ht="12.5">
      <c r="A424" s="406" t="s">
        <v>448</v>
      </c>
      <c r="B424" s="406" t="s">
        <v>1726</v>
      </c>
      <c r="C424" s="406" t="s">
        <v>1805</v>
      </c>
      <c r="D424" s="406" t="s">
        <v>1728</v>
      </c>
    </row>
    <row r="425" spans="1:4" ht="12.5">
      <c r="A425" s="406" t="s">
        <v>448</v>
      </c>
      <c r="B425" s="406" t="s">
        <v>1907</v>
      </c>
      <c r="C425" s="406" t="s">
        <v>1654</v>
      </c>
      <c r="D425" s="406" t="s">
        <v>1908</v>
      </c>
    </row>
    <row r="426" spans="1:4" ht="12.5">
      <c r="A426" s="406" t="s">
        <v>448</v>
      </c>
      <c r="B426" s="406" t="s">
        <v>1911</v>
      </c>
      <c r="C426" s="406" t="s">
        <v>1702</v>
      </c>
      <c r="D426" s="406" t="s">
        <v>2279</v>
      </c>
    </row>
    <row r="427" spans="1:4" ht="12.5">
      <c r="A427" s="406" t="s">
        <v>448</v>
      </c>
      <c r="B427" s="406" t="s">
        <v>1911</v>
      </c>
      <c r="C427" s="406" t="s">
        <v>1654</v>
      </c>
      <c r="D427" s="406" t="s">
        <v>1912</v>
      </c>
    </row>
    <row r="428" spans="1:4" ht="12.5">
      <c r="A428" s="406" t="s">
        <v>448</v>
      </c>
      <c r="B428" s="406" t="s">
        <v>2280</v>
      </c>
      <c r="C428" s="406" t="s">
        <v>1713</v>
      </c>
      <c r="D428" s="406" t="s">
        <v>2281</v>
      </c>
    </row>
    <row r="429" spans="1:4" ht="12.5">
      <c r="A429" s="406" t="s">
        <v>448</v>
      </c>
      <c r="B429" s="406" t="s">
        <v>2282</v>
      </c>
      <c r="C429" s="406" t="s">
        <v>1671</v>
      </c>
      <c r="D429" s="406" t="s">
        <v>2283</v>
      </c>
    </row>
    <row r="430" spans="1:4" ht="12.5">
      <c r="A430" s="406" t="s">
        <v>448</v>
      </c>
      <c r="B430" s="406" t="s">
        <v>1733</v>
      </c>
      <c r="C430" s="406" t="s">
        <v>1713</v>
      </c>
      <c r="D430" s="406" t="s">
        <v>1735</v>
      </c>
    </row>
    <row r="431" spans="1:4" ht="12.5">
      <c r="A431" s="406" t="s">
        <v>2185</v>
      </c>
      <c r="B431" s="406" t="s">
        <v>2284</v>
      </c>
      <c r="C431" s="406" t="s">
        <v>1819</v>
      </c>
      <c r="D431" s="406" t="s">
        <v>2285</v>
      </c>
    </row>
    <row r="432" spans="1:4" ht="12.5">
      <c r="A432" s="406" t="s">
        <v>448</v>
      </c>
      <c r="B432" s="406" t="s">
        <v>1913</v>
      </c>
      <c r="C432" s="406" t="s">
        <v>1651</v>
      </c>
      <c r="D432" s="406" t="s">
        <v>1914</v>
      </c>
    </row>
    <row r="433" spans="1:4" ht="12.5">
      <c r="A433" s="406" t="s">
        <v>448</v>
      </c>
      <c r="B433" s="406" t="s">
        <v>2219</v>
      </c>
      <c r="C433" s="406" t="s">
        <v>1671</v>
      </c>
      <c r="D433" s="406" t="s">
        <v>2286</v>
      </c>
    </row>
    <row r="434" spans="1:4" ht="12.5">
      <c r="A434" s="406" t="s">
        <v>448</v>
      </c>
      <c r="B434" s="406" t="s">
        <v>1743</v>
      </c>
      <c r="C434" s="406" t="s">
        <v>1737</v>
      </c>
      <c r="D434" s="406" t="s">
        <v>1746</v>
      </c>
    </row>
    <row r="435" spans="1:4" ht="12.5">
      <c r="A435" s="406" t="s">
        <v>1893</v>
      </c>
      <c r="B435" s="406" t="s">
        <v>1909</v>
      </c>
      <c r="C435" s="406" t="s">
        <v>1668</v>
      </c>
      <c r="D435" s="406" t="s">
        <v>1910</v>
      </c>
    </row>
    <row r="436" spans="1:4" ht="12.5">
      <c r="A436" s="406" t="s">
        <v>1893</v>
      </c>
      <c r="B436" s="406" t="s">
        <v>1904</v>
      </c>
      <c r="C436" s="406" t="s">
        <v>2287</v>
      </c>
      <c r="D436" s="406" t="s">
        <v>2288</v>
      </c>
    </row>
    <row r="437" spans="1:4" ht="12.5">
      <c r="A437" s="406" t="s">
        <v>1893</v>
      </c>
      <c r="B437" s="406" t="s">
        <v>1894</v>
      </c>
      <c r="C437" s="406" t="s">
        <v>1954</v>
      </c>
      <c r="D437" s="406" t="s">
        <v>1897</v>
      </c>
    </row>
    <row r="438" spans="1:4" ht="12.5">
      <c r="A438" s="406" t="s">
        <v>1893</v>
      </c>
      <c r="B438" s="406" t="s">
        <v>2067</v>
      </c>
      <c r="C438" s="406" t="s">
        <v>1651</v>
      </c>
      <c r="D438" s="406" t="s">
        <v>2068</v>
      </c>
    </row>
    <row r="439" spans="1:4" ht="12.5">
      <c r="A439" s="406" t="s">
        <v>1780</v>
      </c>
      <c r="B439" s="406" t="s">
        <v>1928</v>
      </c>
      <c r="C439" s="406" t="s">
        <v>1651</v>
      </c>
      <c r="D439" s="406" t="s">
        <v>2155</v>
      </c>
    </row>
    <row r="440" spans="1:4" ht="12.5">
      <c r="A440" s="406" t="s">
        <v>1780</v>
      </c>
      <c r="B440" s="406" t="s">
        <v>1781</v>
      </c>
      <c r="C440" s="406" t="s">
        <v>1805</v>
      </c>
      <c r="D440" s="406" t="s">
        <v>1782</v>
      </c>
    </row>
    <row r="441" spans="1:4" ht="12.5">
      <c r="A441" s="406" t="s">
        <v>452</v>
      </c>
      <c r="B441" s="406" t="s">
        <v>2196</v>
      </c>
      <c r="C441" s="406" t="s">
        <v>1724</v>
      </c>
      <c r="D441" s="406" t="s">
        <v>2197</v>
      </c>
    </row>
    <row r="442" spans="1:4" ht="12.5">
      <c r="A442" s="406" t="s">
        <v>452</v>
      </c>
      <c r="B442" s="406" t="s">
        <v>2074</v>
      </c>
      <c r="C442" s="406" t="s">
        <v>1796</v>
      </c>
      <c r="D442" s="406" t="s">
        <v>1678</v>
      </c>
    </row>
    <row r="443" spans="1:4" ht="12.5">
      <c r="A443" s="406" t="s">
        <v>452</v>
      </c>
      <c r="B443" s="406" t="s">
        <v>2289</v>
      </c>
      <c r="C443" s="406" t="s">
        <v>1657</v>
      </c>
      <c r="D443" s="406" t="s">
        <v>2290</v>
      </c>
    </row>
    <row r="444" spans="1:4" ht="12.5">
      <c r="A444" s="406" t="s">
        <v>1792</v>
      </c>
      <c r="B444" s="406" t="s">
        <v>1659</v>
      </c>
      <c r="C444" s="406" t="s">
        <v>1668</v>
      </c>
      <c r="D444" s="406" t="s">
        <v>2291</v>
      </c>
    </row>
    <row r="445" spans="1:4" ht="12.5">
      <c r="A445" s="406" t="s">
        <v>1792</v>
      </c>
      <c r="B445" s="406" t="s">
        <v>1659</v>
      </c>
      <c r="C445" s="406" t="s">
        <v>1713</v>
      </c>
      <c r="D445" s="406" t="s">
        <v>2291</v>
      </c>
    </row>
    <row r="446" spans="1:4" ht="12.5">
      <c r="A446" s="406" t="s">
        <v>1546</v>
      </c>
      <c r="B446" s="406" t="s">
        <v>1934</v>
      </c>
      <c r="C446" s="406" t="s">
        <v>1727</v>
      </c>
      <c r="D446" s="406" t="s">
        <v>1936</v>
      </c>
    </row>
    <row r="447" spans="1:4" ht="12.5">
      <c r="A447" s="406" t="s">
        <v>1546</v>
      </c>
      <c r="B447" s="406" t="s">
        <v>1937</v>
      </c>
      <c r="C447" s="406" t="s">
        <v>1695</v>
      </c>
      <c r="D447" s="406" t="s">
        <v>2292</v>
      </c>
    </row>
    <row r="448" spans="1:4" ht="12.5">
      <c r="A448" s="406" t="s">
        <v>1546</v>
      </c>
      <c r="B448" s="406" t="s">
        <v>1656</v>
      </c>
      <c r="C448" s="406" t="s">
        <v>1954</v>
      </c>
      <c r="D448" s="406" t="s">
        <v>1939</v>
      </c>
    </row>
    <row r="449" spans="1:4" ht="12.5">
      <c r="A449" s="406" t="s">
        <v>1546</v>
      </c>
      <c r="B449" s="406" t="s">
        <v>1656</v>
      </c>
      <c r="C449" s="406" t="s">
        <v>1772</v>
      </c>
      <c r="D449" s="406" t="s">
        <v>1939</v>
      </c>
    </row>
    <row r="450" spans="1:4" ht="12.5">
      <c r="A450" s="406" t="s">
        <v>1546</v>
      </c>
      <c r="B450" s="406" t="s">
        <v>1653</v>
      </c>
      <c r="C450" s="406" t="s">
        <v>1713</v>
      </c>
      <c r="D450" s="406" t="s">
        <v>2198</v>
      </c>
    </row>
    <row r="451" spans="1:4" ht="12.5">
      <c r="A451" s="406" t="s">
        <v>1546</v>
      </c>
      <c r="B451" s="406" t="s">
        <v>1944</v>
      </c>
      <c r="C451" s="406" t="s">
        <v>1767</v>
      </c>
      <c r="D451" s="406" t="s">
        <v>2082</v>
      </c>
    </row>
    <row r="452" spans="1:4" ht="12.5">
      <c r="A452" s="406" t="s">
        <v>1546</v>
      </c>
      <c r="B452" s="406" t="s">
        <v>1659</v>
      </c>
      <c r="C452" s="406" t="s">
        <v>1805</v>
      </c>
      <c r="D452" s="406" t="s">
        <v>1940</v>
      </c>
    </row>
    <row r="453" spans="1:4" ht="12.5">
      <c r="A453" s="406" t="s">
        <v>1546</v>
      </c>
      <c r="B453" s="406" t="s">
        <v>1659</v>
      </c>
      <c r="C453" s="406" t="s">
        <v>2226</v>
      </c>
      <c r="D453" s="406" t="s">
        <v>1941</v>
      </c>
    </row>
    <row r="454" spans="1:4" ht="12.5">
      <c r="A454" s="406" t="s">
        <v>1546</v>
      </c>
      <c r="B454" s="406" t="s">
        <v>1942</v>
      </c>
      <c r="C454" s="406" t="s">
        <v>2072</v>
      </c>
      <c r="D454" s="406" t="s">
        <v>2293</v>
      </c>
    </row>
    <row r="455" spans="1:4" ht="12.5">
      <c r="A455" s="406" t="s">
        <v>1824</v>
      </c>
      <c r="B455" s="406" t="s">
        <v>1832</v>
      </c>
      <c r="C455" s="406" t="s">
        <v>1819</v>
      </c>
      <c r="D455" s="406" t="s">
        <v>2243</v>
      </c>
    </row>
    <row r="456" spans="1:4" ht="12.5">
      <c r="A456" s="406" t="s">
        <v>460</v>
      </c>
      <c r="B456" s="406" t="s">
        <v>1809</v>
      </c>
      <c r="C456" s="406" t="s">
        <v>1710</v>
      </c>
      <c r="D456" s="406" t="s">
        <v>2294</v>
      </c>
    </row>
    <row r="457" spans="1:4" ht="12.5">
      <c r="A457" s="406" t="s">
        <v>460</v>
      </c>
      <c r="B457" s="406" t="s">
        <v>1967</v>
      </c>
      <c r="C457" s="406" t="s">
        <v>1665</v>
      </c>
      <c r="D457" s="406" t="s">
        <v>2295</v>
      </c>
    </row>
    <row r="458" spans="1:4" ht="12.5">
      <c r="A458" s="406" t="s">
        <v>460</v>
      </c>
      <c r="B458" s="406" t="s">
        <v>2099</v>
      </c>
      <c r="C458" s="406" t="s">
        <v>1651</v>
      </c>
      <c r="D458" s="406" t="s">
        <v>2296</v>
      </c>
    </row>
    <row r="459" spans="1:4" ht="12.5">
      <c r="A459" s="406" t="s">
        <v>460</v>
      </c>
      <c r="B459" s="406" t="s">
        <v>1749</v>
      </c>
      <c r="C459" s="406" t="s">
        <v>1734</v>
      </c>
      <c r="D459" s="406" t="s">
        <v>2297</v>
      </c>
    </row>
    <row r="460" spans="1:4" ht="12.5">
      <c r="A460" s="406" t="s">
        <v>460</v>
      </c>
      <c r="B460" s="406" t="s">
        <v>1979</v>
      </c>
      <c r="C460" s="406" t="s">
        <v>1724</v>
      </c>
      <c r="D460" s="406" t="s">
        <v>1980</v>
      </c>
    </row>
    <row r="461" spans="1:4" ht="12.5">
      <c r="A461" s="406" t="s">
        <v>460</v>
      </c>
      <c r="B461" s="406" t="s">
        <v>2298</v>
      </c>
      <c r="C461" s="406" t="s">
        <v>1702</v>
      </c>
      <c r="D461" s="406" t="s">
        <v>2299</v>
      </c>
    </row>
    <row r="462" spans="1:4" ht="12.5">
      <c r="A462" s="406" t="s">
        <v>460</v>
      </c>
      <c r="B462" s="406" t="s">
        <v>1756</v>
      </c>
      <c r="C462" s="406" t="s">
        <v>1651</v>
      </c>
      <c r="D462" s="406" t="s">
        <v>1757</v>
      </c>
    </row>
    <row r="463" spans="1:4" ht="12.5">
      <c r="A463" s="406" t="s">
        <v>460</v>
      </c>
      <c r="B463" s="406" t="s">
        <v>2300</v>
      </c>
      <c r="C463" s="406" t="s">
        <v>1805</v>
      </c>
      <c r="D463" s="406" t="s">
        <v>2301</v>
      </c>
    </row>
    <row r="464" spans="1:4" ht="12.5">
      <c r="A464" s="406" t="s">
        <v>460</v>
      </c>
      <c r="B464" s="406" t="s">
        <v>2123</v>
      </c>
      <c r="C464" s="406" t="s">
        <v>1727</v>
      </c>
      <c r="D464" s="406" t="s">
        <v>2272</v>
      </c>
    </row>
    <row r="465" spans="1:4" ht="12.5">
      <c r="A465" s="406" t="s">
        <v>460</v>
      </c>
      <c r="B465" s="406" t="s">
        <v>2289</v>
      </c>
      <c r="C465" s="406" t="s">
        <v>1654</v>
      </c>
      <c r="D465" s="406" t="s">
        <v>2302</v>
      </c>
    </row>
    <row r="466" spans="1:4" ht="12.5">
      <c r="A466" s="406" t="s">
        <v>460</v>
      </c>
      <c r="B466" s="406" t="s">
        <v>1963</v>
      </c>
      <c r="C466" s="406" t="s">
        <v>1750</v>
      </c>
      <c r="D466" s="406" t="s">
        <v>2303</v>
      </c>
    </row>
    <row r="467" spans="1:4" ht="12.5">
      <c r="A467" s="406" t="s">
        <v>460</v>
      </c>
      <c r="B467" s="406" t="s">
        <v>2304</v>
      </c>
      <c r="C467" s="406" t="s">
        <v>2072</v>
      </c>
      <c r="D467" s="406" t="s">
        <v>2305</v>
      </c>
    </row>
    <row r="468" spans="1:4" ht="12.5">
      <c r="A468" s="406" t="s">
        <v>460</v>
      </c>
      <c r="B468" s="406" t="s">
        <v>2306</v>
      </c>
      <c r="C468" s="406" t="s">
        <v>1674</v>
      </c>
      <c r="D468" s="406" t="s">
        <v>2307</v>
      </c>
    </row>
    <row r="469" spans="1:4" ht="12.5">
      <c r="A469" s="406" t="s">
        <v>460</v>
      </c>
      <c r="B469" s="406" t="s">
        <v>2308</v>
      </c>
      <c r="C469" s="406" t="s">
        <v>1819</v>
      </c>
      <c r="D469" s="406" t="s">
        <v>2309</v>
      </c>
    </row>
    <row r="470" spans="1:4" ht="12.5">
      <c r="A470" s="406" t="s">
        <v>460</v>
      </c>
      <c r="B470" s="406" t="s">
        <v>2310</v>
      </c>
      <c r="C470" s="406" t="s">
        <v>1671</v>
      </c>
      <c r="D470" s="406" t="s">
        <v>2311</v>
      </c>
    </row>
    <row r="471" spans="1:4" ht="12.5">
      <c r="A471" s="406" t="s">
        <v>460</v>
      </c>
      <c r="B471" s="406" t="s">
        <v>2312</v>
      </c>
      <c r="C471" s="406" t="s">
        <v>1668</v>
      </c>
      <c r="D471" s="406" t="s">
        <v>2313</v>
      </c>
    </row>
    <row r="472" spans="1:4" ht="12.5">
      <c r="A472" s="406" t="s">
        <v>1784</v>
      </c>
      <c r="B472" s="406" t="s">
        <v>2314</v>
      </c>
      <c r="C472" s="406" t="s">
        <v>1887</v>
      </c>
      <c r="D472" s="406" t="s">
        <v>2315</v>
      </c>
    </row>
    <row r="473" spans="1:4" ht="12.5">
      <c r="A473" s="406" t="s">
        <v>1993</v>
      </c>
      <c r="B473" s="406" t="s">
        <v>2244</v>
      </c>
      <c r="C473" s="406" t="s">
        <v>1671</v>
      </c>
      <c r="D473" s="406" t="s">
        <v>2316</v>
      </c>
    </row>
    <row r="474" spans="1:4" ht="12.5">
      <c r="A474" s="406" t="s">
        <v>1993</v>
      </c>
      <c r="B474" s="406" t="s">
        <v>1994</v>
      </c>
      <c r="C474" s="406" t="s">
        <v>1805</v>
      </c>
      <c r="D474" s="406" t="s">
        <v>2317</v>
      </c>
    </row>
    <row r="475" spans="1:4" ht="12.5">
      <c r="A475" s="406" t="s">
        <v>1858</v>
      </c>
      <c r="B475" s="406" t="s">
        <v>2092</v>
      </c>
      <c r="C475" s="406" t="s">
        <v>1745</v>
      </c>
      <c r="D475" s="406" t="s">
        <v>2272</v>
      </c>
    </row>
    <row r="476" spans="1:4" ht="12.5">
      <c r="A476" s="406" t="s">
        <v>1993</v>
      </c>
      <c r="B476" s="406" t="s">
        <v>2318</v>
      </c>
      <c r="C476" s="406" t="s">
        <v>2019</v>
      </c>
      <c r="D476" s="406" t="s">
        <v>2319</v>
      </c>
    </row>
    <row r="477" spans="1:4" ht="12.5">
      <c r="A477" s="406" t="s">
        <v>467</v>
      </c>
      <c r="B477" s="406" t="s">
        <v>2004</v>
      </c>
      <c r="C477" s="406" t="s">
        <v>1724</v>
      </c>
      <c r="D477" s="406" t="s">
        <v>2005</v>
      </c>
    </row>
    <row r="478" spans="1:4" ht="12.5">
      <c r="A478" s="406" t="s">
        <v>467</v>
      </c>
      <c r="B478" s="406" t="s">
        <v>1998</v>
      </c>
      <c r="C478" s="406" t="s">
        <v>1702</v>
      </c>
      <c r="D478" s="406" t="s">
        <v>1999</v>
      </c>
    </row>
    <row r="479" spans="1:4" ht="12.5">
      <c r="A479" s="406" t="s">
        <v>467</v>
      </c>
      <c r="B479" s="406" t="s">
        <v>2320</v>
      </c>
      <c r="C479" s="406" t="s">
        <v>1668</v>
      </c>
      <c r="D479" s="406" t="s">
        <v>2321</v>
      </c>
    </row>
    <row r="480" spans="1:4" ht="12.5">
      <c r="A480" s="406" t="s">
        <v>467</v>
      </c>
      <c r="B480" s="406" t="s">
        <v>2322</v>
      </c>
      <c r="C480" s="406" t="s">
        <v>1710</v>
      </c>
      <c r="D480" s="406" t="s">
        <v>2323</v>
      </c>
    </row>
    <row r="481" spans="1:4" ht="12.5">
      <c r="A481" s="406" t="s">
        <v>465</v>
      </c>
      <c r="B481" s="406" t="s">
        <v>2324</v>
      </c>
      <c r="C481" s="406" t="s">
        <v>2120</v>
      </c>
      <c r="D481" s="406" t="s">
        <v>2325</v>
      </c>
    </row>
    <row r="482" spans="1:4" ht="12.5">
      <c r="A482" s="406" t="s">
        <v>465</v>
      </c>
      <c r="B482" s="406" t="s">
        <v>1830</v>
      </c>
      <c r="C482" s="406" t="s">
        <v>1687</v>
      </c>
      <c r="D482" s="406" t="s">
        <v>2118</v>
      </c>
    </row>
    <row r="483" spans="1:4" ht="12.5">
      <c r="A483" s="406" t="s">
        <v>448</v>
      </c>
      <c r="B483" s="406" t="s">
        <v>2326</v>
      </c>
      <c r="C483" s="406" t="s">
        <v>1702</v>
      </c>
      <c r="D483" s="406" t="s">
        <v>2327</v>
      </c>
    </row>
    <row r="484" spans="1:4" ht="12.5">
      <c r="A484" s="406" t="s">
        <v>456</v>
      </c>
      <c r="B484" s="406" t="s">
        <v>2328</v>
      </c>
      <c r="C484" s="406" t="s">
        <v>2329</v>
      </c>
      <c r="D484" s="406" t="s">
        <v>2330</v>
      </c>
    </row>
    <row r="485" spans="1:4" ht="12.5">
      <c r="A485" s="406" t="s">
        <v>456</v>
      </c>
      <c r="B485" s="406" t="s">
        <v>2331</v>
      </c>
      <c r="C485" s="406" t="s">
        <v>2019</v>
      </c>
      <c r="D485" s="406" t="s">
        <v>2332</v>
      </c>
    </row>
    <row r="486" spans="1:4" ht="12.5">
      <c r="A486" s="406" t="s">
        <v>456</v>
      </c>
      <c r="B486" s="406" t="s">
        <v>1838</v>
      </c>
      <c r="C486" s="406" t="s">
        <v>1705</v>
      </c>
      <c r="D486" s="406" t="s">
        <v>1816</v>
      </c>
    </row>
    <row r="487" spans="1:4" ht="12.5">
      <c r="A487" s="406" t="s">
        <v>448</v>
      </c>
      <c r="B487" s="406" t="s">
        <v>1673</v>
      </c>
      <c r="C487" s="406" t="s">
        <v>1702</v>
      </c>
      <c r="D487" s="406" t="s">
        <v>2333</v>
      </c>
    </row>
    <row r="488" spans="1:4" ht="12.5">
      <c r="A488" s="406" t="s">
        <v>448</v>
      </c>
      <c r="B488" s="406" t="s">
        <v>2334</v>
      </c>
      <c r="C488" s="406" t="s">
        <v>1687</v>
      </c>
      <c r="D488" s="406" t="s">
        <v>2335</v>
      </c>
    </row>
    <row r="489" spans="1:4" ht="12.5">
      <c r="A489" s="406" t="s">
        <v>448</v>
      </c>
      <c r="B489" s="406" t="s">
        <v>2336</v>
      </c>
      <c r="C489" s="406" t="s">
        <v>1668</v>
      </c>
      <c r="D489" s="406" t="s">
        <v>2337</v>
      </c>
    </row>
    <row r="490" spans="1:4" ht="12.5">
      <c r="A490" s="406" t="s">
        <v>448</v>
      </c>
      <c r="B490" s="406" t="s">
        <v>1712</v>
      </c>
      <c r="C490" s="406" t="s">
        <v>1724</v>
      </c>
      <c r="D490" s="406" t="s">
        <v>2267</v>
      </c>
    </row>
    <row r="491" spans="1:4" ht="12.5">
      <c r="A491" s="406" t="s">
        <v>448</v>
      </c>
      <c r="B491" s="406" t="s">
        <v>2338</v>
      </c>
      <c r="C491" s="406" t="s">
        <v>1702</v>
      </c>
      <c r="D491" s="406" t="s">
        <v>2339</v>
      </c>
    </row>
    <row r="492" spans="1:4" ht="12.5">
      <c r="A492" s="406" t="s">
        <v>448</v>
      </c>
      <c r="B492" s="406" t="s">
        <v>1691</v>
      </c>
      <c r="C492" s="406" t="s">
        <v>2226</v>
      </c>
      <c r="D492" s="406" t="s">
        <v>2340</v>
      </c>
    </row>
    <row r="493" spans="1:4" ht="12.5">
      <c r="A493" s="406" t="s">
        <v>448</v>
      </c>
      <c r="B493" s="406" t="s">
        <v>2341</v>
      </c>
      <c r="C493" s="406" t="s">
        <v>1724</v>
      </c>
      <c r="D493" s="406" t="s">
        <v>2342</v>
      </c>
    </row>
    <row r="494" spans="1:4" ht="12.5">
      <c r="A494" s="406" t="s">
        <v>448</v>
      </c>
      <c r="B494" s="406" t="s">
        <v>2033</v>
      </c>
      <c r="C494" s="406" t="s">
        <v>1819</v>
      </c>
      <c r="D494" s="406" t="s">
        <v>2343</v>
      </c>
    </row>
    <row r="495" spans="1:4" ht="12.5">
      <c r="A495" s="406" t="s">
        <v>783</v>
      </c>
      <c r="B495" s="406" t="s">
        <v>1848</v>
      </c>
      <c r="C495" s="406" t="s">
        <v>1657</v>
      </c>
      <c r="D495" s="406" t="s">
        <v>2344</v>
      </c>
    </row>
    <row r="496" spans="1:4" ht="12.5">
      <c r="A496" s="406" t="s">
        <v>448</v>
      </c>
      <c r="B496" s="406" t="s">
        <v>1650</v>
      </c>
      <c r="C496" s="406" t="s">
        <v>1819</v>
      </c>
      <c r="D496" s="406" t="s">
        <v>1881</v>
      </c>
    </row>
    <row r="497" spans="1:4" ht="12.5">
      <c r="A497" s="406" t="s">
        <v>448</v>
      </c>
      <c r="B497" s="406" t="s">
        <v>2345</v>
      </c>
      <c r="C497" s="406" t="s">
        <v>1657</v>
      </c>
      <c r="D497" s="406" t="s">
        <v>2346</v>
      </c>
    </row>
    <row r="498" spans="1:4" ht="12.5">
      <c r="A498" s="406" t="s">
        <v>448</v>
      </c>
      <c r="B498" s="406" t="s">
        <v>2347</v>
      </c>
      <c r="C498" s="406" t="s">
        <v>1724</v>
      </c>
      <c r="D498" s="406" t="s">
        <v>2348</v>
      </c>
    </row>
    <row r="499" spans="1:4" ht="12.5">
      <c r="A499" s="406" t="s">
        <v>448</v>
      </c>
      <c r="B499" s="406" t="s">
        <v>1726</v>
      </c>
      <c r="C499" s="406" t="s">
        <v>1671</v>
      </c>
      <c r="D499" s="406" t="s">
        <v>1899</v>
      </c>
    </row>
    <row r="500" spans="1:4" ht="12.5">
      <c r="A500" s="406" t="s">
        <v>448</v>
      </c>
      <c r="B500" s="406" t="s">
        <v>2216</v>
      </c>
      <c r="C500" s="406" t="s">
        <v>1772</v>
      </c>
      <c r="D500" s="406" t="s">
        <v>2217</v>
      </c>
    </row>
    <row r="501" spans="1:4" ht="12.5">
      <c r="A501" s="406" t="s">
        <v>463</v>
      </c>
      <c r="B501" s="406" t="s">
        <v>2020</v>
      </c>
      <c r="C501" s="406" t="s">
        <v>149</v>
      </c>
      <c r="D501" s="406" t="s">
        <v>2022</v>
      </c>
    </row>
    <row r="502" spans="1:4" ht="12.5">
      <c r="A502" s="406" t="s">
        <v>448</v>
      </c>
      <c r="B502" s="406" t="s">
        <v>2044</v>
      </c>
      <c r="C502" s="406" t="s">
        <v>1727</v>
      </c>
      <c r="D502" s="406" t="s">
        <v>2045</v>
      </c>
    </row>
    <row r="503" spans="1:4" ht="12.5">
      <c r="A503" s="406" t="s">
        <v>463</v>
      </c>
      <c r="B503" s="406" t="s">
        <v>2310</v>
      </c>
      <c r="C503" s="406" t="s">
        <v>1674</v>
      </c>
      <c r="D503" s="406" t="s">
        <v>2349</v>
      </c>
    </row>
    <row r="504" spans="1:4" ht="12.5">
      <c r="A504" s="406" t="s">
        <v>463</v>
      </c>
      <c r="B504" s="406" t="s">
        <v>2013</v>
      </c>
      <c r="C504" s="406" t="s">
        <v>1734</v>
      </c>
      <c r="D504" s="406" t="s">
        <v>2350</v>
      </c>
    </row>
    <row r="505" spans="1:4" ht="12.5">
      <c r="A505" s="406" t="s">
        <v>448</v>
      </c>
      <c r="B505" s="406" t="s">
        <v>1907</v>
      </c>
      <c r="C505" s="406" t="s">
        <v>1819</v>
      </c>
      <c r="D505" s="406" t="s">
        <v>1908</v>
      </c>
    </row>
    <row r="506" spans="1:4" ht="12.5">
      <c r="A506" s="406" t="s">
        <v>448</v>
      </c>
      <c r="B506" s="406" t="s">
        <v>1731</v>
      </c>
      <c r="C506" s="406" t="s">
        <v>1763</v>
      </c>
      <c r="D506" s="406" t="s">
        <v>1732</v>
      </c>
    </row>
    <row r="507" spans="1:4" ht="12.5">
      <c r="A507" s="406" t="s">
        <v>463</v>
      </c>
      <c r="B507" s="406" t="s">
        <v>1853</v>
      </c>
      <c r="C507" s="406" t="s">
        <v>1671</v>
      </c>
      <c r="D507" s="406" t="s">
        <v>2351</v>
      </c>
    </row>
    <row r="508" spans="1:4" ht="12.5">
      <c r="A508" s="406" t="s">
        <v>448</v>
      </c>
      <c r="B508" s="406" t="s">
        <v>2352</v>
      </c>
      <c r="C508" s="406" t="s">
        <v>1734</v>
      </c>
      <c r="D508" s="406" t="s">
        <v>2353</v>
      </c>
    </row>
    <row r="509" spans="1:4" ht="12.5">
      <c r="A509" s="406" t="s">
        <v>448</v>
      </c>
      <c r="B509" s="406" t="s">
        <v>2352</v>
      </c>
      <c r="C509" s="406" t="s">
        <v>1657</v>
      </c>
      <c r="D509" s="406" t="s">
        <v>2354</v>
      </c>
    </row>
    <row r="510" spans="1:4" ht="12.5">
      <c r="A510" s="406" t="s">
        <v>448</v>
      </c>
      <c r="B510" s="406" t="s">
        <v>2214</v>
      </c>
      <c r="C510" s="406" t="s">
        <v>1748</v>
      </c>
      <c r="D510" s="406" t="s">
        <v>2355</v>
      </c>
    </row>
    <row r="511" spans="1:4" ht="12.5">
      <c r="A511" s="406" t="s">
        <v>1855</v>
      </c>
      <c r="B511" s="406" t="s">
        <v>1856</v>
      </c>
      <c r="C511" s="406" t="s">
        <v>1702</v>
      </c>
      <c r="D511" s="406" t="s">
        <v>2356</v>
      </c>
    </row>
    <row r="512" spans="1:4" ht="12.5">
      <c r="A512" s="406" t="s">
        <v>1855</v>
      </c>
      <c r="B512" s="406" t="s">
        <v>503</v>
      </c>
      <c r="C512" s="406" t="s">
        <v>1727</v>
      </c>
      <c r="D512" s="406" t="s">
        <v>2357</v>
      </c>
    </row>
    <row r="513" spans="1:4" ht="12.5">
      <c r="A513" s="406" t="s">
        <v>1780</v>
      </c>
      <c r="B513" s="406" t="s">
        <v>1928</v>
      </c>
      <c r="C513" s="406" t="s">
        <v>1695</v>
      </c>
      <c r="D513" s="406" t="s">
        <v>1929</v>
      </c>
    </row>
    <row r="514" spans="1:4" ht="12.5">
      <c r="A514" s="406" t="s">
        <v>1780</v>
      </c>
      <c r="B514" s="406" t="s">
        <v>1781</v>
      </c>
      <c r="C514" s="406" t="s">
        <v>2120</v>
      </c>
      <c r="D514" s="406" t="s">
        <v>2227</v>
      </c>
    </row>
    <row r="515" spans="1:4" ht="12.5">
      <c r="A515" s="406" t="s">
        <v>2261</v>
      </c>
      <c r="B515" s="406" t="s">
        <v>503</v>
      </c>
      <c r="C515" s="406" t="s">
        <v>1805</v>
      </c>
      <c r="D515" s="406" t="s">
        <v>2358</v>
      </c>
    </row>
    <row r="516" spans="1:4" ht="12.5">
      <c r="A516" s="406" t="s">
        <v>1863</v>
      </c>
      <c r="B516" s="406" t="s">
        <v>1864</v>
      </c>
      <c r="C516" s="406" t="s">
        <v>2072</v>
      </c>
      <c r="D516" s="406" t="s">
        <v>2239</v>
      </c>
    </row>
    <row r="517" spans="1:4" ht="12.5">
      <c r="A517" s="406" t="s">
        <v>1863</v>
      </c>
      <c r="B517" s="406" t="s">
        <v>1864</v>
      </c>
      <c r="C517" s="406" t="s">
        <v>1828</v>
      </c>
      <c r="D517" s="406" t="s">
        <v>1768</v>
      </c>
    </row>
    <row r="518" spans="1:4" ht="12.5">
      <c r="A518" s="406" t="s">
        <v>1863</v>
      </c>
      <c r="B518" s="406" t="s">
        <v>1872</v>
      </c>
      <c r="C518" s="406" t="s">
        <v>1734</v>
      </c>
      <c r="D518" s="406" t="s">
        <v>2139</v>
      </c>
    </row>
    <row r="519" spans="1:4" ht="12.5">
      <c r="A519" s="406" t="s">
        <v>1863</v>
      </c>
      <c r="B519" s="406" t="s">
        <v>1869</v>
      </c>
      <c r="C519" s="406" t="s">
        <v>2130</v>
      </c>
      <c r="D519" s="406" t="s">
        <v>2359</v>
      </c>
    </row>
    <row r="520" spans="1:4" ht="12.5">
      <c r="A520" s="406" t="s">
        <v>1824</v>
      </c>
      <c r="B520" s="406" t="s">
        <v>1825</v>
      </c>
      <c r="C520" s="406" t="s">
        <v>1710</v>
      </c>
      <c r="D520" s="406" t="s">
        <v>1826</v>
      </c>
    </row>
    <row r="521" spans="1:4" ht="12.5">
      <c r="A521" s="406" t="s">
        <v>1824</v>
      </c>
      <c r="B521" s="406" t="s">
        <v>2069</v>
      </c>
      <c r="C521" s="406" t="s">
        <v>1748</v>
      </c>
      <c r="D521" s="406" t="s">
        <v>2360</v>
      </c>
    </row>
    <row r="522" spans="1:4" ht="12.5">
      <c r="A522" s="406" t="s">
        <v>2185</v>
      </c>
      <c r="B522" s="406" t="s">
        <v>2284</v>
      </c>
      <c r="C522" s="406" t="s">
        <v>1665</v>
      </c>
      <c r="D522" s="406" t="s">
        <v>2285</v>
      </c>
    </row>
    <row r="523" spans="1:4" ht="12.5">
      <c r="A523" s="406" t="s">
        <v>1893</v>
      </c>
      <c r="B523" s="406" t="s">
        <v>1904</v>
      </c>
      <c r="C523" s="406" t="s">
        <v>2010</v>
      </c>
      <c r="D523" s="406" t="s">
        <v>2065</v>
      </c>
    </row>
    <row r="524" spans="1:4" ht="12.5">
      <c r="A524" s="406" t="s">
        <v>1893</v>
      </c>
      <c r="B524" s="406" t="s">
        <v>1904</v>
      </c>
      <c r="C524" s="406" t="s">
        <v>2120</v>
      </c>
      <c r="D524" s="406" t="s">
        <v>2361</v>
      </c>
    </row>
    <row r="525" spans="1:4" ht="12.5">
      <c r="A525" s="406" t="s">
        <v>1843</v>
      </c>
      <c r="B525" s="406" t="s">
        <v>2362</v>
      </c>
      <c r="C525" s="406" t="s">
        <v>1665</v>
      </c>
      <c r="D525" s="406" t="s">
        <v>2058</v>
      </c>
    </row>
    <row r="526" spans="1:4" ht="12.5">
      <c r="A526" s="406" t="s">
        <v>1893</v>
      </c>
      <c r="B526" s="406" t="s">
        <v>2363</v>
      </c>
      <c r="C526" s="406" t="s">
        <v>2130</v>
      </c>
      <c r="D526" s="406" t="s">
        <v>2364</v>
      </c>
    </row>
    <row r="527" spans="1:4" ht="12.5">
      <c r="A527" s="406" t="s">
        <v>1893</v>
      </c>
      <c r="B527" s="406" t="s">
        <v>2363</v>
      </c>
      <c r="C527" s="406" t="s">
        <v>2021</v>
      </c>
      <c r="D527" s="406" t="s">
        <v>2364</v>
      </c>
    </row>
    <row r="528" spans="1:4" ht="12.5">
      <c r="A528" s="406" t="s">
        <v>1843</v>
      </c>
      <c r="B528" s="406" t="s">
        <v>1844</v>
      </c>
      <c r="C528" s="406" t="s">
        <v>1805</v>
      </c>
      <c r="D528" s="406" t="s">
        <v>2253</v>
      </c>
    </row>
    <row r="529" spans="1:4" ht="12.5">
      <c r="A529" s="406" t="s">
        <v>1843</v>
      </c>
      <c r="B529" s="406" t="s">
        <v>1844</v>
      </c>
      <c r="C529" s="406" t="s">
        <v>1651</v>
      </c>
      <c r="D529" s="406" t="s">
        <v>1845</v>
      </c>
    </row>
    <row r="530" spans="1:4" ht="12.5">
      <c r="A530" s="406" t="s">
        <v>2365</v>
      </c>
      <c r="B530" s="406" t="s">
        <v>2366</v>
      </c>
      <c r="C530" s="406" t="s">
        <v>2177</v>
      </c>
      <c r="D530" s="406" t="s">
        <v>2367</v>
      </c>
    </row>
    <row r="531" spans="1:4" ht="12.5">
      <c r="A531" s="406" t="s">
        <v>452</v>
      </c>
      <c r="B531" s="406" t="s">
        <v>2368</v>
      </c>
      <c r="C531" s="406" t="s">
        <v>1805</v>
      </c>
      <c r="D531" s="406" t="s">
        <v>2369</v>
      </c>
    </row>
    <row r="532" spans="1:4" ht="12.5">
      <c r="A532" s="406" t="s">
        <v>452</v>
      </c>
      <c r="B532" s="406" t="s">
        <v>2071</v>
      </c>
      <c r="C532" s="406" t="s">
        <v>1745</v>
      </c>
      <c r="D532" s="406" t="s">
        <v>2370</v>
      </c>
    </row>
    <row r="533" spans="1:4" ht="12.5">
      <c r="A533" s="406" t="s">
        <v>452</v>
      </c>
      <c r="B533" s="406" t="s">
        <v>2074</v>
      </c>
      <c r="C533" s="406" t="s">
        <v>1657</v>
      </c>
      <c r="D533" s="406" t="s">
        <v>2075</v>
      </c>
    </row>
    <row r="534" spans="1:4" ht="12.5">
      <c r="A534" s="406" t="s">
        <v>452</v>
      </c>
      <c r="B534" s="406" t="s">
        <v>2371</v>
      </c>
      <c r="C534" s="406" t="s">
        <v>1710</v>
      </c>
      <c r="D534" s="406" t="s">
        <v>2372</v>
      </c>
    </row>
    <row r="535" spans="1:4" ht="12.5">
      <c r="A535" s="406" t="s">
        <v>452</v>
      </c>
      <c r="B535" s="406" t="s">
        <v>2373</v>
      </c>
      <c r="C535" s="406" t="s">
        <v>1671</v>
      </c>
      <c r="D535" s="406" t="s">
        <v>2374</v>
      </c>
    </row>
    <row r="536" spans="1:4" ht="12.5">
      <c r="A536" s="406" t="s">
        <v>1546</v>
      </c>
      <c r="B536" s="406" t="s">
        <v>1653</v>
      </c>
      <c r="C536" s="406" t="s">
        <v>1651</v>
      </c>
      <c r="D536" s="406" t="s">
        <v>2083</v>
      </c>
    </row>
    <row r="537" spans="1:4" ht="12.5">
      <c r="A537" s="406" t="s">
        <v>1546</v>
      </c>
      <c r="B537" s="406" t="s">
        <v>1653</v>
      </c>
      <c r="C537" s="406" t="s">
        <v>1671</v>
      </c>
      <c r="D537" s="406" t="s">
        <v>1655</v>
      </c>
    </row>
    <row r="538" spans="1:4" ht="12.5">
      <c r="A538" s="406" t="s">
        <v>1546</v>
      </c>
      <c r="B538" s="406" t="s">
        <v>1653</v>
      </c>
      <c r="C538" s="406" t="s">
        <v>1763</v>
      </c>
      <c r="D538" s="406" t="s">
        <v>1655</v>
      </c>
    </row>
    <row r="539" spans="1:4" ht="12.5">
      <c r="A539" s="406" t="s">
        <v>1546</v>
      </c>
      <c r="B539" s="406" t="s">
        <v>2084</v>
      </c>
      <c r="C539" s="406" t="s">
        <v>1729</v>
      </c>
      <c r="D539" s="406" t="s">
        <v>2375</v>
      </c>
    </row>
    <row r="540" spans="1:4" ht="12.5">
      <c r="A540" s="406" t="s">
        <v>1546</v>
      </c>
      <c r="B540" s="406" t="s">
        <v>1934</v>
      </c>
      <c r="C540" s="406" t="s">
        <v>1665</v>
      </c>
      <c r="D540" s="406" t="s">
        <v>2376</v>
      </c>
    </row>
    <row r="541" spans="1:4" ht="12.5">
      <c r="A541" s="406" t="s">
        <v>1546</v>
      </c>
      <c r="B541" s="406" t="s">
        <v>1937</v>
      </c>
      <c r="C541" s="406" t="s">
        <v>1748</v>
      </c>
      <c r="D541" s="406" t="s">
        <v>1938</v>
      </c>
    </row>
    <row r="542" spans="1:4" ht="12.5">
      <c r="A542" s="406" t="s">
        <v>1546</v>
      </c>
      <c r="B542" s="406" t="s">
        <v>1937</v>
      </c>
      <c r="C542" s="406" t="s">
        <v>1665</v>
      </c>
      <c r="D542" s="406" t="s">
        <v>1938</v>
      </c>
    </row>
    <row r="543" spans="1:4" ht="12.5">
      <c r="A543" s="406" t="s">
        <v>1546</v>
      </c>
      <c r="B543" s="406" t="s">
        <v>1944</v>
      </c>
      <c r="C543" s="406" t="s">
        <v>1729</v>
      </c>
      <c r="D543" s="406" t="s">
        <v>2082</v>
      </c>
    </row>
    <row r="544" spans="1:4" ht="12.5">
      <c r="A544" s="406" t="s">
        <v>1546</v>
      </c>
      <c r="B544" s="406" t="s">
        <v>1659</v>
      </c>
      <c r="C544" s="406" t="s">
        <v>1665</v>
      </c>
      <c r="D544" s="406" t="s">
        <v>2377</v>
      </c>
    </row>
    <row r="545" spans="1:4" ht="12.5">
      <c r="A545" s="406" t="s">
        <v>1546</v>
      </c>
      <c r="B545" s="406" t="s">
        <v>1659</v>
      </c>
      <c r="C545" s="406" t="s">
        <v>1819</v>
      </c>
      <c r="D545" s="406" t="s">
        <v>2378</v>
      </c>
    </row>
    <row r="546" spans="1:4" ht="12.5">
      <c r="A546" s="406" t="s">
        <v>1546</v>
      </c>
      <c r="B546" s="406" t="s">
        <v>1942</v>
      </c>
      <c r="C546" s="406" t="s">
        <v>2019</v>
      </c>
      <c r="D546" s="406" t="s">
        <v>2379</v>
      </c>
    </row>
    <row r="547" spans="1:4" ht="12.5">
      <c r="A547" s="406" t="s">
        <v>1546</v>
      </c>
      <c r="B547" s="406" t="s">
        <v>1942</v>
      </c>
      <c r="C547" s="406" t="s">
        <v>1870</v>
      </c>
      <c r="D547" s="406" t="s">
        <v>2380</v>
      </c>
    </row>
    <row r="548" spans="1:4" ht="12.5">
      <c r="A548" s="406" t="s">
        <v>1858</v>
      </c>
      <c r="B548" s="406" t="s">
        <v>2381</v>
      </c>
      <c r="C548" s="406" t="s">
        <v>1665</v>
      </c>
      <c r="D548" s="406" t="s">
        <v>2382</v>
      </c>
    </row>
    <row r="549" spans="1:4" ht="12.5">
      <c r="A549" s="406" t="s">
        <v>1858</v>
      </c>
      <c r="B549" s="406" t="s">
        <v>1859</v>
      </c>
      <c r="C549" s="406" t="s">
        <v>1805</v>
      </c>
      <c r="D549" s="406" t="s">
        <v>2383</v>
      </c>
    </row>
    <row r="550" spans="1:4" ht="12.5">
      <c r="A550" s="406" t="s">
        <v>1858</v>
      </c>
      <c r="B550" s="406" t="s">
        <v>1859</v>
      </c>
      <c r="C550" s="406" t="s">
        <v>1772</v>
      </c>
      <c r="D550" s="406" t="s">
        <v>2096</v>
      </c>
    </row>
    <row r="551" spans="1:4" ht="12.5">
      <c r="A551" s="406" t="s">
        <v>460</v>
      </c>
      <c r="B551" s="406" t="s">
        <v>2384</v>
      </c>
      <c r="C551" s="406" t="s">
        <v>1805</v>
      </c>
      <c r="D551" s="406" t="s">
        <v>2385</v>
      </c>
    </row>
    <row r="552" spans="1:4" ht="12.5">
      <c r="A552" s="406" t="s">
        <v>460</v>
      </c>
      <c r="B552" s="406" t="s">
        <v>2224</v>
      </c>
      <c r="C552" s="406" t="s">
        <v>1660</v>
      </c>
      <c r="D552" s="406" t="s">
        <v>2225</v>
      </c>
    </row>
    <row r="553" spans="1:4" ht="12.5">
      <c r="A553" s="406" t="s">
        <v>460</v>
      </c>
      <c r="B553" s="406" t="s">
        <v>2386</v>
      </c>
      <c r="C553" s="406" t="s">
        <v>1805</v>
      </c>
      <c r="D553" s="406" t="s">
        <v>2387</v>
      </c>
    </row>
    <row r="554" spans="1:4" ht="12.5">
      <c r="A554" s="406" t="s">
        <v>448</v>
      </c>
      <c r="B554" s="406" t="s">
        <v>2031</v>
      </c>
      <c r="C554" s="406" t="s">
        <v>1819</v>
      </c>
      <c r="D554" s="406" t="s">
        <v>2032</v>
      </c>
    </row>
    <row r="555" spans="1:4" ht="12.5">
      <c r="A555" s="406" t="s">
        <v>460</v>
      </c>
      <c r="B555" s="406" t="s">
        <v>1967</v>
      </c>
      <c r="C555" s="406" t="s">
        <v>1651</v>
      </c>
      <c r="D555" s="406" t="s">
        <v>2388</v>
      </c>
    </row>
    <row r="556" spans="1:4" ht="12.5">
      <c r="A556" s="406" t="s">
        <v>460</v>
      </c>
      <c r="B556" s="406" t="s">
        <v>1969</v>
      </c>
      <c r="C556" s="406" t="s">
        <v>1695</v>
      </c>
      <c r="D556" s="406" t="s">
        <v>2389</v>
      </c>
    </row>
    <row r="557" spans="1:4" ht="12.5">
      <c r="A557" s="406" t="s">
        <v>448</v>
      </c>
      <c r="B557" s="406" t="s">
        <v>2390</v>
      </c>
      <c r="C557" s="406" t="s">
        <v>1748</v>
      </c>
      <c r="D557" s="406" t="s">
        <v>2391</v>
      </c>
    </row>
    <row r="558" spans="1:4" ht="12.5">
      <c r="A558" s="406" t="s">
        <v>460</v>
      </c>
      <c r="B558" s="406" t="s">
        <v>2392</v>
      </c>
      <c r="C558" s="406" t="s">
        <v>1651</v>
      </c>
      <c r="D558" s="406" t="s">
        <v>2393</v>
      </c>
    </row>
    <row r="559" spans="1:4" ht="12.5">
      <c r="A559" s="406" t="s">
        <v>460</v>
      </c>
      <c r="B559" s="406" t="s">
        <v>1972</v>
      </c>
      <c r="C559" s="406" t="s">
        <v>1674</v>
      </c>
      <c r="D559" s="406" t="s">
        <v>2394</v>
      </c>
    </row>
    <row r="560" spans="1:4" ht="12.5">
      <c r="A560" s="406" t="s">
        <v>460</v>
      </c>
      <c r="B560" s="406" t="s">
        <v>1972</v>
      </c>
      <c r="C560" s="406" t="s">
        <v>2187</v>
      </c>
      <c r="D560" s="406" t="s">
        <v>2395</v>
      </c>
    </row>
    <row r="561" spans="1:4" ht="12.5">
      <c r="A561" s="406" t="s">
        <v>460</v>
      </c>
      <c r="B561" s="406" t="s">
        <v>1990</v>
      </c>
      <c r="C561" s="406" t="s">
        <v>1772</v>
      </c>
      <c r="D561" s="406" t="s">
        <v>2396</v>
      </c>
    </row>
    <row r="562" spans="1:4" ht="12.5">
      <c r="A562" s="406" t="s">
        <v>460</v>
      </c>
      <c r="B562" s="406" t="s">
        <v>1776</v>
      </c>
      <c r="C562" s="406" t="s">
        <v>1702</v>
      </c>
      <c r="D562" s="406" t="s">
        <v>2397</v>
      </c>
    </row>
    <row r="563" spans="1:4" ht="12.5">
      <c r="A563" s="406" t="s">
        <v>460</v>
      </c>
      <c r="B563" s="406" t="s">
        <v>2398</v>
      </c>
      <c r="C563" s="406" t="s">
        <v>1674</v>
      </c>
      <c r="D563" s="406" t="s">
        <v>2399</v>
      </c>
    </row>
    <row r="564" spans="1:4" ht="12.5">
      <c r="A564" s="406" t="s">
        <v>448</v>
      </c>
      <c r="B564" s="406" t="s">
        <v>2400</v>
      </c>
      <c r="C564" s="406" t="s">
        <v>1665</v>
      </c>
      <c r="D564" s="406" t="s">
        <v>2401</v>
      </c>
    </row>
    <row r="565" spans="1:4" ht="12.5">
      <c r="A565" s="406" t="s">
        <v>460</v>
      </c>
      <c r="B565" s="406" t="s">
        <v>2236</v>
      </c>
      <c r="C565" s="406" t="s">
        <v>1724</v>
      </c>
      <c r="D565" s="406" t="s">
        <v>2402</v>
      </c>
    </row>
    <row r="566" spans="1:4" ht="12.5">
      <c r="A566" s="406" t="s">
        <v>448</v>
      </c>
      <c r="B566" s="406" t="s">
        <v>2403</v>
      </c>
      <c r="C566" s="406" t="s">
        <v>2404</v>
      </c>
      <c r="D566" s="406" t="s">
        <v>2405</v>
      </c>
    </row>
    <row r="567" spans="1:4" ht="12.5">
      <c r="A567" s="406" t="s">
        <v>460</v>
      </c>
      <c r="B567" s="406" t="s">
        <v>1760</v>
      </c>
      <c r="C567" s="406" t="s">
        <v>1671</v>
      </c>
      <c r="D567" s="406" t="s">
        <v>1839</v>
      </c>
    </row>
    <row r="568" spans="1:4" ht="12.5">
      <c r="A568" s="406" t="s">
        <v>460</v>
      </c>
      <c r="B568" s="406" t="s">
        <v>2406</v>
      </c>
      <c r="C568" s="406" t="s">
        <v>1702</v>
      </c>
      <c r="D568" s="406" t="s">
        <v>2407</v>
      </c>
    </row>
    <row r="569" spans="1:4" ht="12.5">
      <c r="A569" s="406" t="s">
        <v>460</v>
      </c>
      <c r="B569" s="406" t="s">
        <v>2408</v>
      </c>
      <c r="C569" s="406" t="s">
        <v>1713</v>
      </c>
      <c r="D569" s="406" t="s">
        <v>2409</v>
      </c>
    </row>
    <row r="570" spans="1:4" ht="12.5">
      <c r="A570" s="406" t="s">
        <v>460</v>
      </c>
      <c r="B570" s="406" t="s">
        <v>2308</v>
      </c>
      <c r="C570" s="406" t="s">
        <v>1665</v>
      </c>
      <c r="D570" s="406" t="s">
        <v>2410</v>
      </c>
    </row>
    <row r="571" spans="1:4" ht="12.5">
      <c r="A571" s="406" t="s">
        <v>460</v>
      </c>
      <c r="B571" s="406" t="s">
        <v>1766</v>
      </c>
      <c r="C571" s="406" t="s">
        <v>1668</v>
      </c>
      <c r="D571" s="406" t="s">
        <v>2411</v>
      </c>
    </row>
    <row r="572" spans="1:4" ht="12.5">
      <c r="A572" s="406" t="s">
        <v>448</v>
      </c>
      <c r="B572" s="406" t="s">
        <v>2273</v>
      </c>
      <c r="C572" s="406" t="s">
        <v>1677</v>
      </c>
      <c r="D572" s="406" t="s">
        <v>2412</v>
      </c>
    </row>
    <row r="573" spans="1:4" ht="12.5">
      <c r="A573" s="406" t="s">
        <v>448</v>
      </c>
      <c r="B573" s="406" t="s">
        <v>1717</v>
      </c>
      <c r="C573" s="406" t="s">
        <v>2177</v>
      </c>
      <c r="D573" s="406" t="s">
        <v>1720</v>
      </c>
    </row>
    <row r="574" spans="1:4" ht="12.5">
      <c r="A574" s="406" t="s">
        <v>460</v>
      </c>
      <c r="B574" s="406" t="s">
        <v>2304</v>
      </c>
      <c r="C574" s="406" t="s">
        <v>2120</v>
      </c>
      <c r="D574" s="406" t="s">
        <v>2305</v>
      </c>
    </row>
    <row r="575" spans="1:4" ht="12.5">
      <c r="A575" s="406" t="s">
        <v>460</v>
      </c>
      <c r="B575" s="406" t="s">
        <v>2304</v>
      </c>
      <c r="C575" s="406" t="s">
        <v>2413</v>
      </c>
      <c r="D575" s="406" t="s">
        <v>2305</v>
      </c>
    </row>
    <row r="576" spans="1:4" ht="12.5">
      <c r="A576" s="406" t="s">
        <v>448</v>
      </c>
      <c r="B576" s="406" t="s">
        <v>1726</v>
      </c>
      <c r="C576" s="406" t="s">
        <v>1677</v>
      </c>
      <c r="D576" s="406" t="s">
        <v>2414</v>
      </c>
    </row>
    <row r="577" spans="1:4" ht="12.5">
      <c r="A577" s="406" t="s">
        <v>448</v>
      </c>
      <c r="B577" s="406" t="s">
        <v>1726</v>
      </c>
      <c r="C577" s="406" t="s">
        <v>2019</v>
      </c>
      <c r="D577" s="406" t="s">
        <v>2414</v>
      </c>
    </row>
    <row r="578" spans="1:4" ht="12.5">
      <c r="A578" s="406" t="s">
        <v>448</v>
      </c>
      <c r="B578" s="406" t="s">
        <v>2334</v>
      </c>
      <c r="C578" s="406" t="s">
        <v>1724</v>
      </c>
      <c r="D578" s="406" t="s">
        <v>2415</v>
      </c>
    </row>
    <row r="579" spans="1:4" ht="12.5">
      <c r="A579" s="406" t="s">
        <v>448</v>
      </c>
      <c r="B579" s="406" t="s">
        <v>1684</v>
      </c>
      <c r="C579" s="406" t="s">
        <v>1750</v>
      </c>
      <c r="D579" s="406" t="s">
        <v>1685</v>
      </c>
    </row>
    <row r="580" spans="1:4" ht="12.5">
      <c r="A580" s="406" t="s">
        <v>448</v>
      </c>
      <c r="B580" s="406" t="s">
        <v>1889</v>
      </c>
      <c r="C580" s="406" t="s">
        <v>1805</v>
      </c>
      <c r="D580" s="406" t="s">
        <v>1757</v>
      </c>
    </row>
    <row r="581" spans="1:4" ht="12.5">
      <c r="A581" s="406" t="s">
        <v>448</v>
      </c>
      <c r="B581" s="406" t="s">
        <v>2214</v>
      </c>
      <c r="C581" s="406" t="s">
        <v>1745</v>
      </c>
      <c r="D581" s="406" t="s">
        <v>2416</v>
      </c>
    </row>
    <row r="582" spans="1:4" ht="12.5">
      <c r="A582" s="406" t="s">
        <v>448</v>
      </c>
      <c r="B582" s="406" t="s">
        <v>2417</v>
      </c>
      <c r="C582" s="406" t="s">
        <v>1651</v>
      </c>
      <c r="D582" s="406" t="s">
        <v>2418</v>
      </c>
    </row>
    <row r="583" spans="1:4" ht="12.5">
      <c r="A583" s="406" t="s">
        <v>448</v>
      </c>
      <c r="B583" s="406" t="s">
        <v>2419</v>
      </c>
      <c r="C583" s="406" t="s">
        <v>1819</v>
      </c>
      <c r="D583" s="406" t="s">
        <v>2420</v>
      </c>
    </row>
    <row r="584" spans="1:4" ht="12.5">
      <c r="A584" s="406" t="s">
        <v>448</v>
      </c>
      <c r="B584" s="406" t="s">
        <v>2216</v>
      </c>
      <c r="C584" s="406" t="s">
        <v>1796</v>
      </c>
      <c r="D584" s="406" t="s">
        <v>2217</v>
      </c>
    </row>
    <row r="585" spans="1:4" ht="12.5">
      <c r="A585" s="406" t="s">
        <v>1784</v>
      </c>
      <c r="B585" s="406" t="s">
        <v>1785</v>
      </c>
      <c r="C585" s="406" t="s">
        <v>1657</v>
      </c>
      <c r="D585" s="406" t="s">
        <v>2421</v>
      </c>
    </row>
    <row r="586" spans="1:4" ht="12.5">
      <c r="A586" s="406" t="s">
        <v>448</v>
      </c>
      <c r="B586" s="406" t="s">
        <v>2222</v>
      </c>
      <c r="C586" s="406" t="s">
        <v>1819</v>
      </c>
      <c r="D586" s="406" t="s">
        <v>2422</v>
      </c>
    </row>
    <row r="587" spans="1:4" ht="12.5">
      <c r="A587" s="406" t="s">
        <v>1993</v>
      </c>
      <c r="B587" s="406" t="s">
        <v>2318</v>
      </c>
      <c r="C587" s="406" t="s">
        <v>1665</v>
      </c>
      <c r="D587" s="406" t="s">
        <v>2423</v>
      </c>
    </row>
    <row r="588" spans="1:4" ht="12.5">
      <c r="A588" s="406" t="s">
        <v>1993</v>
      </c>
      <c r="B588" s="406" t="s">
        <v>2318</v>
      </c>
      <c r="C588" s="406" t="s">
        <v>1677</v>
      </c>
      <c r="D588" s="406" t="s">
        <v>2424</v>
      </c>
    </row>
    <row r="589" spans="1:4" ht="12.5">
      <c r="A589" s="406" t="s">
        <v>467</v>
      </c>
      <c r="B589" s="406" t="s">
        <v>1982</v>
      </c>
      <c r="C589" s="406" t="s">
        <v>1695</v>
      </c>
      <c r="D589" s="406" t="s">
        <v>2250</v>
      </c>
    </row>
    <row r="590" spans="1:4" ht="12.5">
      <c r="A590" s="406" t="s">
        <v>467</v>
      </c>
      <c r="B590" s="406" t="s">
        <v>1982</v>
      </c>
      <c r="C590" s="406" t="s">
        <v>1671</v>
      </c>
      <c r="D590" s="406" t="s">
        <v>2154</v>
      </c>
    </row>
    <row r="591" spans="1:4" ht="12.5">
      <c r="A591" s="406" t="s">
        <v>467</v>
      </c>
      <c r="B591" s="406" t="s">
        <v>1659</v>
      </c>
      <c r="C591" s="406" t="s">
        <v>1665</v>
      </c>
      <c r="D591" s="406" t="s">
        <v>1823</v>
      </c>
    </row>
    <row r="592" spans="1:4" ht="12.5">
      <c r="A592" s="406" t="s">
        <v>467</v>
      </c>
      <c r="B592" s="406" t="s">
        <v>1802</v>
      </c>
      <c r="C592" s="406" t="s">
        <v>1724</v>
      </c>
      <c r="D592" s="406" t="s">
        <v>1803</v>
      </c>
    </row>
    <row r="593" spans="1:4" ht="12.5">
      <c r="A593" s="406" t="s">
        <v>467</v>
      </c>
      <c r="B593" s="406" t="s">
        <v>2020</v>
      </c>
      <c r="C593" s="406" t="s">
        <v>1767</v>
      </c>
      <c r="D593" s="406" t="s">
        <v>2425</v>
      </c>
    </row>
    <row r="594" spans="1:4" ht="12.5">
      <c r="A594" s="406" t="s">
        <v>467</v>
      </c>
      <c r="B594" s="406" t="s">
        <v>499</v>
      </c>
      <c r="C594" s="406" t="s">
        <v>1767</v>
      </c>
      <c r="D594" s="406" t="s">
        <v>2002</v>
      </c>
    </row>
    <row r="595" spans="1:4" ht="12.5">
      <c r="A595" s="406" t="s">
        <v>467</v>
      </c>
      <c r="B595" s="406" t="s">
        <v>2426</v>
      </c>
      <c r="C595" s="406" t="s">
        <v>1668</v>
      </c>
      <c r="D595" s="406" t="s">
        <v>2427</v>
      </c>
    </row>
    <row r="596" spans="1:4" ht="12.5">
      <c r="A596" s="406" t="s">
        <v>467</v>
      </c>
      <c r="B596" s="406" t="s">
        <v>2152</v>
      </c>
      <c r="C596" s="406" t="s">
        <v>1665</v>
      </c>
      <c r="D596" s="406" t="s">
        <v>2153</v>
      </c>
    </row>
    <row r="597" spans="1:4" ht="12.5">
      <c r="A597" s="406" t="s">
        <v>467</v>
      </c>
      <c r="B597" s="406" t="s">
        <v>1813</v>
      </c>
      <c r="C597" s="406" t="s">
        <v>1654</v>
      </c>
      <c r="D597" s="406" t="s">
        <v>2428</v>
      </c>
    </row>
    <row r="598" spans="1:4" ht="12.5">
      <c r="A598" s="406" t="s">
        <v>465</v>
      </c>
      <c r="B598" s="406" t="s">
        <v>2429</v>
      </c>
      <c r="C598" s="406" t="s">
        <v>1748</v>
      </c>
      <c r="D598" s="406" t="s">
        <v>1705</v>
      </c>
    </row>
    <row r="599" spans="1:4" ht="12.5">
      <c r="A599" s="406" t="s">
        <v>1787</v>
      </c>
      <c r="B599" s="406" t="s">
        <v>1790</v>
      </c>
      <c r="C599" s="406" t="s">
        <v>1674</v>
      </c>
      <c r="D599" s="406" t="s">
        <v>2430</v>
      </c>
    </row>
    <row r="600" spans="1:4" ht="12.5">
      <c r="A600" s="406" t="s">
        <v>456</v>
      </c>
      <c r="B600" s="406" t="s">
        <v>1841</v>
      </c>
      <c r="C600" s="406" t="s">
        <v>1796</v>
      </c>
      <c r="D600" s="406" t="s">
        <v>2066</v>
      </c>
    </row>
    <row r="601" spans="1:4" ht="12.5">
      <c r="A601" s="406" t="s">
        <v>1792</v>
      </c>
      <c r="B601" s="406" t="s">
        <v>2431</v>
      </c>
      <c r="C601" s="406" t="s">
        <v>1734</v>
      </c>
      <c r="D601" s="406" t="s">
        <v>2395</v>
      </c>
    </row>
    <row r="602" spans="1:4" ht="12.5">
      <c r="A602" s="406" t="s">
        <v>1792</v>
      </c>
      <c r="B602" s="406" t="s">
        <v>1793</v>
      </c>
      <c r="C602" s="406" t="s">
        <v>1657</v>
      </c>
      <c r="D602" s="406" t="s">
        <v>2118</v>
      </c>
    </row>
    <row r="603" spans="1:4" ht="12.5">
      <c r="A603" s="406" t="s">
        <v>1792</v>
      </c>
      <c r="B603" s="406" t="s">
        <v>1793</v>
      </c>
      <c r="C603" s="406" t="s">
        <v>1750</v>
      </c>
      <c r="D603" s="406" t="s">
        <v>1794</v>
      </c>
    </row>
    <row r="604" spans="1:4" ht="12.5">
      <c r="A604" s="406" t="s">
        <v>456</v>
      </c>
      <c r="B604" s="406" t="s">
        <v>2328</v>
      </c>
      <c r="C604" s="406" t="s">
        <v>2432</v>
      </c>
      <c r="D604" s="406" t="s">
        <v>2433</v>
      </c>
    </row>
    <row r="605" spans="1:4" ht="12.5">
      <c r="A605" s="406" t="s">
        <v>456</v>
      </c>
      <c r="B605" s="406" t="s">
        <v>2158</v>
      </c>
      <c r="C605" s="406" t="s">
        <v>2434</v>
      </c>
      <c r="D605" s="406" t="s">
        <v>2435</v>
      </c>
    </row>
    <row r="606" spans="1:4" ht="12.5">
      <c r="A606" s="406" t="s">
        <v>456</v>
      </c>
      <c r="B606" s="406" t="s">
        <v>1838</v>
      </c>
      <c r="C606" s="406" t="s">
        <v>1734</v>
      </c>
      <c r="D606" s="406" t="s">
        <v>1671</v>
      </c>
    </row>
    <row r="607" spans="1:4" ht="12.5">
      <c r="A607" s="406" t="s">
        <v>783</v>
      </c>
      <c r="B607" s="406" t="s">
        <v>1848</v>
      </c>
      <c r="C607" s="406" t="s">
        <v>1654</v>
      </c>
      <c r="D607" s="406" t="s">
        <v>2436</v>
      </c>
    </row>
    <row r="608" spans="1:4" ht="12.5">
      <c r="A608" s="406" t="s">
        <v>463</v>
      </c>
      <c r="B608" s="406" t="s">
        <v>2437</v>
      </c>
      <c r="C608" s="406" t="s">
        <v>1713</v>
      </c>
      <c r="D608" s="406" t="s">
        <v>2438</v>
      </c>
    </row>
    <row r="609" spans="1:4" ht="12.5">
      <c r="A609" s="406" t="s">
        <v>1824</v>
      </c>
      <c r="B609" s="406" t="s">
        <v>1952</v>
      </c>
      <c r="C609" s="406" t="s">
        <v>1710</v>
      </c>
      <c r="D609" s="406" t="s">
        <v>1953</v>
      </c>
    </row>
    <row r="610" spans="1:4" ht="12.5">
      <c r="A610" s="406" t="s">
        <v>783</v>
      </c>
      <c r="B610" s="406" t="s">
        <v>2094</v>
      </c>
      <c r="C610" s="406" t="s">
        <v>1819</v>
      </c>
      <c r="D610" s="406" t="s">
        <v>2439</v>
      </c>
    </row>
    <row r="611" spans="1:4" ht="12.5">
      <c r="A611" s="406" t="s">
        <v>463</v>
      </c>
      <c r="B611" s="406" t="s">
        <v>2020</v>
      </c>
      <c r="C611" s="406" t="s">
        <v>2173</v>
      </c>
      <c r="D611" s="406" t="s">
        <v>2440</v>
      </c>
    </row>
    <row r="612" spans="1:4" ht="12.5">
      <c r="A612" s="406" t="s">
        <v>463</v>
      </c>
      <c r="B612" s="406" t="s">
        <v>2020</v>
      </c>
      <c r="C612" s="406" t="s">
        <v>1689</v>
      </c>
      <c r="D612" s="406" t="s">
        <v>2440</v>
      </c>
    </row>
    <row r="613" spans="1:4" ht="12.5">
      <c r="A613" s="406" t="s">
        <v>463</v>
      </c>
      <c r="B613" s="406" t="s">
        <v>2441</v>
      </c>
      <c r="C613" s="406" t="s">
        <v>1748</v>
      </c>
      <c r="D613" s="406" t="s">
        <v>2442</v>
      </c>
    </row>
    <row r="614" spans="1:4" ht="12.5">
      <c r="A614" s="406" t="s">
        <v>463</v>
      </c>
      <c r="B614" s="406" t="s">
        <v>1850</v>
      </c>
      <c r="C614" s="406" t="s">
        <v>2443</v>
      </c>
      <c r="D614" s="406" t="s">
        <v>2444</v>
      </c>
    </row>
    <row r="615" spans="1:4" ht="12.5">
      <c r="A615" s="406" t="s">
        <v>1855</v>
      </c>
      <c r="B615" s="406" t="s">
        <v>2046</v>
      </c>
      <c r="C615" s="406" t="s">
        <v>1668</v>
      </c>
      <c r="D615" s="406" t="s">
        <v>2445</v>
      </c>
    </row>
    <row r="616" spans="1:4" ht="12.5">
      <c r="A616" s="406" t="s">
        <v>1843</v>
      </c>
      <c r="B616" s="406" t="s">
        <v>2251</v>
      </c>
      <c r="C616" s="406" t="s">
        <v>1724</v>
      </c>
      <c r="D616" s="406" t="s">
        <v>1992</v>
      </c>
    </row>
    <row r="617" spans="1:4" ht="12.5">
      <c r="A617" s="406" t="s">
        <v>1843</v>
      </c>
      <c r="B617" s="406" t="s">
        <v>2362</v>
      </c>
      <c r="C617" s="406" t="s">
        <v>2178</v>
      </c>
      <c r="D617" s="406" t="s">
        <v>2446</v>
      </c>
    </row>
    <row r="618" spans="1:4" ht="12.5">
      <c r="A618" s="406" t="s">
        <v>1863</v>
      </c>
      <c r="B618" s="406" t="s">
        <v>1864</v>
      </c>
      <c r="C618" s="406" t="s">
        <v>1710</v>
      </c>
      <c r="D618" s="406" t="s">
        <v>2055</v>
      </c>
    </row>
    <row r="619" spans="1:4" ht="12.5">
      <c r="A619" s="406" t="s">
        <v>1863</v>
      </c>
      <c r="B619" s="406" t="s">
        <v>1874</v>
      </c>
      <c r="C619" s="406" t="s">
        <v>1657</v>
      </c>
      <c r="D619" s="406" t="s">
        <v>2447</v>
      </c>
    </row>
    <row r="620" spans="1:4" ht="12.5">
      <c r="A620" s="406" t="s">
        <v>1863</v>
      </c>
      <c r="B620" s="406" t="s">
        <v>2448</v>
      </c>
      <c r="C620" s="406" t="s">
        <v>1654</v>
      </c>
      <c r="D620" s="406" t="s">
        <v>2449</v>
      </c>
    </row>
    <row r="621" spans="1:4" ht="12.5">
      <c r="A621" s="406" t="s">
        <v>1863</v>
      </c>
      <c r="B621" s="406" t="s">
        <v>1869</v>
      </c>
      <c r="C621" s="406" t="s">
        <v>340</v>
      </c>
      <c r="D621" s="406" t="s">
        <v>2450</v>
      </c>
    </row>
    <row r="622" spans="1:4" ht="12.5">
      <c r="A622" s="406" t="s">
        <v>1858</v>
      </c>
      <c r="B622" s="406" t="s">
        <v>1859</v>
      </c>
      <c r="C622" s="406" t="s">
        <v>1702</v>
      </c>
      <c r="D622" s="406" t="s">
        <v>1742</v>
      </c>
    </row>
    <row r="623" spans="1:4" ht="12.5">
      <c r="A623" s="406" t="s">
        <v>1858</v>
      </c>
      <c r="B623" s="406" t="s">
        <v>2094</v>
      </c>
      <c r="C623" s="406" t="s">
        <v>1705</v>
      </c>
      <c r="D623" s="406" t="s">
        <v>2451</v>
      </c>
    </row>
    <row r="624" spans="1:4" ht="12.5">
      <c r="A624" s="406" t="s">
        <v>2185</v>
      </c>
      <c r="B624" s="406" t="s">
        <v>2452</v>
      </c>
      <c r="C624" s="406" t="s">
        <v>1654</v>
      </c>
      <c r="D624" s="406" t="s">
        <v>1925</v>
      </c>
    </row>
    <row r="625" spans="1:4" ht="12.5">
      <c r="A625" s="406" t="s">
        <v>2185</v>
      </c>
      <c r="B625" s="406" t="s">
        <v>2453</v>
      </c>
      <c r="C625" s="406" t="s">
        <v>1750</v>
      </c>
      <c r="D625" s="406" t="s">
        <v>2454</v>
      </c>
    </row>
    <row r="626" spans="1:4" ht="12.5">
      <c r="A626" s="406" t="s">
        <v>1893</v>
      </c>
      <c r="B626" s="406" t="s">
        <v>1909</v>
      </c>
      <c r="C626" s="406" t="s">
        <v>1724</v>
      </c>
      <c r="D626" s="406" t="s">
        <v>1910</v>
      </c>
    </row>
    <row r="627" spans="1:4" ht="12.5">
      <c r="A627" s="406" t="s">
        <v>1893</v>
      </c>
      <c r="B627" s="406" t="s">
        <v>1909</v>
      </c>
      <c r="C627" s="406" t="s">
        <v>1805</v>
      </c>
      <c r="D627" s="406" t="s">
        <v>1910</v>
      </c>
    </row>
    <row r="628" spans="1:4" ht="12.5">
      <c r="A628" s="406" t="s">
        <v>1893</v>
      </c>
      <c r="B628" s="406" t="s">
        <v>1894</v>
      </c>
      <c r="C628" s="406" t="s">
        <v>1763</v>
      </c>
      <c r="D628" s="406" t="s">
        <v>2189</v>
      </c>
    </row>
    <row r="629" spans="1:4" ht="12.5">
      <c r="A629" s="406" t="s">
        <v>1893</v>
      </c>
      <c r="B629" s="406" t="s">
        <v>1894</v>
      </c>
      <c r="C629" s="406" t="s">
        <v>1805</v>
      </c>
      <c r="D629" s="406" t="s">
        <v>2376</v>
      </c>
    </row>
    <row r="630" spans="1:4" ht="12.5">
      <c r="A630" s="406" t="s">
        <v>1893</v>
      </c>
      <c r="B630" s="406" t="s">
        <v>2363</v>
      </c>
      <c r="C630" s="406" t="s">
        <v>1884</v>
      </c>
      <c r="D630" s="406" t="s">
        <v>2364</v>
      </c>
    </row>
    <row r="631" spans="1:4" ht="12.5">
      <c r="A631" s="406" t="s">
        <v>1893</v>
      </c>
      <c r="B631" s="406" t="s">
        <v>2455</v>
      </c>
      <c r="C631" s="406" t="s">
        <v>1748</v>
      </c>
      <c r="D631" s="406" t="s">
        <v>1968</v>
      </c>
    </row>
    <row r="632" spans="1:4" ht="12.5">
      <c r="A632" s="406" t="s">
        <v>1893</v>
      </c>
      <c r="B632" s="406" t="s">
        <v>2455</v>
      </c>
      <c r="C632" s="406" t="s">
        <v>1729</v>
      </c>
      <c r="D632" s="406" t="s">
        <v>2456</v>
      </c>
    </row>
    <row r="633" spans="1:4" ht="12.5">
      <c r="A633" s="406" t="s">
        <v>1893</v>
      </c>
      <c r="B633" s="406" t="s">
        <v>2455</v>
      </c>
      <c r="C633" s="406" t="s">
        <v>1767</v>
      </c>
      <c r="D633" s="406" t="s">
        <v>2456</v>
      </c>
    </row>
    <row r="634" spans="1:4" ht="12.5">
      <c r="A634" s="406" t="s">
        <v>452</v>
      </c>
      <c r="B634" s="406" t="s">
        <v>2457</v>
      </c>
      <c r="C634" s="406" t="s">
        <v>1710</v>
      </c>
      <c r="D634" s="406" t="s">
        <v>2458</v>
      </c>
    </row>
    <row r="635" spans="1:4" ht="12.5">
      <c r="A635" s="406" t="s">
        <v>452</v>
      </c>
      <c r="B635" s="406" t="s">
        <v>2459</v>
      </c>
      <c r="C635" s="406" t="s">
        <v>1695</v>
      </c>
      <c r="D635" s="406" t="s">
        <v>2420</v>
      </c>
    </row>
    <row r="636" spans="1:4" ht="12.5">
      <c r="A636" s="406" t="s">
        <v>452</v>
      </c>
      <c r="B636" s="406" t="s">
        <v>2460</v>
      </c>
      <c r="C636" s="406" t="s">
        <v>1654</v>
      </c>
      <c r="D636" s="406" t="s">
        <v>2461</v>
      </c>
    </row>
    <row r="637" spans="1:4" ht="12.5">
      <c r="A637" s="406" t="s">
        <v>452</v>
      </c>
      <c r="B637" s="406" t="s">
        <v>2373</v>
      </c>
      <c r="C637" s="406" t="s">
        <v>1654</v>
      </c>
      <c r="D637" s="406" t="s">
        <v>2374</v>
      </c>
    </row>
    <row r="638" spans="1:4" ht="12.5">
      <c r="A638" s="406" t="s">
        <v>2462</v>
      </c>
      <c r="B638" s="406" t="s">
        <v>2463</v>
      </c>
      <c r="C638" s="406" t="s">
        <v>1671</v>
      </c>
      <c r="D638" s="406" t="s">
        <v>2464</v>
      </c>
    </row>
    <row r="639" spans="1:4" ht="12.5">
      <c r="A639" s="406" t="s">
        <v>2462</v>
      </c>
      <c r="B639" s="406" t="s">
        <v>2463</v>
      </c>
      <c r="C639" s="406" t="s">
        <v>1729</v>
      </c>
      <c r="D639" s="406" t="s">
        <v>2372</v>
      </c>
    </row>
    <row r="640" spans="1:4" ht="12.5">
      <c r="A640" s="406" t="s">
        <v>472</v>
      </c>
      <c r="B640" s="406" t="s">
        <v>1930</v>
      </c>
      <c r="C640" s="406" t="s">
        <v>1654</v>
      </c>
      <c r="D640" s="406" t="s">
        <v>1931</v>
      </c>
    </row>
    <row r="641" spans="1:4" ht="12.5">
      <c r="A641" s="406" t="s">
        <v>472</v>
      </c>
      <c r="B641" s="406" t="s">
        <v>1932</v>
      </c>
      <c r="C641" s="406" t="s">
        <v>1727</v>
      </c>
      <c r="D641" s="406" t="s">
        <v>1933</v>
      </c>
    </row>
    <row r="642" spans="1:4" ht="12.5">
      <c r="A642" s="406" t="s">
        <v>1546</v>
      </c>
      <c r="B642" s="406" t="s">
        <v>1659</v>
      </c>
      <c r="C642" s="406" t="s">
        <v>1763</v>
      </c>
      <c r="D642" s="406" t="s">
        <v>1940</v>
      </c>
    </row>
    <row r="643" spans="1:4" ht="12.5">
      <c r="A643" s="406" t="s">
        <v>1546</v>
      </c>
      <c r="B643" s="406" t="s">
        <v>1942</v>
      </c>
      <c r="C643" s="406" t="s">
        <v>1745</v>
      </c>
      <c r="D643" s="406" t="s">
        <v>2465</v>
      </c>
    </row>
    <row r="644" spans="1:4" ht="12.5">
      <c r="A644" s="406" t="s">
        <v>1546</v>
      </c>
      <c r="B644" s="406" t="s">
        <v>1942</v>
      </c>
      <c r="C644" s="406" t="s">
        <v>1660</v>
      </c>
      <c r="D644" s="406" t="s">
        <v>2466</v>
      </c>
    </row>
    <row r="645" spans="1:4" ht="12.5">
      <c r="A645" s="406" t="s">
        <v>1546</v>
      </c>
      <c r="B645" s="406" t="s">
        <v>1944</v>
      </c>
      <c r="C645" s="406" t="s">
        <v>1651</v>
      </c>
      <c r="D645" s="406" t="s">
        <v>2089</v>
      </c>
    </row>
    <row r="646" spans="1:4" ht="12.5">
      <c r="A646" s="406" t="s">
        <v>1546</v>
      </c>
      <c r="B646" s="406" t="s">
        <v>1653</v>
      </c>
      <c r="C646" s="406" t="s">
        <v>1750</v>
      </c>
      <c r="D646" s="406" t="s">
        <v>2083</v>
      </c>
    </row>
    <row r="647" spans="1:4" ht="12.5">
      <c r="A647" s="406" t="s">
        <v>1546</v>
      </c>
      <c r="B647" s="406" t="s">
        <v>1937</v>
      </c>
      <c r="C647" s="406" t="s">
        <v>1671</v>
      </c>
      <c r="D647" s="406" t="s">
        <v>2467</v>
      </c>
    </row>
    <row r="648" spans="1:4" ht="12.5">
      <c r="A648" s="406" t="s">
        <v>460</v>
      </c>
      <c r="B648" s="406" t="s">
        <v>1990</v>
      </c>
      <c r="C648" s="406" t="s">
        <v>2141</v>
      </c>
      <c r="D648" s="406" t="s">
        <v>2468</v>
      </c>
    </row>
    <row r="649" spans="1:4" ht="12.5">
      <c r="A649" s="406" t="s">
        <v>460</v>
      </c>
      <c r="B649" s="406" t="s">
        <v>1774</v>
      </c>
      <c r="C649" s="406" t="s">
        <v>2019</v>
      </c>
      <c r="D649" s="406" t="s">
        <v>2469</v>
      </c>
    </row>
    <row r="650" spans="1:4" ht="12.5">
      <c r="A650" s="406" t="s">
        <v>460</v>
      </c>
      <c r="B650" s="406" t="s">
        <v>1741</v>
      </c>
      <c r="C650" s="406" t="s">
        <v>1668</v>
      </c>
      <c r="D650" s="406" t="s">
        <v>2470</v>
      </c>
    </row>
    <row r="651" spans="1:4" ht="12.5">
      <c r="A651" s="406" t="s">
        <v>460</v>
      </c>
      <c r="B651" s="406" t="s">
        <v>2101</v>
      </c>
      <c r="C651" s="406" t="s">
        <v>1727</v>
      </c>
      <c r="D651" s="406" t="s">
        <v>2102</v>
      </c>
    </row>
    <row r="652" spans="1:4" ht="12.5">
      <c r="A652" s="406" t="s">
        <v>460</v>
      </c>
      <c r="B652" s="406" t="s">
        <v>2471</v>
      </c>
      <c r="C652" s="406" t="s">
        <v>1702</v>
      </c>
      <c r="D652" s="406" t="s">
        <v>2411</v>
      </c>
    </row>
    <row r="653" spans="1:4" ht="12.5">
      <c r="A653" s="406" t="s">
        <v>460</v>
      </c>
      <c r="B653" s="406" t="s">
        <v>2308</v>
      </c>
      <c r="C653" s="406" t="s">
        <v>1724</v>
      </c>
      <c r="D653" s="406" t="s">
        <v>2230</v>
      </c>
    </row>
    <row r="654" spans="1:4" ht="12.5">
      <c r="A654" s="406" t="s">
        <v>460</v>
      </c>
      <c r="B654" s="406" t="s">
        <v>2308</v>
      </c>
      <c r="C654" s="406" t="s">
        <v>1674</v>
      </c>
      <c r="D654" s="406" t="s">
        <v>2230</v>
      </c>
    </row>
    <row r="655" spans="1:4" ht="12.5">
      <c r="A655" s="406" t="s">
        <v>460</v>
      </c>
      <c r="B655" s="406" t="s">
        <v>1766</v>
      </c>
      <c r="C655" s="406" t="s">
        <v>1727</v>
      </c>
      <c r="D655" s="406" t="s">
        <v>1866</v>
      </c>
    </row>
    <row r="656" spans="1:4" ht="12.5">
      <c r="A656" s="406" t="s">
        <v>460</v>
      </c>
      <c r="B656" s="406" t="s">
        <v>2123</v>
      </c>
      <c r="C656" s="406" t="s">
        <v>1750</v>
      </c>
      <c r="D656" s="406" t="s">
        <v>2472</v>
      </c>
    </row>
    <row r="657" spans="1:4" ht="12.5">
      <c r="A657" s="406" t="s">
        <v>460</v>
      </c>
      <c r="B657" s="406" t="s">
        <v>1778</v>
      </c>
      <c r="C657" s="406" t="s">
        <v>1654</v>
      </c>
      <c r="D657" s="406" t="s">
        <v>1981</v>
      </c>
    </row>
    <row r="658" spans="1:4" ht="12.5">
      <c r="A658" s="406" t="s">
        <v>460</v>
      </c>
      <c r="B658" s="406" t="s">
        <v>1769</v>
      </c>
      <c r="C658" s="406" t="s">
        <v>1651</v>
      </c>
      <c r="D658" s="406" t="s">
        <v>2473</v>
      </c>
    </row>
    <row r="659" spans="1:4" ht="12.5">
      <c r="A659" s="406" t="s">
        <v>460</v>
      </c>
      <c r="B659" s="406" t="s">
        <v>2310</v>
      </c>
      <c r="C659" s="406" t="s">
        <v>1674</v>
      </c>
      <c r="D659" s="406" t="s">
        <v>2474</v>
      </c>
    </row>
    <row r="660" spans="1:4" ht="12.5">
      <c r="A660" s="406" t="s">
        <v>460</v>
      </c>
      <c r="B660" s="406" t="s">
        <v>2105</v>
      </c>
      <c r="C660" s="406" t="s">
        <v>1702</v>
      </c>
      <c r="D660" s="406" t="s">
        <v>2475</v>
      </c>
    </row>
    <row r="661" spans="1:4" ht="12.5">
      <c r="A661" s="406" t="s">
        <v>460</v>
      </c>
      <c r="B661" s="406" t="s">
        <v>2476</v>
      </c>
      <c r="C661" s="406" t="s">
        <v>1750</v>
      </c>
      <c r="D661" s="406" t="s">
        <v>2477</v>
      </c>
    </row>
    <row r="662" spans="1:4" ht="12.5">
      <c r="A662" s="406" t="s">
        <v>460</v>
      </c>
      <c r="B662" s="406" t="s">
        <v>1749</v>
      </c>
      <c r="C662" s="406" t="s">
        <v>1674</v>
      </c>
      <c r="D662" s="406" t="s">
        <v>1751</v>
      </c>
    </row>
    <row r="663" spans="1:4" ht="12.5">
      <c r="A663" s="406" t="s">
        <v>460</v>
      </c>
      <c r="B663" s="406" t="s">
        <v>2478</v>
      </c>
      <c r="C663" s="406" t="s">
        <v>1702</v>
      </c>
      <c r="D663" s="406" t="s">
        <v>2479</v>
      </c>
    </row>
    <row r="664" spans="1:4" ht="12.5">
      <c r="A664" s="406" t="s">
        <v>460</v>
      </c>
      <c r="B664" s="406" t="s">
        <v>2117</v>
      </c>
      <c r="C664" s="406" t="s">
        <v>1668</v>
      </c>
      <c r="D664" s="406" t="s">
        <v>1794</v>
      </c>
    </row>
    <row r="665" spans="1:4" ht="12.5">
      <c r="A665" s="406" t="s">
        <v>467</v>
      </c>
      <c r="B665" s="406" t="s">
        <v>1998</v>
      </c>
      <c r="C665" s="406" t="s">
        <v>1695</v>
      </c>
      <c r="D665" s="406" t="s">
        <v>1999</v>
      </c>
    </row>
    <row r="666" spans="1:4" ht="12.5">
      <c r="A666" s="406" t="s">
        <v>1993</v>
      </c>
      <c r="B666" s="406" t="s">
        <v>2318</v>
      </c>
      <c r="C666" s="406" t="s">
        <v>1674</v>
      </c>
      <c r="D666" s="406" t="s">
        <v>2480</v>
      </c>
    </row>
    <row r="667" spans="1:4" ht="12.5">
      <c r="A667" s="406" t="s">
        <v>467</v>
      </c>
      <c r="B667" s="406" t="s">
        <v>2320</v>
      </c>
      <c r="C667" s="406" t="s">
        <v>1674</v>
      </c>
      <c r="D667" s="406" t="s">
        <v>2481</v>
      </c>
    </row>
    <row r="668" spans="1:4" ht="12.5">
      <c r="A668" s="406" t="s">
        <v>467</v>
      </c>
      <c r="B668" s="406" t="s">
        <v>2150</v>
      </c>
      <c r="C668" s="406" t="s">
        <v>1819</v>
      </c>
      <c r="D668" s="406" t="s">
        <v>2482</v>
      </c>
    </row>
    <row r="669" spans="1:4" ht="12.5">
      <c r="A669" s="406" t="s">
        <v>467</v>
      </c>
      <c r="B669" s="406" t="s">
        <v>2150</v>
      </c>
      <c r="C669" s="406" t="s">
        <v>1763</v>
      </c>
      <c r="D669" s="406" t="s">
        <v>2483</v>
      </c>
    </row>
    <row r="670" spans="1:4" ht="12.5">
      <c r="A670" s="406" t="s">
        <v>467</v>
      </c>
      <c r="B670" s="406" t="s">
        <v>1659</v>
      </c>
      <c r="C670" s="406" t="s">
        <v>1674</v>
      </c>
      <c r="D670" s="406" t="s">
        <v>1823</v>
      </c>
    </row>
    <row r="671" spans="1:4" ht="12.5">
      <c r="A671" s="406" t="s">
        <v>467</v>
      </c>
      <c r="B671" s="406" t="s">
        <v>1818</v>
      </c>
      <c r="C671" s="406" t="s">
        <v>1702</v>
      </c>
      <c r="D671" s="406" t="s">
        <v>1820</v>
      </c>
    </row>
    <row r="672" spans="1:4" ht="12.5">
      <c r="A672" s="406" t="s">
        <v>467</v>
      </c>
      <c r="B672" s="406" t="s">
        <v>1982</v>
      </c>
      <c r="C672" s="406" t="s">
        <v>1748</v>
      </c>
      <c r="D672" s="406" t="s">
        <v>2484</v>
      </c>
    </row>
    <row r="673" spans="1:4" ht="12.5">
      <c r="A673" s="406" t="s">
        <v>467</v>
      </c>
      <c r="B673" s="406" t="s">
        <v>1821</v>
      </c>
      <c r="C673" s="406" t="s">
        <v>1819</v>
      </c>
      <c r="D673" s="406" t="s">
        <v>2330</v>
      </c>
    </row>
    <row r="674" spans="1:4" ht="12.5">
      <c r="A674" s="406" t="s">
        <v>465</v>
      </c>
      <c r="B674" s="406" t="s">
        <v>1830</v>
      </c>
      <c r="C674" s="406" t="s">
        <v>2226</v>
      </c>
      <c r="D674" s="406" t="s">
        <v>2485</v>
      </c>
    </row>
    <row r="675" spans="1:4" ht="12.5">
      <c r="A675" s="406" t="s">
        <v>465</v>
      </c>
      <c r="B675" s="406" t="s">
        <v>2486</v>
      </c>
      <c r="C675" s="406" t="s">
        <v>1748</v>
      </c>
      <c r="D675" s="406" t="s">
        <v>2487</v>
      </c>
    </row>
    <row r="676" spans="1:4" ht="12.5">
      <c r="A676" s="406" t="s">
        <v>465</v>
      </c>
      <c r="B676" s="406" t="s">
        <v>2324</v>
      </c>
      <c r="C676" s="406" t="s">
        <v>2072</v>
      </c>
      <c r="D676" s="406" t="s">
        <v>2325</v>
      </c>
    </row>
    <row r="677" spans="1:4" ht="12.5">
      <c r="A677" s="406" t="s">
        <v>456</v>
      </c>
      <c r="B677" s="406" t="s">
        <v>2328</v>
      </c>
      <c r="C677" s="406" t="s">
        <v>1991</v>
      </c>
      <c r="D677" s="406" t="s">
        <v>2488</v>
      </c>
    </row>
    <row r="678" spans="1:4" ht="12.5">
      <c r="A678" s="406" t="s">
        <v>456</v>
      </c>
      <c r="B678" s="406" t="s">
        <v>2328</v>
      </c>
      <c r="C678" s="406" t="s">
        <v>2489</v>
      </c>
      <c r="D678" s="406" t="s">
        <v>1822</v>
      </c>
    </row>
    <row r="679" spans="1:4" ht="12.5">
      <c r="A679" s="406" t="s">
        <v>456</v>
      </c>
      <c r="B679" s="406" t="s">
        <v>2156</v>
      </c>
      <c r="C679" s="406" t="s">
        <v>1674</v>
      </c>
      <c r="D679" s="406" t="s">
        <v>2157</v>
      </c>
    </row>
    <row r="680" spans="1:4" ht="12.5">
      <c r="A680" s="406" t="s">
        <v>456</v>
      </c>
      <c r="B680" s="406" t="s">
        <v>2490</v>
      </c>
      <c r="C680" s="406" t="s">
        <v>1727</v>
      </c>
      <c r="D680" s="406" t="s">
        <v>2491</v>
      </c>
    </row>
    <row r="681" spans="1:4" ht="12.5">
      <c r="A681" s="406" t="s">
        <v>783</v>
      </c>
      <c r="B681" s="406" t="s">
        <v>1942</v>
      </c>
      <c r="C681" s="406" t="s">
        <v>2492</v>
      </c>
      <c r="D681" s="406" t="s">
        <v>2011</v>
      </c>
    </row>
    <row r="682" spans="1:4" ht="12.5">
      <c r="A682" s="406" t="s">
        <v>783</v>
      </c>
      <c r="B682" s="406" t="s">
        <v>1848</v>
      </c>
      <c r="C682" s="406" t="s">
        <v>1729</v>
      </c>
      <c r="D682" s="406" t="s">
        <v>1849</v>
      </c>
    </row>
    <row r="683" spans="1:4" ht="12.5">
      <c r="A683" s="406" t="s">
        <v>463</v>
      </c>
      <c r="B683" s="406" t="s">
        <v>2493</v>
      </c>
      <c r="C683" s="406" t="s">
        <v>1727</v>
      </c>
      <c r="D683" s="406" t="s">
        <v>2494</v>
      </c>
    </row>
    <row r="684" spans="1:4" ht="12.5">
      <c r="A684" s="406" t="s">
        <v>463</v>
      </c>
      <c r="B684" s="406" t="s">
        <v>2441</v>
      </c>
      <c r="C684" s="406" t="s">
        <v>1654</v>
      </c>
      <c r="D684" s="406" t="s">
        <v>2495</v>
      </c>
    </row>
    <row r="685" spans="1:4" ht="12.5">
      <c r="A685" s="406" t="s">
        <v>1855</v>
      </c>
      <c r="B685" s="406" t="s">
        <v>2257</v>
      </c>
      <c r="C685" s="406" t="s">
        <v>1713</v>
      </c>
      <c r="D685" s="406" t="s">
        <v>2496</v>
      </c>
    </row>
    <row r="686" spans="1:4" ht="12.5">
      <c r="A686" s="406" t="s">
        <v>1855</v>
      </c>
      <c r="B686" s="406" t="s">
        <v>503</v>
      </c>
      <c r="C686" s="406" t="s">
        <v>1710</v>
      </c>
      <c r="D686" s="406" t="s">
        <v>2357</v>
      </c>
    </row>
    <row r="687" spans="1:4" ht="12.5">
      <c r="A687" s="406" t="s">
        <v>2497</v>
      </c>
      <c r="B687" s="406" t="s">
        <v>2498</v>
      </c>
      <c r="C687" s="406" t="s">
        <v>1748</v>
      </c>
      <c r="D687" s="406" t="s">
        <v>2499</v>
      </c>
    </row>
    <row r="688" spans="1:4" ht="12.5">
      <c r="A688" s="406" t="s">
        <v>2261</v>
      </c>
      <c r="B688" s="406" t="s">
        <v>503</v>
      </c>
      <c r="C688" s="406" t="s">
        <v>1657</v>
      </c>
      <c r="D688" s="406" t="s">
        <v>2358</v>
      </c>
    </row>
    <row r="689" spans="1:4" ht="12.5">
      <c r="A689" s="406" t="s">
        <v>448</v>
      </c>
      <c r="B689" s="406" t="s">
        <v>2500</v>
      </c>
      <c r="C689" s="406" t="s">
        <v>1702</v>
      </c>
      <c r="D689" s="406" t="s">
        <v>2355</v>
      </c>
    </row>
    <row r="690" spans="1:4" ht="12.5">
      <c r="A690" s="406" t="s">
        <v>1863</v>
      </c>
      <c r="B690" s="406" t="s">
        <v>1864</v>
      </c>
      <c r="C690" s="406" t="s">
        <v>1713</v>
      </c>
      <c r="D690" s="406" t="s">
        <v>2401</v>
      </c>
    </row>
    <row r="691" spans="1:4" ht="12.5">
      <c r="A691" s="406" t="s">
        <v>1863</v>
      </c>
      <c r="B691" s="406" t="s">
        <v>1864</v>
      </c>
      <c r="C691" s="406" t="s">
        <v>1660</v>
      </c>
      <c r="D691" s="406" t="s">
        <v>2239</v>
      </c>
    </row>
    <row r="692" spans="1:4" ht="12.5">
      <c r="A692" s="406" t="s">
        <v>1863</v>
      </c>
      <c r="B692" s="406" t="s">
        <v>1864</v>
      </c>
      <c r="C692" s="406" t="s">
        <v>340</v>
      </c>
      <c r="D692" s="406" t="s">
        <v>2122</v>
      </c>
    </row>
    <row r="693" spans="1:4" ht="12.5">
      <c r="A693" s="406" t="s">
        <v>1863</v>
      </c>
      <c r="B693" s="406" t="s">
        <v>1869</v>
      </c>
      <c r="C693" s="406" t="s">
        <v>2021</v>
      </c>
      <c r="D693" s="406" t="s">
        <v>2359</v>
      </c>
    </row>
    <row r="694" spans="1:4" ht="12.5">
      <c r="A694" s="406" t="s">
        <v>1893</v>
      </c>
      <c r="B694" s="406" t="s">
        <v>2455</v>
      </c>
      <c r="C694" s="406" t="s">
        <v>1763</v>
      </c>
      <c r="D694" s="406" t="s">
        <v>2456</v>
      </c>
    </row>
    <row r="695" spans="1:4" ht="12.5">
      <c r="A695" s="406" t="s">
        <v>1893</v>
      </c>
      <c r="B695" s="406" t="s">
        <v>1894</v>
      </c>
      <c r="C695" s="406" t="s">
        <v>1724</v>
      </c>
      <c r="D695" s="406" t="s">
        <v>1895</v>
      </c>
    </row>
    <row r="696" spans="1:4" ht="12.5">
      <c r="A696" s="406" t="s">
        <v>1893</v>
      </c>
      <c r="B696" s="406" t="s">
        <v>1894</v>
      </c>
      <c r="C696" s="406" t="s">
        <v>1737</v>
      </c>
      <c r="D696" s="406" t="s">
        <v>2376</v>
      </c>
    </row>
    <row r="697" spans="1:4" ht="12.5">
      <c r="A697" s="406" t="s">
        <v>1893</v>
      </c>
      <c r="B697" s="406" t="s">
        <v>2363</v>
      </c>
      <c r="C697" s="406" t="s">
        <v>149</v>
      </c>
      <c r="D697" s="406" t="s">
        <v>2364</v>
      </c>
    </row>
    <row r="698" spans="1:4" ht="12.5">
      <c r="A698" s="406" t="s">
        <v>448</v>
      </c>
      <c r="B698" s="406" t="s">
        <v>1717</v>
      </c>
      <c r="C698" s="406" t="s">
        <v>1870</v>
      </c>
      <c r="D698" s="406" t="s">
        <v>2501</v>
      </c>
    </row>
    <row r="699" spans="1:4" ht="12.5">
      <c r="A699" s="406" t="s">
        <v>1843</v>
      </c>
      <c r="B699" s="406" t="s">
        <v>2362</v>
      </c>
      <c r="C699" s="406" t="s">
        <v>1674</v>
      </c>
      <c r="D699" s="406" t="s">
        <v>2502</v>
      </c>
    </row>
    <row r="700" spans="1:4" ht="12.5">
      <c r="A700" s="406" t="s">
        <v>452</v>
      </c>
      <c r="B700" s="406" t="s">
        <v>2459</v>
      </c>
      <c r="C700" s="406" t="s">
        <v>1713</v>
      </c>
      <c r="D700" s="406" t="s">
        <v>2503</v>
      </c>
    </row>
    <row r="701" spans="1:4" ht="12.5">
      <c r="A701" s="406" t="s">
        <v>452</v>
      </c>
      <c r="B701" s="406" t="s">
        <v>1659</v>
      </c>
      <c r="C701" s="406" t="s">
        <v>2265</v>
      </c>
      <c r="D701" s="406" t="s">
        <v>2504</v>
      </c>
    </row>
    <row r="702" spans="1:4" ht="12.5">
      <c r="A702" s="406" t="s">
        <v>452</v>
      </c>
      <c r="B702" s="406" t="s">
        <v>2505</v>
      </c>
      <c r="C702" s="406" t="s">
        <v>1734</v>
      </c>
      <c r="D702" s="406" t="s">
        <v>2506</v>
      </c>
    </row>
    <row r="703" spans="1:4" ht="12.5">
      <c r="A703" s="406" t="s">
        <v>452</v>
      </c>
      <c r="B703" s="406" t="s">
        <v>2368</v>
      </c>
      <c r="C703" s="406" t="s">
        <v>1657</v>
      </c>
      <c r="D703" s="406" t="s">
        <v>2507</v>
      </c>
    </row>
    <row r="704" spans="1:4" ht="12.5">
      <c r="A704" s="406" t="s">
        <v>1546</v>
      </c>
      <c r="B704" s="406" t="s">
        <v>1934</v>
      </c>
      <c r="C704" s="406" t="s">
        <v>1750</v>
      </c>
      <c r="D704" s="406" t="s">
        <v>1935</v>
      </c>
    </row>
    <row r="705" spans="1:4" ht="12.5">
      <c r="A705" s="406" t="s">
        <v>1546</v>
      </c>
      <c r="B705" s="406" t="s">
        <v>1937</v>
      </c>
      <c r="C705" s="406" t="s">
        <v>1657</v>
      </c>
      <c r="D705" s="406" t="s">
        <v>2508</v>
      </c>
    </row>
    <row r="706" spans="1:4" ht="12.5">
      <c r="A706" s="406" t="s">
        <v>1546</v>
      </c>
      <c r="B706" s="406" t="s">
        <v>1656</v>
      </c>
      <c r="C706" s="406" t="s">
        <v>1724</v>
      </c>
      <c r="D706" s="406" t="s">
        <v>1658</v>
      </c>
    </row>
    <row r="707" spans="1:4" ht="12.5">
      <c r="A707" s="406" t="s">
        <v>1546</v>
      </c>
      <c r="B707" s="406" t="s">
        <v>1659</v>
      </c>
      <c r="C707" s="406" t="s">
        <v>1750</v>
      </c>
      <c r="D707" s="406" t="s">
        <v>2086</v>
      </c>
    </row>
    <row r="708" spans="1:4" ht="12.5">
      <c r="A708" s="406" t="s">
        <v>1546</v>
      </c>
      <c r="B708" s="406" t="s">
        <v>1659</v>
      </c>
      <c r="C708" s="406" t="s">
        <v>1799</v>
      </c>
      <c r="D708" s="406" t="s">
        <v>2199</v>
      </c>
    </row>
    <row r="709" spans="1:4" ht="12.5">
      <c r="A709" s="406" t="s">
        <v>1546</v>
      </c>
      <c r="B709" s="406" t="s">
        <v>1942</v>
      </c>
      <c r="C709" s="406" t="s">
        <v>1677</v>
      </c>
      <c r="D709" s="406" t="s">
        <v>2465</v>
      </c>
    </row>
    <row r="710" spans="1:4" ht="12.5">
      <c r="A710" s="406" t="s">
        <v>1546</v>
      </c>
      <c r="B710" s="406" t="s">
        <v>1942</v>
      </c>
      <c r="C710" s="406" t="s">
        <v>1772</v>
      </c>
      <c r="D710" s="406" t="s">
        <v>2509</v>
      </c>
    </row>
    <row r="711" spans="1:4" ht="12.5">
      <c r="A711" s="406" t="s">
        <v>1546</v>
      </c>
      <c r="B711" s="406" t="s">
        <v>1944</v>
      </c>
      <c r="C711" s="406" t="s">
        <v>1665</v>
      </c>
      <c r="D711" s="406" t="s">
        <v>1945</v>
      </c>
    </row>
    <row r="712" spans="1:4" ht="12.5">
      <c r="A712" s="406" t="s">
        <v>1546</v>
      </c>
      <c r="B712" s="406" t="s">
        <v>1653</v>
      </c>
      <c r="C712" s="406" t="s">
        <v>1819</v>
      </c>
      <c r="D712" s="406" t="s">
        <v>2198</v>
      </c>
    </row>
    <row r="713" spans="1:4" ht="12.5">
      <c r="A713" s="406" t="s">
        <v>1546</v>
      </c>
      <c r="B713" s="406" t="s">
        <v>2084</v>
      </c>
      <c r="C713" s="406" t="s">
        <v>1896</v>
      </c>
      <c r="D713" s="406" t="s">
        <v>2510</v>
      </c>
    </row>
    <row r="714" spans="1:4" ht="12.5">
      <c r="A714" s="406" t="s">
        <v>448</v>
      </c>
      <c r="B714" s="406" t="s">
        <v>2500</v>
      </c>
      <c r="C714" s="406" t="s">
        <v>1763</v>
      </c>
      <c r="D714" s="406" t="s">
        <v>2511</v>
      </c>
    </row>
    <row r="715" spans="1:4" ht="12.5">
      <c r="A715" s="406" t="s">
        <v>460</v>
      </c>
      <c r="B715" s="406" t="s">
        <v>1990</v>
      </c>
      <c r="C715" s="406" t="s">
        <v>2512</v>
      </c>
      <c r="D715" s="406" t="s">
        <v>2513</v>
      </c>
    </row>
    <row r="716" spans="1:4" ht="12.5">
      <c r="A716" s="406" t="s">
        <v>460</v>
      </c>
      <c r="B716" s="406" t="s">
        <v>1975</v>
      </c>
      <c r="C716" s="406" t="s">
        <v>1750</v>
      </c>
      <c r="D716" s="406" t="s">
        <v>2514</v>
      </c>
    </row>
    <row r="717" spans="1:4" ht="12.5">
      <c r="A717" s="406" t="s">
        <v>460</v>
      </c>
      <c r="B717" s="406" t="s">
        <v>1975</v>
      </c>
      <c r="C717" s="406" t="s">
        <v>1713</v>
      </c>
      <c r="D717" s="406" t="s">
        <v>2514</v>
      </c>
    </row>
    <row r="718" spans="1:4" ht="12.5">
      <c r="A718" s="406" t="s">
        <v>460</v>
      </c>
      <c r="B718" s="406" t="s">
        <v>1972</v>
      </c>
      <c r="C718" s="406" t="s">
        <v>1668</v>
      </c>
      <c r="D718" s="406" t="s">
        <v>2394</v>
      </c>
    </row>
    <row r="719" spans="1:4" ht="12.5">
      <c r="A719" s="406" t="s">
        <v>460</v>
      </c>
      <c r="B719" s="406" t="s">
        <v>2105</v>
      </c>
      <c r="C719" s="406" t="s">
        <v>1665</v>
      </c>
      <c r="D719" s="406" t="s">
        <v>2475</v>
      </c>
    </row>
    <row r="720" spans="1:4" ht="12.5">
      <c r="A720" s="406" t="s">
        <v>460</v>
      </c>
      <c r="B720" s="406" t="s">
        <v>2515</v>
      </c>
      <c r="C720" s="406" t="s">
        <v>1767</v>
      </c>
      <c r="D720" s="406" t="s">
        <v>2516</v>
      </c>
    </row>
    <row r="721" spans="1:4" ht="12.5">
      <c r="A721" s="406" t="s">
        <v>460</v>
      </c>
      <c r="B721" s="406" t="s">
        <v>1762</v>
      </c>
      <c r="C721" s="406" t="s">
        <v>1724</v>
      </c>
      <c r="D721" s="406" t="s">
        <v>2517</v>
      </c>
    </row>
    <row r="722" spans="1:4" ht="12.5">
      <c r="A722" s="406" t="s">
        <v>460</v>
      </c>
      <c r="B722" s="406" t="s">
        <v>1766</v>
      </c>
      <c r="C722" s="406" t="s">
        <v>1734</v>
      </c>
      <c r="D722" s="406" t="s">
        <v>1866</v>
      </c>
    </row>
    <row r="723" spans="1:4" ht="12.5">
      <c r="A723" s="406" t="s">
        <v>460</v>
      </c>
      <c r="B723" s="406" t="s">
        <v>2123</v>
      </c>
      <c r="C723" s="406" t="s">
        <v>1734</v>
      </c>
      <c r="D723" s="406" t="s">
        <v>2518</v>
      </c>
    </row>
    <row r="724" spans="1:4" ht="12.5">
      <c r="A724" s="406" t="s">
        <v>460</v>
      </c>
      <c r="B724" s="406" t="s">
        <v>2519</v>
      </c>
      <c r="C724" s="406" t="s">
        <v>1879</v>
      </c>
      <c r="D724" s="406" t="s">
        <v>2502</v>
      </c>
    </row>
    <row r="725" spans="1:4" ht="12.5">
      <c r="A725" s="406" t="s">
        <v>460</v>
      </c>
      <c r="B725" s="406" t="s">
        <v>2520</v>
      </c>
      <c r="C725" s="406" t="s">
        <v>1767</v>
      </c>
      <c r="D725" s="406" t="s">
        <v>2521</v>
      </c>
    </row>
    <row r="726" spans="1:4" ht="12.5">
      <c r="A726" s="406" t="s">
        <v>460</v>
      </c>
      <c r="B726" s="406" t="s">
        <v>2233</v>
      </c>
      <c r="C726" s="406" t="s">
        <v>1657</v>
      </c>
      <c r="D726" s="406" t="s">
        <v>2522</v>
      </c>
    </row>
    <row r="727" spans="1:4" ht="12.5">
      <c r="A727" s="406" t="s">
        <v>460</v>
      </c>
      <c r="B727" s="406" t="s">
        <v>2523</v>
      </c>
      <c r="C727" s="406" t="s">
        <v>1727</v>
      </c>
      <c r="D727" s="406" t="s">
        <v>2524</v>
      </c>
    </row>
    <row r="728" spans="1:4" ht="12.5">
      <c r="A728" s="406" t="s">
        <v>1784</v>
      </c>
      <c r="B728" s="406" t="s">
        <v>1662</v>
      </c>
      <c r="C728" s="406" t="s">
        <v>1692</v>
      </c>
      <c r="D728" s="406" t="s">
        <v>2525</v>
      </c>
    </row>
    <row r="729" spans="1:4" ht="12.5">
      <c r="A729" s="406" t="s">
        <v>1993</v>
      </c>
      <c r="B729" s="406" t="s">
        <v>2244</v>
      </c>
      <c r="C729" s="406" t="s">
        <v>1654</v>
      </c>
      <c r="D729" s="406" t="s">
        <v>2316</v>
      </c>
    </row>
    <row r="730" spans="1:4" ht="12.5">
      <c r="A730" s="406" t="s">
        <v>1993</v>
      </c>
      <c r="B730" s="406" t="s">
        <v>1994</v>
      </c>
      <c r="C730" s="406" t="s">
        <v>1710</v>
      </c>
      <c r="D730" s="406" t="s">
        <v>2317</v>
      </c>
    </row>
    <row r="731" spans="1:4" ht="12.5">
      <c r="A731" s="406" t="s">
        <v>467</v>
      </c>
      <c r="B731" s="406" t="s">
        <v>1982</v>
      </c>
      <c r="C731" s="406" t="s">
        <v>1702</v>
      </c>
      <c r="D731" s="406" t="s">
        <v>2484</v>
      </c>
    </row>
    <row r="732" spans="1:4" ht="12.5">
      <c r="A732" s="406" t="s">
        <v>467</v>
      </c>
      <c r="B732" s="406" t="s">
        <v>2322</v>
      </c>
      <c r="C732" s="406" t="s">
        <v>1727</v>
      </c>
      <c r="D732" s="406" t="s">
        <v>2526</v>
      </c>
    </row>
    <row r="733" spans="1:4" ht="12.5">
      <c r="A733" s="406" t="s">
        <v>467</v>
      </c>
      <c r="B733" s="406" t="s">
        <v>1659</v>
      </c>
      <c r="C733" s="406" t="s">
        <v>1734</v>
      </c>
      <c r="D733" s="406" t="s">
        <v>1823</v>
      </c>
    </row>
    <row r="734" spans="1:4" ht="12.5">
      <c r="A734" s="406" t="s">
        <v>467</v>
      </c>
      <c r="B734" s="406" t="s">
        <v>2527</v>
      </c>
      <c r="C734" s="406" t="s">
        <v>1702</v>
      </c>
      <c r="D734" s="406" t="s">
        <v>2528</v>
      </c>
    </row>
    <row r="735" spans="1:4" ht="12.5">
      <c r="A735" s="406" t="s">
        <v>467</v>
      </c>
      <c r="B735" s="406" t="s">
        <v>2148</v>
      </c>
      <c r="C735" s="406" t="s">
        <v>1724</v>
      </c>
      <c r="D735" s="406" t="s">
        <v>2149</v>
      </c>
    </row>
    <row r="736" spans="1:4" ht="12.5">
      <c r="A736" s="406" t="s">
        <v>1993</v>
      </c>
      <c r="B736" s="406" t="s">
        <v>2529</v>
      </c>
      <c r="C736" s="406" t="s">
        <v>2530</v>
      </c>
      <c r="D736" s="406" t="s">
        <v>2531</v>
      </c>
    </row>
    <row r="737" spans="1:4" ht="12.5">
      <c r="A737" s="406" t="s">
        <v>467</v>
      </c>
      <c r="B737" s="406" t="s">
        <v>2152</v>
      </c>
      <c r="C737" s="406" t="s">
        <v>1819</v>
      </c>
      <c r="D737" s="406" t="s">
        <v>2153</v>
      </c>
    </row>
    <row r="738" spans="1:4" ht="12.5">
      <c r="A738" s="406" t="s">
        <v>467</v>
      </c>
      <c r="B738" s="406" t="s">
        <v>1813</v>
      </c>
      <c r="C738" s="406" t="s">
        <v>1954</v>
      </c>
      <c r="D738" s="406" t="s">
        <v>2532</v>
      </c>
    </row>
    <row r="739" spans="1:4" ht="12.5">
      <c r="A739" s="406" t="s">
        <v>467</v>
      </c>
      <c r="B739" s="406" t="s">
        <v>1813</v>
      </c>
      <c r="C739" s="406" t="s">
        <v>2088</v>
      </c>
      <c r="D739" s="406" t="s">
        <v>2533</v>
      </c>
    </row>
    <row r="740" spans="1:4" ht="12.5">
      <c r="A740" s="406" t="s">
        <v>467</v>
      </c>
      <c r="B740" s="406" t="s">
        <v>1804</v>
      </c>
      <c r="C740" s="406" t="s">
        <v>1657</v>
      </c>
      <c r="D740" s="406" t="s">
        <v>1806</v>
      </c>
    </row>
    <row r="741" spans="1:4" ht="12.5">
      <c r="A741" s="406" t="s">
        <v>465</v>
      </c>
      <c r="B741" s="406" t="s">
        <v>2190</v>
      </c>
      <c r="C741" s="406" t="s">
        <v>1734</v>
      </c>
      <c r="D741" s="406" t="s">
        <v>2534</v>
      </c>
    </row>
    <row r="742" spans="1:4" ht="12.5">
      <c r="A742" s="406" t="s">
        <v>456</v>
      </c>
      <c r="B742" s="406" t="s">
        <v>2490</v>
      </c>
      <c r="C742" s="406" t="s">
        <v>1660</v>
      </c>
      <c r="D742" s="406" t="s">
        <v>2535</v>
      </c>
    </row>
    <row r="743" spans="1:4" ht="12.5">
      <c r="A743" s="406" t="s">
        <v>448</v>
      </c>
      <c r="B743" s="406" t="s">
        <v>2025</v>
      </c>
      <c r="C743" s="406" t="s">
        <v>1819</v>
      </c>
      <c r="D743" s="406" t="s">
        <v>2536</v>
      </c>
    </row>
    <row r="744" spans="1:4" ht="12.5">
      <c r="A744" s="406" t="s">
        <v>456</v>
      </c>
      <c r="B744" s="406" t="s">
        <v>2328</v>
      </c>
      <c r="C744" s="406" t="s">
        <v>2537</v>
      </c>
      <c r="D744" s="406" t="s">
        <v>2330</v>
      </c>
    </row>
    <row r="745" spans="1:4" ht="12.5">
      <c r="A745" s="406" t="s">
        <v>456</v>
      </c>
      <c r="B745" s="406" t="s">
        <v>1838</v>
      </c>
      <c r="C745" s="406" t="s">
        <v>1695</v>
      </c>
      <c r="D745" s="406" t="s">
        <v>2226</v>
      </c>
    </row>
    <row r="746" spans="1:4" ht="12.5">
      <c r="A746" s="406" t="s">
        <v>463</v>
      </c>
      <c r="B746" s="406" t="s">
        <v>2310</v>
      </c>
      <c r="C746" s="406" t="s">
        <v>1750</v>
      </c>
      <c r="D746" s="406" t="s">
        <v>2349</v>
      </c>
    </row>
    <row r="747" spans="1:4" ht="12.5">
      <c r="A747" s="406" t="s">
        <v>463</v>
      </c>
      <c r="B747" s="406" t="s">
        <v>2013</v>
      </c>
      <c r="C747" s="406" t="s">
        <v>1805</v>
      </c>
      <c r="D747" s="406" t="s">
        <v>2538</v>
      </c>
    </row>
    <row r="748" spans="1:4" ht="12.5">
      <c r="A748" s="406" t="s">
        <v>463</v>
      </c>
      <c r="B748" s="406" t="s">
        <v>2441</v>
      </c>
      <c r="C748" s="406" t="s">
        <v>1702</v>
      </c>
      <c r="D748" s="406" t="s">
        <v>2442</v>
      </c>
    </row>
    <row r="749" spans="1:4" ht="12.5">
      <c r="A749" s="406" t="s">
        <v>463</v>
      </c>
      <c r="B749" s="406" t="s">
        <v>2167</v>
      </c>
      <c r="C749" s="406" t="s">
        <v>1816</v>
      </c>
      <c r="D749" s="406" t="s">
        <v>2539</v>
      </c>
    </row>
    <row r="750" spans="1:4" ht="12.5">
      <c r="A750" s="406" t="s">
        <v>463</v>
      </c>
      <c r="B750" s="406" t="s">
        <v>2167</v>
      </c>
      <c r="C750" s="406" t="s">
        <v>1840</v>
      </c>
      <c r="D750" s="406" t="s">
        <v>2539</v>
      </c>
    </row>
    <row r="751" spans="1:4" ht="12.5">
      <c r="A751" s="406" t="s">
        <v>463</v>
      </c>
      <c r="B751" s="406" t="s">
        <v>2169</v>
      </c>
      <c r="C751" s="406" t="s">
        <v>1702</v>
      </c>
      <c r="D751" s="406" t="s">
        <v>2491</v>
      </c>
    </row>
    <row r="752" spans="1:4" ht="12.5">
      <c r="A752" s="406" t="s">
        <v>1780</v>
      </c>
      <c r="B752" s="406" t="s">
        <v>1781</v>
      </c>
      <c r="C752" s="406" t="s">
        <v>2130</v>
      </c>
      <c r="D752" s="406" t="s">
        <v>2540</v>
      </c>
    </row>
    <row r="753" spans="1:4" ht="12.5">
      <c r="A753" s="406" t="s">
        <v>1863</v>
      </c>
      <c r="B753" s="406" t="s">
        <v>1869</v>
      </c>
      <c r="C753" s="406" t="s">
        <v>2413</v>
      </c>
      <c r="D753" s="406" t="s">
        <v>2184</v>
      </c>
    </row>
    <row r="754" spans="1:4" ht="12.5">
      <c r="A754" s="406" t="s">
        <v>2185</v>
      </c>
      <c r="B754" s="406" t="s">
        <v>2452</v>
      </c>
      <c r="C754" s="406" t="s">
        <v>1671</v>
      </c>
      <c r="D754" s="406" t="s">
        <v>1925</v>
      </c>
    </row>
    <row r="755" spans="1:4" ht="12.5">
      <c r="A755" s="406" t="s">
        <v>1893</v>
      </c>
      <c r="B755" s="406" t="s">
        <v>1894</v>
      </c>
      <c r="C755" s="406" t="s">
        <v>1671</v>
      </c>
      <c r="D755" s="406" t="s">
        <v>2541</v>
      </c>
    </row>
    <row r="756" spans="1:4" ht="12.5">
      <c r="A756" s="406" t="s">
        <v>1893</v>
      </c>
      <c r="B756" s="406" t="s">
        <v>2067</v>
      </c>
      <c r="C756" s="406" t="s">
        <v>1819</v>
      </c>
      <c r="D756" s="406" t="s">
        <v>2068</v>
      </c>
    </row>
    <row r="757" spans="1:4" ht="12.5">
      <c r="A757" s="406" t="s">
        <v>1893</v>
      </c>
      <c r="B757" s="406" t="s">
        <v>1904</v>
      </c>
      <c r="C757" s="406" t="s">
        <v>2413</v>
      </c>
      <c r="D757" s="406" t="s">
        <v>2361</v>
      </c>
    </row>
    <row r="758" spans="1:4" ht="12.5">
      <c r="A758" s="406" t="s">
        <v>1893</v>
      </c>
      <c r="B758" s="406" t="s">
        <v>2455</v>
      </c>
      <c r="C758" s="406" t="s">
        <v>1677</v>
      </c>
      <c r="D758" s="406" t="s">
        <v>2456</v>
      </c>
    </row>
    <row r="759" spans="1:4" ht="12.5">
      <c r="A759" s="406" t="s">
        <v>1893</v>
      </c>
      <c r="B759" s="406" t="s">
        <v>2455</v>
      </c>
      <c r="C759" s="406" t="s">
        <v>1654</v>
      </c>
      <c r="D759" s="406" t="s">
        <v>1968</v>
      </c>
    </row>
    <row r="760" spans="1:4" ht="12.5">
      <c r="A760" s="406" t="s">
        <v>2542</v>
      </c>
      <c r="B760" s="406" t="s">
        <v>2543</v>
      </c>
      <c r="C760" s="406" t="s">
        <v>1702</v>
      </c>
      <c r="D760" s="406" t="s">
        <v>2544</v>
      </c>
    </row>
    <row r="761" spans="1:4" ht="12.5">
      <c r="A761" s="406" t="s">
        <v>452</v>
      </c>
      <c r="B761" s="406" t="s">
        <v>2545</v>
      </c>
      <c r="C761" s="406" t="s">
        <v>1668</v>
      </c>
      <c r="D761" s="406" t="s">
        <v>2546</v>
      </c>
    </row>
    <row r="762" spans="1:4" ht="12.5">
      <c r="A762" s="406" t="s">
        <v>452</v>
      </c>
      <c r="B762" s="406" t="s">
        <v>1659</v>
      </c>
      <c r="C762" s="406" t="s">
        <v>1816</v>
      </c>
      <c r="D762" s="406" t="s">
        <v>2547</v>
      </c>
    </row>
    <row r="763" spans="1:4" ht="12.5">
      <c r="A763" s="406" t="s">
        <v>456</v>
      </c>
      <c r="B763" s="406" t="s">
        <v>2548</v>
      </c>
      <c r="C763" s="406" t="s">
        <v>2226</v>
      </c>
      <c r="D763" s="406" t="s">
        <v>2027</v>
      </c>
    </row>
    <row r="764" spans="1:4" ht="12.5">
      <c r="A764" s="406" t="s">
        <v>1843</v>
      </c>
      <c r="B764" s="406" t="s">
        <v>2076</v>
      </c>
      <c r="C764" s="406" t="s">
        <v>2019</v>
      </c>
      <c r="D764" s="406" t="s">
        <v>2549</v>
      </c>
    </row>
    <row r="765" spans="1:4" ht="12.5">
      <c r="A765" s="406" t="s">
        <v>448</v>
      </c>
      <c r="B765" s="406" t="s">
        <v>2550</v>
      </c>
      <c r="C765" s="406" t="s">
        <v>1665</v>
      </c>
      <c r="D765" s="406" t="s">
        <v>2551</v>
      </c>
    </row>
    <row r="766" spans="1:4" ht="12.5">
      <c r="A766" s="406" t="s">
        <v>2552</v>
      </c>
      <c r="B766" s="406" t="s">
        <v>2552</v>
      </c>
      <c r="C766" s="406"/>
      <c r="D766" s="406" t="s">
        <v>2553</v>
      </c>
    </row>
    <row r="767" spans="1:4" ht="12.5">
      <c r="A767" s="406" t="s">
        <v>460</v>
      </c>
      <c r="B767" s="406" t="s">
        <v>2554</v>
      </c>
      <c r="C767" s="406" t="s">
        <v>1954</v>
      </c>
      <c r="D767" s="406" t="s">
        <v>2555</v>
      </c>
    </row>
    <row r="768" spans="1:4" ht="12.5">
      <c r="A768" s="406" t="s">
        <v>1780</v>
      </c>
      <c r="B768" s="406" t="s">
        <v>1781</v>
      </c>
      <c r="C768" s="406" t="s">
        <v>2241</v>
      </c>
      <c r="D768" s="406" t="s">
        <v>2540</v>
      </c>
    </row>
    <row r="769" spans="1:4" ht="12.5">
      <c r="A769" s="406" t="s">
        <v>460</v>
      </c>
      <c r="B769" s="406" t="s">
        <v>2556</v>
      </c>
      <c r="C769" s="406" t="s">
        <v>1660</v>
      </c>
      <c r="D769" s="406" t="s">
        <v>2557</v>
      </c>
    </row>
    <row r="770" spans="1:4" ht="12.5">
      <c r="A770" s="406" t="s">
        <v>448</v>
      </c>
      <c r="B770" s="406" t="s">
        <v>2025</v>
      </c>
      <c r="C770" s="406" t="s">
        <v>1654</v>
      </c>
      <c r="D770" s="406" t="s">
        <v>2536</v>
      </c>
    </row>
    <row r="771" spans="1:4" ht="12.5">
      <c r="A771" s="406" t="s">
        <v>460</v>
      </c>
      <c r="B771" s="406" t="s">
        <v>1979</v>
      </c>
      <c r="C771" s="406" t="s">
        <v>1748</v>
      </c>
      <c r="D771" s="406" t="s">
        <v>2512</v>
      </c>
    </row>
    <row r="772" spans="1:4" ht="12.5">
      <c r="A772" s="406" t="s">
        <v>467</v>
      </c>
      <c r="B772" s="406" t="s">
        <v>2558</v>
      </c>
      <c r="C772" s="406" t="s">
        <v>1654</v>
      </c>
      <c r="D772" s="406" t="s">
        <v>2559</v>
      </c>
    </row>
    <row r="773" spans="1:4" ht="12.5">
      <c r="A773" s="406" t="s">
        <v>448</v>
      </c>
      <c r="B773" s="406" t="s">
        <v>2560</v>
      </c>
      <c r="C773" s="406" t="s">
        <v>1668</v>
      </c>
      <c r="D773" s="406" t="s">
        <v>2561</v>
      </c>
    </row>
    <row r="774" spans="1:4" ht="12.5">
      <c r="A774" s="406" t="s">
        <v>452</v>
      </c>
      <c r="B774" s="406" t="s">
        <v>2562</v>
      </c>
      <c r="C774" s="406" t="s">
        <v>1748</v>
      </c>
      <c r="D774" s="406" t="s">
        <v>2563</v>
      </c>
    </row>
    <row r="775" spans="1:4" ht="12.5">
      <c r="A775" s="406" t="s">
        <v>452</v>
      </c>
      <c r="B775" s="406" t="s">
        <v>2459</v>
      </c>
      <c r="C775" s="406" t="s">
        <v>1674</v>
      </c>
      <c r="D775" s="406" t="s">
        <v>2564</v>
      </c>
    </row>
    <row r="776" spans="1:4" ht="12.5">
      <c r="A776" s="406" t="s">
        <v>460</v>
      </c>
      <c r="B776" s="406" t="s">
        <v>2565</v>
      </c>
      <c r="C776" s="406" t="s">
        <v>1671</v>
      </c>
      <c r="D776" s="406" t="s">
        <v>2566</v>
      </c>
    </row>
    <row r="777" spans="1:4" ht="12.5">
      <c r="A777" s="406" t="s">
        <v>448</v>
      </c>
      <c r="B777" s="406" t="s">
        <v>2567</v>
      </c>
      <c r="C777" s="406" t="s">
        <v>1748</v>
      </c>
      <c r="D777" s="406" t="s">
        <v>2568</v>
      </c>
    </row>
    <row r="778" spans="1:4" ht="12.5">
      <c r="A778" s="406" t="s">
        <v>452</v>
      </c>
      <c r="B778" s="406" t="s">
        <v>2460</v>
      </c>
      <c r="C778" s="406" t="s">
        <v>1879</v>
      </c>
      <c r="D778" s="406" t="s">
        <v>2569</v>
      </c>
    </row>
    <row r="779" spans="1:4" ht="12.5">
      <c r="A779" s="406" t="s">
        <v>1893</v>
      </c>
      <c r="B779" s="406" t="s">
        <v>2455</v>
      </c>
      <c r="C779" s="406" t="s">
        <v>1671</v>
      </c>
      <c r="D779" s="406" t="s">
        <v>1968</v>
      </c>
    </row>
    <row r="780" spans="1:4" ht="12.5">
      <c r="A780" s="406" t="s">
        <v>2185</v>
      </c>
      <c r="B780" s="406" t="s">
        <v>2570</v>
      </c>
      <c r="C780" s="406" t="s">
        <v>2177</v>
      </c>
      <c r="D780" s="406" t="s">
        <v>2571</v>
      </c>
    </row>
    <row r="781" spans="1:4" ht="12.5">
      <c r="A781" s="406" t="s">
        <v>2185</v>
      </c>
      <c r="B781" s="406" t="s">
        <v>2570</v>
      </c>
      <c r="C781" s="406" t="s">
        <v>2141</v>
      </c>
      <c r="D781" s="406" t="s">
        <v>2572</v>
      </c>
    </row>
    <row r="782" spans="1:4" ht="12.5">
      <c r="A782" s="406" t="s">
        <v>448</v>
      </c>
      <c r="B782" s="406" t="s">
        <v>2573</v>
      </c>
      <c r="C782" s="406" t="s">
        <v>1748</v>
      </c>
      <c r="D782" s="406" t="s">
        <v>2574</v>
      </c>
    </row>
    <row r="783" spans="1:4" ht="12.5">
      <c r="A783" s="406" t="s">
        <v>2185</v>
      </c>
      <c r="B783" s="406" t="s">
        <v>2570</v>
      </c>
      <c r="C783" s="406" t="s">
        <v>1954</v>
      </c>
      <c r="D783" s="406" t="s">
        <v>2571</v>
      </c>
    </row>
    <row r="784" spans="1:4" ht="12.5">
      <c r="A784" s="406" t="s">
        <v>448</v>
      </c>
      <c r="B784" s="406" t="s">
        <v>2500</v>
      </c>
      <c r="C784" s="406" t="s">
        <v>2177</v>
      </c>
      <c r="D784" s="406" t="s">
        <v>2575</v>
      </c>
    </row>
    <row r="785" spans="1:4" ht="12.5">
      <c r="A785" s="406" t="s">
        <v>467</v>
      </c>
      <c r="B785" s="406" t="s">
        <v>2576</v>
      </c>
      <c r="C785" s="406" t="s">
        <v>1668</v>
      </c>
      <c r="D785" s="406" t="s">
        <v>2577</v>
      </c>
    </row>
    <row r="786" spans="1:4" ht="12.5">
      <c r="A786" s="406" t="s">
        <v>460</v>
      </c>
      <c r="B786" s="406" t="s">
        <v>2229</v>
      </c>
      <c r="C786" s="406" t="s">
        <v>1651</v>
      </c>
      <c r="D786" s="406" t="s">
        <v>2309</v>
      </c>
    </row>
    <row r="787" spans="1:4" ht="12.5">
      <c r="A787" s="406" t="s">
        <v>448</v>
      </c>
      <c r="B787" s="406" t="s">
        <v>2500</v>
      </c>
      <c r="C787" s="406" t="s">
        <v>1896</v>
      </c>
      <c r="D787" s="406" t="s">
        <v>2575</v>
      </c>
    </row>
    <row r="788" spans="1:4" ht="12.5">
      <c r="A788" s="406" t="s">
        <v>448</v>
      </c>
      <c r="B788" s="406" t="s">
        <v>2560</v>
      </c>
      <c r="C788" s="406" t="s">
        <v>1750</v>
      </c>
      <c r="D788" s="406" t="s">
        <v>2561</v>
      </c>
    </row>
    <row r="789" spans="1:4" ht="12.5">
      <c r="A789" s="406" t="s">
        <v>1893</v>
      </c>
      <c r="B789" s="406" t="s">
        <v>2455</v>
      </c>
      <c r="C789" s="406" t="s">
        <v>1819</v>
      </c>
      <c r="D789" s="406" t="s">
        <v>1968</v>
      </c>
    </row>
    <row r="790" spans="1:4" ht="12.5">
      <c r="A790" s="406" t="s">
        <v>456</v>
      </c>
      <c r="B790" s="406" t="s">
        <v>2578</v>
      </c>
      <c r="C790" s="406" t="s">
        <v>1729</v>
      </c>
      <c r="D790" s="406" t="s">
        <v>2579</v>
      </c>
    </row>
    <row r="791" spans="1:4" ht="12.5">
      <c r="A791" s="406" t="s">
        <v>1863</v>
      </c>
      <c r="B791" s="406" t="s">
        <v>1656</v>
      </c>
      <c r="C791" s="406" t="s">
        <v>1654</v>
      </c>
      <c r="D791" s="406" t="s">
        <v>2580</v>
      </c>
    </row>
    <row r="792" spans="1:4" ht="12.5">
      <c r="A792" s="406" t="s">
        <v>456</v>
      </c>
      <c r="B792" s="406" t="s">
        <v>2578</v>
      </c>
      <c r="C792" s="406" t="s">
        <v>1654</v>
      </c>
      <c r="D792" s="406" t="s">
        <v>2581</v>
      </c>
    </row>
    <row r="793" spans="1:4" ht="12.5">
      <c r="A793" s="406" t="s">
        <v>2582</v>
      </c>
      <c r="B793" s="406" t="s">
        <v>2583</v>
      </c>
      <c r="C793" s="406" t="s">
        <v>2187</v>
      </c>
      <c r="D793" s="406" t="s">
        <v>2584</v>
      </c>
    </row>
    <row r="794" spans="1:4" ht="12.5">
      <c r="A794" s="406" t="s">
        <v>448</v>
      </c>
      <c r="B794" s="406" t="s">
        <v>1977</v>
      </c>
      <c r="C794" s="406" t="s">
        <v>1734</v>
      </c>
      <c r="D794" s="406" t="s">
        <v>2585</v>
      </c>
    </row>
    <row r="795" spans="1:4" ht="12.5">
      <c r="A795" s="406" t="s">
        <v>1843</v>
      </c>
      <c r="B795" s="406" t="s">
        <v>2362</v>
      </c>
      <c r="C795" s="406" t="s">
        <v>1713</v>
      </c>
      <c r="D795" s="406" t="s">
        <v>2502</v>
      </c>
    </row>
    <row r="796" spans="1:4" ht="12.5">
      <c r="A796" s="406" t="s">
        <v>448</v>
      </c>
      <c r="B796" s="406" t="s">
        <v>2586</v>
      </c>
      <c r="C796" s="406" t="s">
        <v>2066</v>
      </c>
      <c r="D796" s="406" t="s">
        <v>2587</v>
      </c>
    </row>
    <row r="797" spans="1:4" ht="12.5">
      <c r="A797" s="406" t="s">
        <v>456</v>
      </c>
      <c r="B797" s="406" t="s">
        <v>2548</v>
      </c>
      <c r="C797" s="406" t="s">
        <v>1651</v>
      </c>
      <c r="D797" s="406" t="s">
        <v>2588</v>
      </c>
    </row>
    <row r="798" spans="1:4" ht="12.5">
      <c r="A798" s="406" t="s">
        <v>460</v>
      </c>
      <c r="B798" s="406" t="s">
        <v>2565</v>
      </c>
      <c r="C798" s="406" t="s">
        <v>1750</v>
      </c>
      <c r="D798" s="406" t="s">
        <v>2589</v>
      </c>
    </row>
    <row r="799" spans="1:4" ht="12.5">
      <c r="A799" s="406" t="s">
        <v>452</v>
      </c>
      <c r="B799" s="406" t="s">
        <v>2590</v>
      </c>
      <c r="C799" s="406" t="s">
        <v>1724</v>
      </c>
      <c r="D799" s="406" t="s">
        <v>2591</v>
      </c>
    </row>
    <row r="800" spans="1:4" ht="12.5">
      <c r="A800" s="406" t="s">
        <v>452</v>
      </c>
      <c r="B800" s="406" t="s">
        <v>2592</v>
      </c>
      <c r="C800" s="406" t="s">
        <v>1763</v>
      </c>
      <c r="D800" s="406" t="s">
        <v>1663</v>
      </c>
    </row>
    <row r="801" spans="1:4" ht="12.5">
      <c r="A801" s="406" t="s">
        <v>463</v>
      </c>
      <c r="B801" s="406" t="s">
        <v>2593</v>
      </c>
      <c r="C801" s="406" t="s">
        <v>1651</v>
      </c>
      <c r="D801" s="406" t="s">
        <v>2594</v>
      </c>
    </row>
    <row r="802" spans="1:4" ht="12.5">
      <c r="A802" s="406" t="s">
        <v>1792</v>
      </c>
      <c r="B802" s="406" t="s">
        <v>1950</v>
      </c>
      <c r="C802" s="406" t="s">
        <v>1713</v>
      </c>
      <c r="D802" s="406" t="s">
        <v>2595</v>
      </c>
    </row>
    <row r="803" spans="1:4" ht="12.5">
      <c r="A803" s="406" t="s">
        <v>1863</v>
      </c>
      <c r="B803" s="406" t="s">
        <v>2596</v>
      </c>
      <c r="C803" s="406" t="s">
        <v>1750</v>
      </c>
      <c r="D803" s="406" t="s">
        <v>2597</v>
      </c>
    </row>
    <row r="804" spans="1:4" ht="12.5">
      <c r="A804" s="406" t="s">
        <v>1893</v>
      </c>
      <c r="B804" s="406" t="s">
        <v>2455</v>
      </c>
      <c r="C804" s="406" t="s">
        <v>1695</v>
      </c>
      <c r="D804" s="406" t="s">
        <v>1968</v>
      </c>
    </row>
    <row r="805" spans="1:4" ht="12.5">
      <c r="A805" s="406" t="s">
        <v>448</v>
      </c>
      <c r="B805" s="406" t="s">
        <v>2560</v>
      </c>
      <c r="C805" s="406" t="s">
        <v>1674</v>
      </c>
      <c r="D805" s="406" t="s">
        <v>2561</v>
      </c>
    </row>
    <row r="806" spans="1:4" ht="12.5">
      <c r="A806" s="406" t="s">
        <v>452</v>
      </c>
      <c r="B806" s="406" t="s">
        <v>2592</v>
      </c>
      <c r="C806" s="406" t="s">
        <v>1660</v>
      </c>
      <c r="D806" s="406" t="s">
        <v>2598</v>
      </c>
    </row>
    <row r="807" spans="1:4" ht="12.5">
      <c r="A807" s="406" t="s">
        <v>1863</v>
      </c>
      <c r="B807" s="406" t="s">
        <v>2596</v>
      </c>
      <c r="C807" s="406" t="s">
        <v>1668</v>
      </c>
      <c r="D807" s="406" t="s">
        <v>2599</v>
      </c>
    </row>
    <row r="808" spans="1:4" ht="12.5">
      <c r="A808" s="406" t="s">
        <v>2185</v>
      </c>
      <c r="B808" s="406" t="s">
        <v>2570</v>
      </c>
      <c r="C808" s="406" t="s">
        <v>1671</v>
      </c>
      <c r="D808" s="406" t="s">
        <v>2600</v>
      </c>
    </row>
    <row r="809" spans="1:4" ht="12.5">
      <c r="A809" s="406" t="s">
        <v>456</v>
      </c>
      <c r="B809" s="406" t="s">
        <v>2548</v>
      </c>
      <c r="C809" s="406" t="s">
        <v>1887</v>
      </c>
      <c r="D809" s="406" t="s">
        <v>2027</v>
      </c>
    </row>
    <row r="810" spans="1:4" ht="12.5">
      <c r="A810" s="406" t="s">
        <v>448</v>
      </c>
      <c r="B810" s="406" t="s">
        <v>2269</v>
      </c>
      <c r="C810" s="406" t="s">
        <v>1702</v>
      </c>
      <c r="D810" s="406" t="s">
        <v>2601</v>
      </c>
    </row>
    <row r="811" spans="1:4" ht="12.5">
      <c r="A811" s="406" t="s">
        <v>460</v>
      </c>
      <c r="B811" s="406" t="s">
        <v>2602</v>
      </c>
      <c r="C811" s="406" t="s">
        <v>1671</v>
      </c>
      <c r="D811" s="406" t="s">
        <v>2603</v>
      </c>
    </row>
    <row r="812" spans="1:4" ht="12.5">
      <c r="A812" s="406" t="s">
        <v>460</v>
      </c>
      <c r="B812" s="406" t="s">
        <v>2604</v>
      </c>
      <c r="C812" s="406" t="s">
        <v>1654</v>
      </c>
      <c r="D812" s="406" t="s">
        <v>2605</v>
      </c>
    </row>
    <row r="813" spans="1:4" ht="12.5">
      <c r="A813" s="406" t="s">
        <v>448</v>
      </c>
      <c r="B813" s="406" t="s">
        <v>1715</v>
      </c>
      <c r="C813" s="406" t="s">
        <v>1671</v>
      </c>
      <c r="D813" s="406" t="s">
        <v>2278</v>
      </c>
    </row>
    <row r="814" spans="1:4" ht="12.5">
      <c r="A814" s="406" t="s">
        <v>448</v>
      </c>
      <c r="B814" s="406" t="s">
        <v>1715</v>
      </c>
      <c r="C814" s="406" t="s">
        <v>1763</v>
      </c>
      <c r="D814" s="406" t="s">
        <v>2278</v>
      </c>
    </row>
    <row r="815" spans="1:4" ht="12.5">
      <c r="A815" s="406" t="s">
        <v>1787</v>
      </c>
      <c r="B815" s="406" t="s">
        <v>1790</v>
      </c>
      <c r="C815" s="406" t="s">
        <v>1713</v>
      </c>
      <c r="D815" s="406" t="s">
        <v>2430</v>
      </c>
    </row>
    <row r="816" spans="1:4" ht="12.5">
      <c r="A816" s="406" t="s">
        <v>1787</v>
      </c>
      <c r="B816" s="406" t="s">
        <v>1790</v>
      </c>
      <c r="C816" s="406" t="s">
        <v>1702</v>
      </c>
      <c r="D816" s="406" t="s">
        <v>1791</v>
      </c>
    </row>
    <row r="817" spans="1:4" ht="12.5">
      <c r="A817" s="406" t="s">
        <v>448</v>
      </c>
      <c r="B817" s="406" t="s">
        <v>1721</v>
      </c>
      <c r="C817" s="406" t="s">
        <v>2606</v>
      </c>
      <c r="D817" s="406" t="s">
        <v>2607</v>
      </c>
    </row>
    <row r="818" spans="1:4" ht="12.5">
      <c r="A818" s="406" t="s">
        <v>448</v>
      </c>
      <c r="B818" s="406" t="s">
        <v>1721</v>
      </c>
      <c r="C818" s="406" t="s">
        <v>1710</v>
      </c>
      <c r="D818" s="406" t="s">
        <v>2608</v>
      </c>
    </row>
    <row r="819" spans="1:4" ht="12.5">
      <c r="A819" s="406" t="s">
        <v>448</v>
      </c>
      <c r="B819" s="406" t="s">
        <v>1721</v>
      </c>
      <c r="C819" s="406" t="s">
        <v>2173</v>
      </c>
      <c r="D819" s="406" t="s">
        <v>1722</v>
      </c>
    </row>
    <row r="820" spans="1:4" ht="12.5">
      <c r="A820" s="406" t="s">
        <v>448</v>
      </c>
      <c r="B820" s="406" t="s">
        <v>1721</v>
      </c>
      <c r="C820" s="406" t="s">
        <v>1654</v>
      </c>
      <c r="D820" s="406" t="s">
        <v>2609</v>
      </c>
    </row>
    <row r="821" spans="1:4" ht="12.5">
      <c r="A821" s="406" t="s">
        <v>448</v>
      </c>
      <c r="B821" s="406" t="s">
        <v>1721</v>
      </c>
      <c r="C821" s="406" t="s">
        <v>1671</v>
      </c>
      <c r="D821" s="406" t="s">
        <v>2609</v>
      </c>
    </row>
    <row r="822" spans="1:4" ht="12.5">
      <c r="A822" s="406" t="s">
        <v>448</v>
      </c>
      <c r="B822" s="406" t="s">
        <v>1721</v>
      </c>
      <c r="C822" s="406" t="s">
        <v>2120</v>
      </c>
      <c r="D822" s="406" t="s">
        <v>2610</v>
      </c>
    </row>
    <row r="823" spans="1:4" ht="12.5">
      <c r="A823" s="406" t="s">
        <v>448</v>
      </c>
      <c r="B823" s="406" t="s">
        <v>1891</v>
      </c>
      <c r="C823" s="406" t="s">
        <v>1724</v>
      </c>
      <c r="D823" s="406" t="s">
        <v>1892</v>
      </c>
    </row>
    <row r="824" spans="1:4" ht="12.5">
      <c r="A824" s="406" t="s">
        <v>448</v>
      </c>
      <c r="B824" s="406" t="s">
        <v>1717</v>
      </c>
      <c r="C824" s="406" t="s">
        <v>2056</v>
      </c>
      <c r="D824" s="406" t="s">
        <v>2611</v>
      </c>
    </row>
    <row r="825" spans="1:4" ht="12.5">
      <c r="A825" s="406" t="s">
        <v>448</v>
      </c>
      <c r="B825" s="406" t="s">
        <v>2419</v>
      </c>
      <c r="C825" s="406" t="s">
        <v>2612</v>
      </c>
      <c r="D825" s="406" t="s">
        <v>2613</v>
      </c>
    </row>
    <row r="826" spans="1:4" ht="12.5">
      <c r="A826" s="406" t="s">
        <v>448</v>
      </c>
      <c r="B826" s="406" t="s">
        <v>2222</v>
      </c>
      <c r="C826" s="406" t="s">
        <v>1665</v>
      </c>
      <c r="D826" s="406" t="s">
        <v>2422</v>
      </c>
    </row>
    <row r="827" spans="1:4" ht="12.5">
      <c r="A827" s="406" t="s">
        <v>448</v>
      </c>
      <c r="B827" s="406" t="s">
        <v>2222</v>
      </c>
      <c r="C827" s="406" t="s">
        <v>1695</v>
      </c>
      <c r="D827" s="406" t="s">
        <v>2422</v>
      </c>
    </row>
    <row r="828" spans="1:4" ht="12.5">
      <c r="A828" s="406" t="s">
        <v>448</v>
      </c>
      <c r="B828" s="406" t="s">
        <v>2614</v>
      </c>
      <c r="C828" s="406" t="s">
        <v>1767</v>
      </c>
      <c r="D828" s="406" t="s">
        <v>2615</v>
      </c>
    </row>
    <row r="829" spans="1:4" ht="12.5">
      <c r="A829" s="406" t="s">
        <v>448</v>
      </c>
      <c r="B829" s="406" t="s">
        <v>2616</v>
      </c>
      <c r="C829" s="406" t="s">
        <v>1713</v>
      </c>
      <c r="D829" s="406" t="s">
        <v>2339</v>
      </c>
    </row>
    <row r="830" spans="1:4" ht="12.5">
      <c r="A830" s="406" t="s">
        <v>452</v>
      </c>
      <c r="B830" s="406" t="s">
        <v>2460</v>
      </c>
      <c r="C830" s="406" t="s">
        <v>2019</v>
      </c>
      <c r="D830" s="406" t="s">
        <v>2617</v>
      </c>
    </row>
    <row r="831" spans="1:4" ht="12.5">
      <c r="A831" s="406" t="s">
        <v>2552</v>
      </c>
      <c r="B831" s="406" t="s">
        <v>2552</v>
      </c>
      <c r="C831" s="406"/>
      <c r="D831" s="406" t="s">
        <v>2618</v>
      </c>
    </row>
    <row r="832" spans="1:4" ht="12.5">
      <c r="A832" s="406" t="s">
        <v>1792</v>
      </c>
      <c r="B832" s="406" t="s">
        <v>1793</v>
      </c>
      <c r="C832" s="406" t="s">
        <v>1668</v>
      </c>
      <c r="D832" s="406" t="s">
        <v>1794</v>
      </c>
    </row>
    <row r="833" spans="1:4" ht="12.5">
      <c r="A833" s="406" t="s">
        <v>1792</v>
      </c>
      <c r="B833" s="406" t="s">
        <v>1793</v>
      </c>
      <c r="C833" s="406" t="s">
        <v>1734</v>
      </c>
      <c r="D833" s="406" t="s">
        <v>2118</v>
      </c>
    </row>
    <row r="834" spans="1:4" ht="12.5">
      <c r="A834" s="406" t="s">
        <v>1792</v>
      </c>
      <c r="B834" s="406" t="s">
        <v>1793</v>
      </c>
      <c r="C834" s="406" t="s">
        <v>1713</v>
      </c>
      <c r="D834" s="406" t="s">
        <v>2118</v>
      </c>
    </row>
    <row r="835" spans="1:4" ht="12.5">
      <c r="A835" s="406" t="s">
        <v>452</v>
      </c>
      <c r="B835" s="406" t="s">
        <v>2590</v>
      </c>
      <c r="C835" s="406" t="s">
        <v>1695</v>
      </c>
      <c r="D835" s="406" t="s">
        <v>2619</v>
      </c>
    </row>
    <row r="836" spans="1:4" ht="12.5">
      <c r="A836" s="406" t="s">
        <v>456</v>
      </c>
      <c r="B836" s="406" t="s">
        <v>2578</v>
      </c>
      <c r="C836" s="406" t="s">
        <v>1671</v>
      </c>
      <c r="D836" s="406" t="s">
        <v>2581</v>
      </c>
    </row>
    <row r="837" spans="1:4" ht="12.5">
      <c r="A837" s="406" t="s">
        <v>448</v>
      </c>
      <c r="B837" s="406" t="s">
        <v>1723</v>
      </c>
      <c r="C837" s="406" t="s">
        <v>1671</v>
      </c>
      <c r="D837" s="406" t="s">
        <v>2620</v>
      </c>
    </row>
    <row r="838" spans="1:4" ht="12.5">
      <c r="A838" s="406" t="s">
        <v>448</v>
      </c>
      <c r="B838" s="406" t="s">
        <v>2334</v>
      </c>
      <c r="C838" s="406" t="s">
        <v>1887</v>
      </c>
      <c r="D838" s="406" t="s">
        <v>2335</v>
      </c>
    </row>
    <row r="839" spans="1:4" ht="12.5">
      <c r="A839" s="406" t="s">
        <v>448</v>
      </c>
      <c r="B839" s="406" t="s">
        <v>2334</v>
      </c>
      <c r="C839" s="406" t="s">
        <v>2226</v>
      </c>
      <c r="D839" s="406" t="s">
        <v>2335</v>
      </c>
    </row>
    <row r="840" spans="1:4" ht="12.5">
      <c r="A840" s="406" t="s">
        <v>448</v>
      </c>
      <c r="B840" s="406" t="s">
        <v>2334</v>
      </c>
      <c r="C840" s="406" t="s">
        <v>1705</v>
      </c>
      <c r="D840" s="406" t="s">
        <v>2335</v>
      </c>
    </row>
    <row r="841" spans="1:4" ht="12.5">
      <c r="A841" s="406" t="s">
        <v>448</v>
      </c>
      <c r="B841" s="406" t="s">
        <v>1673</v>
      </c>
      <c r="C841" s="406" t="s">
        <v>1651</v>
      </c>
      <c r="D841" s="406" t="s">
        <v>2621</v>
      </c>
    </row>
    <row r="842" spans="1:4" ht="12.5">
      <c r="A842" s="406" t="s">
        <v>1843</v>
      </c>
      <c r="B842" s="406" t="s">
        <v>1958</v>
      </c>
      <c r="C842" s="406" t="s">
        <v>1870</v>
      </c>
      <c r="D842" s="406" t="s">
        <v>2388</v>
      </c>
    </row>
    <row r="843" spans="1:4" ht="12.5">
      <c r="A843" s="406" t="s">
        <v>448</v>
      </c>
      <c r="B843" s="406" t="s">
        <v>2622</v>
      </c>
      <c r="C843" s="406" t="s">
        <v>1887</v>
      </c>
      <c r="D843" s="406" t="s">
        <v>2623</v>
      </c>
    </row>
    <row r="844" spans="1:4" ht="12.5">
      <c r="A844" s="406" t="s">
        <v>460</v>
      </c>
      <c r="B844" s="406" t="s">
        <v>1979</v>
      </c>
      <c r="C844" s="406" t="s">
        <v>1750</v>
      </c>
      <c r="D844" s="406" t="s">
        <v>1991</v>
      </c>
    </row>
    <row r="845" spans="1:4" ht="12.5">
      <c r="A845" s="406" t="s">
        <v>448</v>
      </c>
      <c r="B845" s="406" t="s">
        <v>2038</v>
      </c>
      <c r="C845" s="406" t="s">
        <v>2624</v>
      </c>
      <c r="D845" s="406" t="s">
        <v>2040</v>
      </c>
    </row>
    <row r="846" spans="1:4" ht="12.5">
      <c r="A846" s="406" t="s">
        <v>448</v>
      </c>
      <c r="B846" s="406" t="s">
        <v>1681</v>
      </c>
      <c r="C846" s="406" t="s">
        <v>1887</v>
      </c>
      <c r="D846" s="406" t="s">
        <v>2401</v>
      </c>
    </row>
    <row r="847" spans="1:4" ht="12.5">
      <c r="A847" s="406" t="s">
        <v>448</v>
      </c>
      <c r="B847" s="406" t="s">
        <v>1681</v>
      </c>
      <c r="C847" s="406" t="s">
        <v>1767</v>
      </c>
      <c r="D847" s="406" t="s">
        <v>2625</v>
      </c>
    </row>
    <row r="848" spans="1:4" ht="12.5">
      <c r="A848" s="406" t="s">
        <v>448</v>
      </c>
      <c r="B848" s="406" t="s">
        <v>1681</v>
      </c>
      <c r="C848" s="406" t="s">
        <v>2626</v>
      </c>
      <c r="D848" s="406" t="s">
        <v>1683</v>
      </c>
    </row>
    <row r="849" spans="1:4" ht="12.5">
      <c r="A849" s="406" t="s">
        <v>452</v>
      </c>
      <c r="B849" s="406" t="s">
        <v>2590</v>
      </c>
      <c r="C849" s="406" t="s">
        <v>1727</v>
      </c>
      <c r="D849" s="406" t="s">
        <v>2627</v>
      </c>
    </row>
    <row r="850" spans="1:4" ht="12.5">
      <c r="A850" s="406" t="s">
        <v>1843</v>
      </c>
      <c r="B850" s="406" t="s">
        <v>2251</v>
      </c>
      <c r="C850" s="406" t="s">
        <v>1657</v>
      </c>
      <c r="D850" s="406" t="s">
        <v>1992</v>
      </c>
    </row>
    <row r="851" spans="1:4" ht="12.5">
      <c r="A851" s="406" t="s">
        <v>1843</v>
      </c>
      <c r="B851" s="406" t="s">
        <v>2251</v>
      </c>
      <c r="C851" s="406" t="s">
        <v>1727</v>
      </c>
      <c r="D851" s="406" t="s">
        <v>2252</v>
      </c>
    </row>
    <row r="852" spans="1:4" ht="12.5">
      <c r="A852" s="406" t="s">
        <v>1784</v>
      </c>
      <c r="B852" s="406" t="s">
        <v>2628</v>
      </c>
      <c r="C852" s="406" t="s">
        <v>1750</v>
      </c>
      <c r="D852" s="406" t="s">
        <v>2629</v>
      </c>
    </row>
    <row r="853" spans="1:4" ht="12.5">
      <c r="A853" s="406" t="s">
        <v>1843</v>
      </c>
      <c r="B853" s="406" t="s">
        <v>2076</v>
      </c>
      <c r="C853" s="406" t="s">
        <v>2072</v>
      </c>
      <c r="D853" s="406" t="s">
        <v>2630</v>
      </c>
    </row>
    <row r="854" spans="1:4" ht="12.5">
      <c r="A854" s="406" t="s">
        <v>1843</v>
      </c>
      <c r="B854" s="406" t="s">
        <v>2076</v>
      </c>
      <c r="C854" s="406" t="s">
        <v>1767</v>
      </c>
      <c r="D854" s="406" t="s">
        <v>2631</v>
      </c>
    </row>
    <row r="855" spans="1:4" ht="12.5">
      <c r="A855" s="406" t="s">
        <v>1843</v>
      </c>
      <c r="B855" s="406" t="s">
        <v>2076</v>
      </c>
      <c r="C855" s="406" t="s">
        <v>1702</v>
      </c>
      <c r="D855" s="406" t="s">
        <v>2077</v>
      </c>
    </row>
    <row r="856" spans="1:4" ht="12.5">
      <c r="A856" s="406" t="s">
        <v>1843</v>
      </c>
      <c r="B856" s="406" t="s">
        <v>2076</v>
      </c>
      <c r="C856" s="406" t="s">
        <v>1677</v>
      </c>
      <c r="D856" s="406" t="s">
        <v>2549</v>
      </c>
    </row>
    <row r="857" spans="1:4" ht="12.5">
      <c r="A857" s="406" t="s">
        <v>2632</v>
      </c>
      <c r="B857" s="406" t="s">
        <v>2632</v>
      </c>
      <c r="C857" s="406"/>
      <c r="D857" s="406" t="s">
        <v>2633</v>
      </c>
    </row>
    <row r="858" spans="1:4" ht="12.5">
      <c r="A858" s="406" t="s">
        <v>448</v>
      </c>
      <c r="B858" s="406" t="s">
        <v>1907</v>
      </c>
      <c r="C858" s="406" t="s">
        <v>1702</v>
      </c>
      <c r="D858" s="406" t="s">
        <v>1908</v>
      </c>
    </row>
    <row r="859" spans="1:4" ht="12.5">
      <c r="A859" s="406" t="s">
        <v>448</v>
      </c>
      <c r="B859" s="406" t="s">
        <v>1907</v>
      </c>
      <c r="C859" s="406" t="s">
        <v>1665</v>
      </c>
      <c r="D859" s="406" t="s">
        <v>1908</v>
      </c>
    </row>
    <row r="860" spans="1:4" ht="12.5">
      <c r="A860" s="406" t="s">
        <v>448</v>
      </c>
      <c r="B860" s="406" t="s">
        <v>1907</v>
      </c>
      <c r="C860" s="406" t="s">
        <v>1695</v>
      </c>
      <c r="D860" s="406" t="s">
        <v>1908</v>
      </c>
    </row>
    <row r="861" spans="1:4" ht="12.5">
      <c r="A861" s="406" t="s">
        <v>1863</v>
      </c>
      <c r="B861" s="406" t="s">
        <v>2634</v>
      </c>
      <c r="C861" s="406" t="s">
        <v>1718</v>
      </c>
      <c r="D861" s="406" t="s">
        <v>2635</v>
      </c>
    </row>
    <row r="862" spans="1:4" ht="12.5">
      <c r="A862" s="406" t="s">
        <v>1843</v>
      </c>
      <c r="B862" s="406" t="s">
        <v>2362</v>
      </c>
      <c r="C862" s="406" t="s">
        <v>1702</v>
      </c>
      <c r="D862" s="406" t="s">
        <v>2058</v>
      </c>
    </row>
    <row r="863" spans="1:4" ht="12.5">
      <c r="A863" s="406" t="s">
        <v>1843</v>
      </c>
      <c r="B863" s="406" t="s">
        <v>2362</v>
      </c>
      <c r="C863" s="406" t="s">
        <v>340</v>
      </c>
      <c r="D863" s="406" t="s">
        <v>2446</v>
      </c>
    </row>
    <row r="864" spans="1:4" ht="12.5">
      <c r="A864" s="406" t="s">
        <v>1824</v>
      </c>
      <c r="B864" s="406" t="s">
        <v>1825</v>
      </c>
      <c r="C864" s="406" t="s">
        <v>1724</v>
      </c>
      <c r="D864" s="406" t="s">
        <v>2636</v>
      </c>
    </row>
    <row r="865" spans="1:4" ht="12.5">
      <c r="A865" s="406" t="s">
        <v>448</v>
      </c>
      <c r="B865" s="406" t="s">
        <v>2044</v>
      </c>
      <c r="C865" s="406" t="s">
        <v>1734</v>
      </c>
      <c r="D865" s="406" t="s">
        <v>2045</v>
      </c>
    </row>
    <row r="866" spans="1:4" ht="12.5">
      <c r="A866" s="406" t="s">
        <v>1824</v>
      </c>
      <c r="B866" s="406" t="s">
        <v>1952</v>
      </c>
      <c r="C866" s="406" t="s">
        <v>1805</v>
      </c>
      <c r="D866" s="406" t="s">
        <v>1953</v>
      </c>
    </row>
    <row r="867" spans="1:4" ht="12.5">
      <c r="A867" s="406" t="s">
        <v>1863</v>
      </c>
      <c r="B867" s="406" t="s">
        <v>2634</v>
      </c>
      <c r="C867" s="406" t="s">
        <v>2072</v>
      </c>
      <c r="D867" s="406" t="s">
        <v>2637</v>
      </c>
    </row>
    <row r="868" spans="1:4" ht="12.5">
      <c r="A868" s="406" t="s">
        <v>1792</v>
      </c>
      <c r="B868" s="406" t="s">
        <v>1659</v>
      </c>
      <c r="C868" s="406" t="s">
        <v>1772</v>
      </c>
      <c r="D868" s="406" t="s">
        <v>1801</v>
      </c>
    </row>
    <row r="869" spans="1:4" ht="12.5">
      <c r="A869" s="406" t="s">
        <v>1792</v>
      </c>
      <c r="B869" s="406" t="s">
        <v>1659</v>
      </c>
      <c r="C869" s="406" t="s">
        <v>1870</v>
      </c>
      <c r="D869" s="406" t="s">
        <v>1801</v>
      </c>
    </row>
    <row r="870" spans="1:4" ht="12.5">
      <c r="A870" s="406" t="s">
        <v>1792</v>
      </c>
      <c r="B870" s="406" t="s">
        <v>1659</v>
      </c>
      <c r="C870" s="406" t="s">
        <v>1702</v>
      </c>
      <c r="D870" s="406" t="s">
        <v>2638</v>
      </c>
    </row>
    <row r="871" spans="1:4" ht="12.5">
      <c r="A871" s="406" t="s">
        <v>1792</v>
      </c>
      <c r="B871" s="406" t="s">
        <v>1659</v>
      </c>
      <c r="C871" s="406" t="s">
        <v>1665</v>
      </c>
      <c r="D871" s="406" t="s">
        <v>2638</v>
      </c>
    </row>
    <row r="872" spans="1:4" ht="12.5">
      <c r="A872" s="406" t="s">
        <v>1792</v>
      </c>
      <c r="B872" s="406" t="s">
        <v>1659</v>
      </c>
      <c r="C872" s="406" t="s">
        <v>1695</v>
      </c>
      <c r="D872" s="406" t="s">
        <v>2638</v>
      </c>
    </row>
    <row r="873" spans="1:4" ht="12.5">
      <c r="A873" s="406" t="s">
        <v>1824</v>
      </c>
      <c r="B873" s="406" t="s">
        <v>2175</v>
      </c>
      <c r="C873" s="406" t="s">
        <v>1710</v>
      </c>
      <c r="D873" s="406" t="s">
        <v>2176</v>
      </c>
    </row>
    <row r="874" spans="1:4" ht="12.5">
      <c r="A874" s="406" t="s">
        <v>448</v>
      </c>
      <c r="B874" s="406" t="s">
        <v>2023</v>
      </c>
      <c r="C874" s="406" t="s">
        <v>1727</v>
      </c>
      <c r="D874" s="406" t="s">
        <v>2024</v>
      </c>
    </row>
    <row r="875" spans="1:4" ht="12.5">
      <c r="A875" s="406" t="s">
        <v>448</v>
      </c>
      <c r="B875" s="406" t="s">
        <v>2023</v>
      </c>
      <c r="C875" s="406" t="s">
        <v>1805</v>
      </c>
      <c r="D875" s="406" t="s">
        <v>2024</v>
      </c>
    </row>
    <row r="876" spans="1:4" ht="12.5">
      <c r="A876" s="406" t="s">
        <v>448</v>
      </c>
      <c r="B876" s="406" t="s">
        <v>2023</v>
      </c>
      <c r="C876" s="406" t="s">
        <v>1710</v>
      </c>
      <c r="D876" s="406" t="s">
        <v>2024</v>
      </c>
    </row>
    <row r="877" spans="1:4" ht="12.5">
      <c r="A877" s="406" t="s">
        <v>448</v>
      </c>
      <c r="B877" s="406" t="s">
        <v>2023</v>
      </c>
      <c r="C877" s="406" t="s">
        <v>1737</v>
      </c>
      <c r="D877" s="406" t="s">
        <v>2024</v>
      </c>
    </row>
    <row r="878" spans="1:4" ht="12.5">
      <c r="A878" s="406" t="s">
        <v>1824</v>
      </c>
      <c r="B878" s="406" t="s">
        <v>1832</v>
      </c>
      <c r="C878" s="406" t="s">
        <v>1651</v>
      </c>
      <c r="D878" s="406" t="s">
        <v>2639</v>
      </c>
    </row>
    <row r="879" spans="1:4" ht="12.5">
      <c r="A879" s="406" t="s">
        <v>1824</v>
      </c>
      <c r="B879" s="406" t="s">
        <v>1832</v>
      </c>
      <c r="C879" s="406" t="s">
        <v>1665</v>
      </c>
      <c r="D879" s="406" t="s">
        <v>2640</v>
      </c>
    </row>
    <row r="880" spans="1:4" ht="12.5">
      <c r="A880" s="406" t="s">
        <v>1824</v>
      </c>
      <c r="B880" s="406" t="s">
        <v>1832</v>
      </c>
      <c r="C880" s="406" t="s">
        <v>1695</v>
      </c>
      <c r="D880" s="406" t="s">
        <v>2243</v>
      </c>
    </row>
    <row r="881" spans="1:4" ht="12.5">
      <c r="A881" s="406" t="s">
        <v>448</v>
      </c>
      <c r="B881" s="406" t="s">
        <v>2031</v>
      </c>
      <c r="C881" s="406" t="s">
        <v>1654</v>
      </c>
      <c r="D881" s="406" t="s">
        <v>2032</v>
      </c>
    </row>
    <row r="882" spans="1:4" ht="12.5">
      <c r="A882" s="406" t="s">
        <v>448</v>
      </c>
      <c r="B882" s="406" t="s">
        <v>2031</v>
      </c>
      <c r="C882" s="406" t="s">
        <v>1671</v>
      </c>
      <c r="D882" s="406" t="s">
        <v>2032</v>
      </c>
    </row>
    <row r="883" spans="1:4" ht="12.5">
      <c r="A883" s="406" t="s">
        <v>448</v>
      </c>
      <c r="B883" s="406" t="s">
        <v>2031</v>
      </c>
      <c r="C883" s="406" t="s">
        <v>1695</v>
      </c>
      <c r="D883" s="406" t="s">
        <v>2032</v>
      </c>
    </row>
    <row r="884" spans="1:4" ht="12.5">
      <c r="A884" s="406" t="s">
        <v>448</v>
      </c>
      <c r="B884" s="406" t="s">
        <v>2500</v>
      </c>
      <c r="C884" s="406" t="s">
        <v>1729</v>
      </c>
      <c r="D884" s="406" t="s">
        <v>2511</v>
      </c>
    </row>
    <row r="885" spans="1:4" ht="12.5">
      <c r="A885" s="406" t="s">
        <v>448</v>
      </c>
      <c r="B885" s="406" t="s">
        <v>2500</v>
      </c>
      <c r="C885" s="406" t="s">
        <v>1767</v>
      </c>
      <c r="D885" s="406" t="s">
        <v>2511</v>
      </c>
    </row>
    <row r="886" spans="1:4" ht="12.5">
      <c r="A886" s="406" t="s">
        <v>448</v>
      </c>
      <c r="B886" s="406" t="s">
        <v>2500</v>
      </c>
      <c r="C886" s="406" t="s">
        <v>1665</v>
      </c>
      <c r="D886" s="406" t="s">
        <v>2355</v>
      </c>
    </row>
    <row r="887" spans="1:4" ht="12.5">
      <c r="A887" s="406" t="s">
        <v>448</v>
      </c>
      <c r="B887" s="406" t="s">
        <v>2500</v>
      </c>
      <c r="C887" s="406" t="s">
        <v>1695</v>
      </c>
      <c r="D887" s="406" t="s">
        <v>2355</v>
      </c>
    </row>
    <row r="888" spans="1:4" ht="12.5">
      <c r="A888" s="406" t="s">
        <v>448</v>
      </c>
      <c r="B888" s="406" t="s">
        <v>1726</v>
      </c>
      <c r="C888" s="406" t="s">
        <v>1767</v>
      </c>
      <c r="D888" s="406" t="s">
        <v>1730</v>
      </c>
    </row>
    <row r="889" spans="1:4" ht="12.5">
      <c r="A889" s="406" t="s">
        <v>448</v>
      </c>
      <c r="B889" s="406" t="s">
        <v>1691</v>
      </c>
      <c r="C889" s="406" t="s">
        <v>1887</v>
      </c>
      <c r="D889" s="406" t="s">
        <v>2641</v>
      </c>
    </row>
    <row r="890" spans="1:4" ht="12.5">
      <c r="A890" s="406" t="s">
        <v>452</v>
      </c>
      <c r="B890" s="406" t="s">
        <v>2071</v>
      </c>
      <c r="C890" s="406" t="s">
        <v>1887</v>
      </c>
      <c r="D890" s="406" t="s">
        <v>2642</v>
      </c>
    </row>
    <row r="891" spans="1:4" ht="12.5">
      <c r="A891" s="406" t="s">
        <v>448</v>
      </c>
      <c r="B891" s="406" t="s">
        <v>2643</v>
      </c>
      <c r="C891" s="406" t="s">
        <v>1665</v>
      </c>
      <c r="D891" s="406" t="s">
        <v>2644</v>
      </c>
    </row>
    <row r="892" spans="1:4" ht="12.5">
      <c r="A892" s="406" t="s">
        <v>460</v>
      </c>
      <c r="B892" s="406" t="s">
        <v>2645</v>
      </c>
      <c r="C892" s="406" t="s">
        <v>1654</v>
      </c>
      <c r="D892" s="406" t="s">
        <v>2646</v>
      </c>
    </row>
    <row r="893" spans="1:4" ht="12.5">
      <c r="A893" s="406" t="s">
        <v>1843</v>
      </c>
      <c r="B893" s="406" t="s">
        <v>1844</v>
      </c>
      <c r="C893" s="406" t="s">
        <v>1727</v>
      </c>
      <c r="D893" s="406" t="s">
        <v>2253</v>
      </c>
    </row>
    <row r="894" spans="1:4" ht="12.5">
      <c r="A894" s="406" t="s">
        <v>1792</v>
      </c>
      <c r="B894" s="406" t="s">
        <v>1798</v>
      </c>
      <c r="C894" s="406" t="s">
        <v>1816</v>
      </c>
      <c r="D894" s="406" t="s">
        <v>2242</v>
      </c>
    </row>
    <row r="895" spans="1:4" ht="12.5">
      <c r="A895" s="406" t="s">
        <v>1824</v>
      </c>
      <c r="B895" s="406" t="s">
        <v>1836</v>
      </c>
      <c r="C895" s="406" t="s">
        <v>1959</v>
      </c>
      <c r="D895" s="406" t="s">
        <v>2647</v>
      </c>
    </row>
    <row r="896" spans="1:4" ht="12.5">
      <c r="A896" s="406" t="s">
        <v>460</v>
      </c>
      <c r="B896" s="406" t="s">
        <v>2602</v>
      </c>
      <c r="C896" s="406" t="s">
        <v>1748</v>
      </c>
      <c r="D896" s="406" t="s">
        <v>2648</v>
      </c>
    </row>
    <row r="897" spans="1:4" ht="12.5">
      <c r="A897" s="406" t="s">
        <v>1787</v>
      </c>
      <c r="B897" s="406" t="s">
        <v>1946</v>
      </c>
      <c r="C897" s="406" t="s">
        <v>1767</v>
      </c>
      <c r="D897" s="406" t="s">
        <v>2649</v>
      </c>
    </row>
    <row r="898" spans="1:4" ht="12.5">
      <c r="A898" s="406" t="s">
        <v>1787</v>
      </c>
      <c r="B898" s="406" t="s">
        <v>1946</v>
      </c>
      <c r="C898" s="406" t="s">
        <v>1677</v>
      </c>
      <c r="D898" s="406" t="s">
        <v>2649</v>
      </c>
    </row>
    <row r="899" spans="1:4" ht="12.5">
      <c r="A899" s="406" t="s">
        <v>448</v>
      </c>
      <c r="B899" s="406" t="s">
        <v>2035</v>
      </c>
      <c r="C899" s="406" t="s">
        <v>1767</v>
      </c>
      <c r="D899" s="406" t="s">
        <v>2650</v>
      </c>
    </row>
    <row r="900" spans="1:4" ht="12.5">
      <c r="A900" s="406" t="s">
        <v>448</v>
      </c>
      <c r="B900" s="406" t="s">
        <v>2651</v>
      </c>
      <c r="C900" s="406" t="s">
        <v>1748</v>
      </c>
      <c r="D900" s="406" t="s">
        <v>2652</v>
      </c>
    </row>
    <row r="901" spans="1:4" ht="12.5">
      <c r="A901" s="406" t="s">
        <v>2632</v>
      </c>
      <c r="B901" s="406" t="s">
        <v>2632</v>
      </c>
      <c r="C901" s="406"/>
      <c r="D901" s="406" t="s">
        <v>2653</v>
      </c>
    </row>
    <row r="902" spans="1:4" ht="12.5">
      <c r="A902" s="406" t="s">
        <v>467</v>
      </c>
      <c r="B902" s="406" t="s">
        <v>2654</v>
      </c>
      <c r="C902" s="406" t="s">
        <v>1729</v>
      </c>
      <c r="D902" s="406" t="s">
        <v>2655</v>
      </c>
    </row>
    <row r="903" spans="1:4" ht="12.5">
      <c r="A903" s="406" t="s">
        <v>448</v>
      </c>
      <c r="B903" s="406" t="s">
        <v>2048</v>
      </c>
      <c r="C903" s="406" t="s">
        <v>1870</v>
      </c>
      <c r="D903" s="406" t="s">
        <v>2049</v>
      </c>
    </row>
    <row r="904" spans="1:4" ht="12.5">
      <c r="A904" s="406" t="s">
        <v>448</v>
      </c>
      <c r="B904" s="406" t="s">
        <v>2656</v>
      </c>
      <c r="C904" s="406" t="s">
        <v>1713</v>
      </c>
      <c r="D904" s="406" t="s">
        <v>2657</v>
      </c>
    </row>
    <row r="905" spans="1:4" ht="12.5">
      <c r="A905" s="406" t="s">
        <v>448</v>
      </c>
      <c r="B905" s="406" t="s">
        <v>2656</v>
      </c>
      <c r="C905" s="406" t="s">
        <v>1748</v>
      </c>
      <c r="D905" s="406" t="s">
        <v>2658</v>
      </c>
    </row>
    <row r="906" spans="1:4" ht="12.5">
      <c r="A906" s="406" t="s">
        <v>452</v>
      </c>
      <c r="B906" s="406" t="s">
        <v>2459</v>
      </c>
      <c r="C906" s="406" t="s">
        <v>1654</v>
      </c>
      <c r="D906" s="406" t="s">
        <v>2659</v>
      </c>
    </row>
    <row r="907" spans="1:4" ht="12.5">
      <c r="A907" s="406" t="s">
        <v>448</v>
      </c>
      <c r="B907" s="406" t="s">
        <v>1878</v>
      </c>
      <c r="C907" s="406" t="s">
        <v>2265</v>
      </c>
      <c r="D907" s="406" t="s">
        <v>1880</v>
      </c>
    </row>
    <row r="908" spans="1:4" ht="12.5">
      <c r="A908" s="406" t="s">
        <v>1858</v>
      </c>
      <c r="B908" s="406" t="s">
        <v>2092</v>
      </c>
      <c r="C908" s="406" t="s">
        <v>1710</v>
      </c>
      <c r="D908" s="406" t="s">
        <v>2660</v>
      </c>
    </row>
    <row r="909" spans="1:4" ht="12.5">
      <c r="A909" s="406" t="s">
        <v>1858</v>
      </c>
      <c r="B909" s="406" t="s">
        <v>2092</v>
      </c>
      <c r="C909" s="406" t="s">
        <v>1805</v>
      </c>
      <c r="D909" s="406" t="s">
        <v>2093</v>
      </c>
    </row>
    <row r="910" spans="1:4" ht="12.5">
      <c r="A910" s="406" t="s">
        <v>448</v>
      </c>
      <c r="B910" s="406" t="s">
        <v>1701</v>
      </c>
      <c r="C910" s="406" t="s">
        <v>1651</v>
      </c>
      <c r="D910" s="406" t="s">
        <v>2661</v>
      </c>
    </row>
    <row r="911" spans="1:4" ht="12.5">
      <c r="A911" s="406" t="s">
        <v>1780</v>
      </c>
      <c r="B911" s="406" t="s">
        <v>1781</v>
      </c>
      <c r="C911" s="406" t="s">
        <v>1887</v>
      </c>
      <c r="D911" s="406" t="s">
        <v>2227</v>
      </c>
    </row>
    <row r="912" spans="1:4" ht="12.5">
      <c r="A912" s="406" t="s">
        <v>1780</v>
      </c>
      <c r="B912" s="406" t="s">
        <v>1781</v>
      </c>
      <c r="C912" s="406" t="s">
        <v>2072</v>
      </c>
      <c r="D912" s="406" t="s">
        <v>2227</v>
      </c>
    </row>
    <row r="913" spans="1:4" ht="12.5">
      <c r="A913" s="406" t="s">
        <v>1780</v>
      </c>
      <c r="B913" s="406" t="s">
        <v>1781</v>
      </c>
      <c r="C913" s="406" t="s">
        <v>1865</v>
      </c>
      <c r="D913" s="406" t="s">
        <v>2540</v>
      </c>
    </row>
    <row r="914" spans="1:4" ht="12.5">
      <c r="A914" s="406" t="s">
        <v>1858</v>
      </c>
      <c r="B914" s="406" t="s">
        <v>2094</v>
      </c>
      <c r="C914" s="406" t="s">
        <v>2088</v>
      </c>
      <c r="D914" s="406" t="s">
        <v>2662</v>
      </c>
    </row>
    <row r="915" spans="1:4" ht="12.5">
      <c r="A915" s="406" t="s">
        <v>1858</v>
      </c>
      <c r="B915" s="406" t="s">
        <v>2094</v>
      </c>
      <c r="C915" s="406" t="s">
        <v>2265</v>
      </c>
      <c r="D915" s="406" t="s">
        <v>2663</v>
      </c>
    </row>
    <row r="916" spans="1:4" ht="12.5">
      <c r="A916" s="406" t="s">
        <v>448</v>
      </c>
      <c r="B916" s="406" t="s">
        <v>2664</v>
      </c>
      <c r="C916" s="406" t="s">
        <v>1657</v>
      </c>
      <c r="D916" s="406" t="s">
        <v>2665</v>
      </c>
    </row>
    <row r="917" spans="1:4" ht="12.5">
      <c r="A917" s="406" t="s">
        <v>448</v>
      </c>
      <c r="B917" s="406" t="s">
        <v>2664</v>
      </c>
      <c r="C917" s="406" t="s">
        <v>1727</v>
      </c>
      <c r="D917" s="406" t="s">
        <v>2665</v>
      </c>
    </row>
    <row r="918" spans="1:4" ht="12.5">
      <c r="A918" s="406" t="s">
        <v>448</v>
      </c>
      <c r="B918" s="406" t="s">
        <v>2664</v>
      </c>
      <c r="C918" s="406" t="s">
        <v>1805</v>
      </c>
      <c r="D918" s="406" t="s">
        <v>2666</v>
      </c>
    </row>
    <row r="919" spans="1:4" ht="12.5">
      <c r="A919" s="406" t="s">
        <v>467</v>
      </c>
      <c r="B919" s="406" t="s">
        <v>1998</v>
      </c>
      <c r="C919" s="406" t="s">
        <v>1651</v>
      </c>
      <c r="D919" s="406" t="s">
        <v>1999</v>
      </c>
    </row>
    <row r="920" spans="1:4" ht="12.5">
      <c r="A920" s="406" t="s">
        <v>467</v>
      </c>
      <c r="B920" s="406" t="s">
        <v>1998</v>
      </c>
      <c r="C920" s="406" t="s">
        <v>1665</v>
      </c>
      <c r="D920" s="406" t="s">
        <v>1999</v>
      </c>
    </row>
    <row r="921" spans="1:4" ht="12.5">
      <c r="A921" s="406" t="s">
        <v>448</v>
      </c>
      <c r="B921" s="406" t="s">
        <v>2667</v>
      </c>
      <c r="C921" s="406" t="s">
        <v>1668</v>
      </c>
      <c r="D921" s="406" t="s">
        <v>2668</v>
      </c>
    </row>
    <row r="922" spans="1:4" ht="12.5">
      <c r="A922" s="406" t="s">
        <v>463</v>
      </c>
      <c r="B922" s="406" t="s">
        <v>2493</v>
      </c>
      <c r="C922" s="406" t="s">
        <v>1724</v>
      </c>
      <c r="D922" s="406" t="s">
        <v>2494</v>
      </c>
    </row>
    <row r="923" spans="1:4" ht="12.5">
      <c r="A923" s="406" t="s">
        <v>463</v>
      </c>
      <c r="B923" s="406" t="s">
        <v>2493</v>
      </c>
      <c r="C923" s="406" t="s">
        <v>1674</v>
      </c>
      <c r="D923" s="406" t="s">
        <v>2669</v>
      </c>
    </row>
    <row r="924" spans="1:4" ht="12.5">
      <c r="A924" s="406" t="s">
        <v>452</v>
      </c>
      <c r="B924" s="406" t="s">
        <v>2592</v>
      </c>
      <c r="C924" s="406" t="s">
        <v>1702</v>
      </c>
      <c r="D924" s="406" t="s">
        <v>2670</v>
      </c>
    </row>
    <row r="925" spans="1:4" ht="12.5">
      <c r="A925" s="406" t="s">
        <v>456</v>
      </c>
      <c r="B925" s="406" t="s">
        <v>1838</v>
      </c>
      <c r="C925" s="406" t="s">
        <v>1887</v>
      </c>
      <c r="D925" s="406" t="s">
        <v>1692</v>
      </c>
    </row>
    <row r="926" spans="1:4" ht="12.5">
      <c r="A926" s="406" t="s">
        <v>1893</v>
      </c>
      <c r="B926" s="406" t="s">
        <v>1894</v>
      </c>
      <c r="C926" s="406" t="s">
        <v>1702</v>
      </c>
      <c r="D926" s="406" t="s">
        <v>2671</v>
      </c>
    </row>
    <row r="927" spans="1:4" ht="12.5">
      <c r="A927" s="406" t="s">
        <v>1893</v>
      </c>
      <c r="B927" s="406" t="s">
        <v>1894</v>
      </c>
      <c r="C927" s="406" t="s">
        <v>1767</v>
      </c>
      <c r="D927" s="406" t="s">
        <v>2189</v>
      </c>
    </row>
    <row r="928" spans="1:4" ht="12.5">
      <c r="A928" s="406" t="s">
        <v>1893</v>
      </c>
      <c r="B928" s="406" t="s">
        <v>1894</v>
      </c>
      <c r="C928" s="406" t="s">
        <v>1710</v>
      </c>
      <c r="D928" s="406" t="s">
        <v>2376</v>
      </c>
    </row>
    <row r="929" spans="1:4" ht="12.5">
      <c r="A929" s="406" t="s">
        <v>1893</v>
      </c>
      <c r="B929" s="406" t="s">
        <v>1894</v>
      </c>
      <c r="C929" s="406" t="s">
        <v>1705</v>
      </c>
      <c r="D929" s="406" t="s">
        <v>1897</v>
      </c>
    </row>
    <row r="930" spans="1:4" ht="12.5">
      <c r="A930" s="406" t="s">
        <v>463</v>
      </c>
      <c r="B930" s="406" t="s">
        <v>2017</v>
      </c>
      <c r="C930" s="406" t="s">
        <v>1805</v>
      </c>
      <c r="D930" s="406" t="s">
        <v>2018</v>
      </c>
    </row>
    <row r="931" spans="1:4" ht="12.5">
      <c r="A931" s="406" t="s">
        <v>1863</v>
      </c>
      <c r="B931" s="406" t="s">
        <v>2057</v>
      </c>
      <c r="C931" s="406" t="s">
        <v>1763</v>
      </c>
      <c r="D931" s="406" t="s">
        <v>2058</v>
      </c>
    </row>
    <row r="932" spans="1:4" ht="12.5">
      <c r="A932" s="406" t="s">
        <v>1863</v>
      </c>
      <c r="B932" s="406" t="s">
        <v>2057</v>
      </c>
      <c r="C932" s="406" t="s">
        <v>1772</v>
      </c>
      <c r="D932" s="406" t="s">
        <v>2672</v>
      </c>
    </row>
    <row r="933" spans="1:4" ht="12.5">
      <c r="A933" s="406" t="s">
        <v>456</v>
      </c>
      <c r="B933" s="406" t="s">
        <v>1838</v>
      </c>
      <c r="C933" s="406" t="s">
        <v>2010</v>
      </c>
      <c r="D933" s="406" t="s">
        <v>1884</v>
      </c>
    </row>
    <row r="934" spans="1:4" ht="12.5">
      <c r="A934" s="406" t="s">
        <v>1993</v>
      </c>
      <c r="B934" s="406" t="s">
        <v>2244</v>
      </c>
      <c r="C934" s="406" t="s">
        <v>1763</v>
      </c>
      <c r="D934" s="406" t="s">
        <v>2316</v>
      </c>
    </row>
    <row r="935" spans="1:4" ht="12.5">
      <c r="A935" s="406" t="s">
        <v>1993</v>
      </c>
      <c r="B935" s="406" t="s">
        <v>2244</v>
      </c>
      <c r="C935" s="406" t="s">
        <v>2120</v>
      </c>
      <c r="D935" s="406" t="s">
        <v>2673</v>
      </c>
    </row>
    <row r="936" spans="1:4" ht="12.5">
      <c r="A936" s="406" t="s">
        <v>1993</v>
      </c>
      <c r="B936" s="406" t="s">
        <v>2244</v>
      </c>
      <c r="C936" s="406" t="s">
        <v>1796</v>
      </c>
      <c r="D936" s="406" t="s">
        <v>2674</v>
      </c>
    </row>
    <row r="937" spans="1:4" ht="12.5">
      <c r="A937" s="406" t="s">
        <v>1993</v>
      </c>
      <c r="B937" s="406" t="s">
        <v>2244</v>
      </c>
      <c r="C937" s="406" t="s">
        <v>1724</v>
      </c>
      <c r="D937" s="406" t="s">
        <v>2675</v>
      </c>
    </row>
    <row r="938" spans="1:4" ht="12.5">
      <c r="A938" s="406" t="s">
        <v>448</v>
      </c>
      <c r="B938" s="406" t="s">
        <v>2586</v>
      </c>
      <c r="C938" s="406" t="s">
        <v>2010</v>
      </c>
      <c r="D938" s="406" t="s">
        <v>2676</v>
      </c>
    </row>
    <row r="939" spans="1:4" ht="12.5">
      <c r="A939" s="406" t="s">
        <v>448</v>
      </c>
      <c r="B939" s="406" t="s">
        <v>2417</v>
      </c>
      <c r="C939" s="406" t="s">
        <v>1748</v>
      </c>
      <c r="D939" s="406" t="s">
        <v>2418</v>
      </c>
    </row>
    <row r="940" spans="1:4" ht="12.5">
      <c r="A940" s="406" t="s">
        <v>467</v>
      </c>
      <c r="B940" s="406" t="s">
        <v>1809</v>
      </c>
      <c r="C940" s="406" t="s">
        <v>1702</v>
      </c>
      <c r="D940" s="406" t="s">
        <v>1810</v>
      </c>
    </row>
    <row r="941" spans="1:4" ht="12.5">
      <c r="A941" s="406" t="s">
        <v>460</v>
      </c>
      <c r="B941" s="406" t="s">
        <v>1809</v>
      </c>
      <c r="C941" s="406" t="s">
        <v>1657</v>
      </c>
      <c r="D941" s="406" t="s">
        <v>2097</v>
      </c>
    </row>
    <row r="942" spans="1:4" ht="12.5">
      <c r="A942" s="406" t="s">
        <v>460</v>
      </c>
      <c r="B942" s="406" t="s">
        <v>1809</v>
      </c>
      <c r="C942" s="406" t="s">
        <v>1724</v>
      </c>
      <c r="D942" s="406" t="s">
        <v>2097</v>
      </c>
    </row>
    <row r="943" spans="1:4" ht="12.5">
      <c r="A943" s="406" t="s">
        <v>460</v>
      </c>
      <c r="B943" s="406" t="s">
        <v>2677</v>
      </c>
      <c r="C943" s="406" t="s">
        <v>1896</v>
      </c>
      <c r="D943" s="406" t="s">
        <v>2678</v>
      </c>
    </row>
    <row r="944" spans="1:4" ht="12.5">
      <c r="A944" s="406" t="s">
        <v>460</v>
      </c>
      <c r="B944" s="406" t="s">
        <v>2677</v>
      </c>
      <c r="C944" s="406" t="s">
        <v>1687</v>
      </c>
      <c r="D944" s="406" t="s">
        <v>2678</v>
      </c>
    </row>
    <row r="945" spans="1:4" ht="12.5">
      <c r="A945" s="406" t="s">
        <v>448</v>
      </c>
      <c r="B945" s="406" t="s">
        <v>2679</v>
      </c>
      <c r="C945" s="406" t="s">
        <v>1763</v>
      </c>
      <c r="D945" s="406" t="s">
        <v>2680</v>
      </c>
    </row>
    <row r="946" spans="1:4" ht="12.5">
      <c r="A946" s="406" t="s">
        <v>448</v>
      </c>
      <c r="B946" s="406" t="s">
        <v>2679</v>
      </c>
      <c r="C946" s="406" t="s">
        <v>1729</v>
      </c>
      <c r="D946" s="406" t="s">
        <v>2680</v>
      </c>
    </row>
    <row r="947" spans="1:4" ht="12.5">
      <c r="A947" s="406" t="s">
        <v>467</v>
      </c>
      <c r="B947" s="406" t="s">
        <v>2558</v>
      </c>
      <c r="C947" s="406" t="s">
        <v>1671</v>
      </c>
      <c r="D947" s="406" t="s">
        <v>2681</v>
      </c>
    </row>
    <row r="948" spans="1:4" ht="12.5">
      <c r="A948" s="406" t="s">
        <v>467</v>
      </c>
      <c r="B948" s="406" t="s">
        <v>2558</v>
      </c>
      <c r="C948" s="406" t="s">
        <v>1763</v>
      </c>
      <c r="D948" s="406" t="s">
        <v>2681</v>
      </c>
    </row>
    <row r="949" spans="1:4" ht="12.5">
      <c r="A949" s="406" t="s">
        <v>1546</v>
      </c>
      <c r="B949" s="406" t="s">
        <v>1656</v>
      </c>
      <c r="C949" s="406" t="s">
        <v>1745</v>
      </c>
      <c r="D949" s="406" t="s">
        <v>1939</v>
      </c>
    </row>
    <row r="950" spans="1:4" ht="12.5">
      <c r="A950" s="406" t="s">
        <v>1546</v>
      </c>
      <c r="B950" s="406" t="s">
        <v>1656</v>
      </c>
      <c r="C950" s="406" t="s">
        <v>2019</v>
      </c>
      <c r="D950" s="406" t="s">
        <v>1939</v>
      </c>
    </row>
    <row r="951" spans="1:4" ht="12.5">
      <c r="A951" s="406" t="s">
        <v>460</v>
      </c>
      <c r="B951" s="406" t="s">
        <v>2682</v>
      </c>
      <c r="C951" s="406" t="s">
        <v>1729</v>
      </c>
      <c r="D951" s="406" t="s">
        <v>2395</v>
      </c>
    </row>
    <row r="952" spans="1:4" ht="12.5">
      <c r="A952" s="406" t="s">
        <v>460</v>
      </c>
      <c r="B952" s="406" t="s">
        <v>1749</v>
      </c>
      <c r="C952" s="406" t="s">
        <v>1668</v>
      </c>
      <c r="D952" s="406" t="s">
        <v>1751</v>
      </c>
    </row>
    <row r="953" spans="1:4" ht="12.5">
      <c r="A953" s="406" t="s">
        <v>460</v>
      </c>
      <c r="B953" s="406" t="s">
        <v>1749</v>
      </c>
      <c r="C953" s="406" t="s">
        <v>1657</v>
      </c>
      <c r="D953" s="406" t="s">
        <v>2297</v>
      </c>
    </row>
    <row r="954" spans="1:4" ht="12.5">
      <c r="A954" s="406" t="s">
        <v>460</v>
      </c>
      <c r="B954" s="406" t="s">
        <v>1749</v>
      </c>
      <c r="C954" s="406" t="s">
        <v>1805</v>
      </c>
      <c r="D954" s="406" t="s">
        <v>2683</v>
      </c>
    </row>
    <row r="955" spans="1:4" ht="12.5">
      <c r="A955" s="406" t="s">
        <v>460</v>
      </c>
      <c r="B955" s="406" t="s">
        <v>1749</v>
      </c>
      <c r="C955" s="406" t="s">
        <v>1710</v>
      </c>
      <c r="D955" s="406" t="s">
        <v>2683</v>
      </c>
    </row>
    <row r="956" spans="1:4" ht="12.5">
      <c r="A956" s="406" t="s">
        <v>460</v>
      </c>
      <c r="B956" s="406" t="s">
        <v>1749</v>
      </c>
      <c r="C956" s="406" t="s">
        <v>1745</v>
      </c>
      <c r="D956" s="406" t="s">
        <v>2684</v>
      </c>
    </row>
    <row r="957" spans="1:4" ht="12.5">
      <c r="A957" s="406" t="s">
        <v>460</v>
      </c>
      <c r="B957" s="406" t="s">
        <v>2685</v>
      </c>
      <c r="C957" s="406" t="s">
        <v>1668</v>
      </c>
      <c r="D957" s="406" t="s">
        <v>2313</v>
      </c>
    </row>
    <row r="958" spans="1:4" ht="12.5">
      <c r="A958" s="406" t="s">
        <v>467</v>
      </c>
      <c r="B958" s="406" t="s">
        <v>2320</v>
      </c>
      <c r="C958" s="406" t="s">
        <v>1750</v>
      </c>
      <c r="D958" s="406" t="s">
        <v>2481</v>
      </c>
    </row>
    <row r="959" spans="1:4" ht="12.5">
      <c r="A959" s="406" t="s">
        <v>460</v>
      </c>
      <c r="B959" s="406" t="s">
        <v>2686</v>
      </c>
      <c r="C959" s="406" t="s">
        <v>1713</v>
      </c>
      <c r="D959" s="406" t="s">
        <v>2687</v>
      </c>
    </row>
    <row r="960" spans="1:4" ht="12.5">
      <c r="A960" s="406" t="s">
        <v>456</v>
      </c>
      <c r="B960" s="406" t="s">
        <v>2158</v>
      </c>
      <c r="C960" s="406" t="s">
        <v>394</v>
      </c>
      <c r="D960" s="406" t="s">
        <v>2435</v>
      </c>
    </row>
    <row r="961" spans="1:4" ht="12.5">
      <c r="A961" s="406" t="s">
        <v>456</v>
      </c>
      <c r="B961" s="406" t="s">
        <v>2158</v>
      </c>
      <c r="C961" s="406" t="s">
        <v>2688</v>
      </c>
      <c r="D961" s="406" t="s">
        <v>2160</v>
      </c>
    </row>
    <row r="962" spans="1:4" ht="12.5">
      <c r="A962" s="406" t="s">
        <v>456</v>
      </c>
      <c r="B962" s="406" t="s">
        <v>2158</v>
      </c>
      <c r="C962" s="406" t="s">
        <v>1978</v>
      </c>
      <c r="D962" s="406" t="s">
        <v>2160</v>
      </c>
    </row>
    <row r="963" spans="1:4" ht="12.5">
      <c r="A963" s="406" t="s">
        <v>1784</v>
      </c>
      <c r="B963" s="406" t="s">
        <v>2628</v>
      </c>
      <c r="C963" s="406" t="s">
        <v>1668</v>
      </c>
      <c r="D963" s="406" t="s">
        <v>2629</v>
      </c>
    </row>
    <row r="964" spans="1:4" ht="12.5">
      <c r="A964" s="406" t="s">
        <v>452</v>
      </c>
      <c r="B964" s="406" t="s">
        <v>2071</v>
      </c>
      <c r="C964" s="406" t="s">
        <v>2120</v>
      </c>
      <c r="D964" s="406" t="s">
        <v>2642</v>
      </c>
    </row>
    <row r="965" spans="1:4" ht="12.5">
      <c r="A965" s="406" t="s">
        <v>2582</v>
      </c>
      <c r="B965" s="406" t="s">
        <v>2689</v>
      </c>
      <c r="C965" s="406" t="s">
        <v>1657</v>
      </c>
      <c r="D965" s="406" t="s">
        <v>2690</v>
      </c>
    </row>
    <row r="966" spans="1:4" ht="12.5">
      <c r="A966" s="406" t="s">
        <v>448</v>
      </c>
      <c r="B966" s="406" t="s">
        <v>1733</v>
      </c>
      <c r="C966" s="406" t="s">
        <v>1674</v>
      </c>
      <c r="D966" s="406" t="s">
        <v>2691</v>
      </c>
    </row>
    <row r="967" spans="1:4" ht="12.5">
      <c r="A967" s="406" t="s">
        <v>448</v>
      </c>
      <c r="B967" s="406" t="s">
        <v>2208</v>
      </c>
      <c r="C967" s="406" t="s">
        <v>1689</v>
      </c>
      <c r="D967" s="406" t="s">
        <v>2692</v>
      </c>
    </row>
    <row r="968" spans="1:4" ht="12.5">
      <c r="A968" s="406" t="s">
        <v>460</v>
      </c>
      <c r="B968" s="406" t="s">
        <v>1967</v>
      </c>
      <c r="C968" s="406" t="s">
        <v>1750</v>
      </c>
      <c r="D968" s="406" t="s">
        <v>1968</v>
      </c>
    </row>
    <row r="969" spans="1:4" ht="12.5">
      <c r="A969" s="406" t="s">
        <v>467</v>
      </c>
      <c r="B969" s="406" t="s">
        <v>2576</v>
      </c>
      <c r="C969" s="406" t="s">
        <v>1674</v>
      </c>
      <c r="D969" s="406" t="s">
        <v>2577</v>
      </c>
    </row>
    <row r="970" spans="1:4" ht="12.5">
      <c r="A970" s="406" t="s">
        <v>467</v>
      </c>
      <c r="B970" s="406" t="s">
        <v>2576</v>
      </c>
      <c r="C970" s="406" t="s">
        <v>1724</v>
      </c>
      <c r="D970" s="406" t="s">
        <v>2693</v>
      </c>
    </row>
    <row r="971" spans="1:4" ht="12.5">
      <c r="A971" s="406" t="s">
        <v>467</v>
      </c>
      <c r="B971" s="406" t="s">
        <v>2576</v>
      </c>
      <c r="C971" s="406" t="s">
        <v>1737</v>
      </c>
      <c r="D971" s="406" t="s">
        <v>2693</v>
      </c>
    </row>
    <row r="972" spans="1:4" ht="12.5">
      <c r="A972" s="406" t="s">
        <v>460</v>
      </c>
      <c r="B972" s="406" t="s">
        <v>1747</v>
      </c>
      <c r="C972" s="406" t="s">
        <v>1702</v>
      </c>
      <c r="D972" s="406" t="s">
        <v>2694</v>
      </c>
    </row>
    <row r="973" spans="1:4" ht="12.5">
      <c r="A973" s="406" t="s">
        <v>460</v>
      </c>
      <c r="B973" s="406" t="s">
        <v>2115</v>
      </c>
      <c r="C973" s="406" t="s">
        <v>1748</v>
      </c>
      <c r="D973" s="406" t="s">
        <v>2313</v>
      </c>
    </row>
    <row r="974" spans="1:4" ht="12.5">
      <c r="A974" s="406" t="s">
        <v>460</v>
      </c>
      <c r="B974" s="406" t="s">
        <v>1979</v>
      </c>
      <c r="C974" s="406" t="s">
        <v>1819</v>
      </c>
      <c r="D974" s="406" t="s">
        <v>2695</v>
      </c>
    </row>
    <row r="975" spans="1:4" ht="12.5">
      <c r="A975" s="406" t="s">
        <v>460</v>
      </c>
      <c r="B975" s="406" t="s">
        <v>1979</v>
      </c>
      <c r="C975" s="406" t="s">
        <v>1805</v>
      </c>
      <c r="D975" s="406" t="s">
        <v>2079</v>
      </c>
    </row>
    <row r="976" spans="1:4" ht="12.5">
      <c r="A976" s="406" t="s">
        <v>460</v>
      </c>
      <c r="B976" s="406" t="s">
        <v>1979</v>
      </c>
      <c r="C976" s="406" t="s">
        <v>1713</v>
      </c>
      <c r="D976" s="406" t="s">
        <v>2109</v>
      </c>
    </row>
    <row r="977" spans="1:4" ht="12.5">
      <c r="A977" s="406" t="s">
        <v>460</v>
      </c>
      <c r="B977" s="406" t="s">
        <v>1979</v>
      </c>
      <c r="C977" s="406" t="s">
        <v>1668</v>
      </c>
      <c r="D977" s="406" t="s">
        <v>1991</v>
      </c>
    </row>
    <row r="978" spans="1:4" ht="12.5">
      <c r="A978" s="406" t="s">
        <v>1893</v>
      </c>
      <c r="B978" s="406" t="s">
        <v>2067</v>
      </c>
      <c r="C978" s="406" t="s">
        <v>1668</v>
      </c>
      <c r="D978" s="406" t="s">
        <v>2696</v>
      </c>
    </row>
    <row r="979" spans="1:4" ht="12.5">
      <c r="A979" s="406" t="s">
        <v>1893</v>
      </c>
      <c r="B979" s="406" t="s">
        <v>2067</v>
      </c>
      <c r="C979" s="406" t="s">
        <v>1750</v>
      </c>
      <c r="D979" s="406" t="s">
        <v>2696</v>
      </c>
    </row>
    <row r="980" spans="1:4" ht="12.5">
      <c r="A980" s="406" t="s">
        <v>1893</v>
      </c>
      <c r="B980" s="406" t="s">
        <v>2067</v>
      </c>
      <c r="C980" s="406" t="s">
        <v>1674</v>
      </c>
      <c r="D980" s="406" t="s">
        <v>2696</v>
      </c>
    </row>
    <row r="981" spans="1:4" ht="12.5">
      <c r="A981" s="406" t="s">
        <v>1893</v>
      </c>
      <c r="B981" s="406" t="s">
        <v>2067</v>
      </c>
      <c r="C981" s="406" t="s">
        <v>1702</v>
      </c>
      <c r="D981" s="406" t="s">
        <v>2068</v>
      </c>
    </row>
    <row r="982" spans="1:4" ht="12.5">
      <c r="A982" s="406" t="s">
        <v>1863</v>
      </c>
      <c r="B982" s="406" t="s">
        <v>2059</v>
      </c>
      <c r="C982" s="406" t="s">
        <v>2697</v>
      </c>
      <c r="D982" s="406" t="s">
        <v>2698</v>
      </c>
    </row>
    <row r="983" spans="1:4" ht="12.5">
      <c r="A983" s="406" t="s">
        <v>448</v>
      </c>
      <c r="B983" s="406" t="s">
        <v>2699</v>
      </c>
      <c r="C983" s="406" t="s">
        <v>1665</v>
      </c>
      <c r="D983" s="406" t="s">
        <v>2700</v>
      </c>
    </row>
    <row r="984" spans="1:4" ht="12.5">
      <c r="A984" s="406" t="s">
        <v>448</v>
      </c>
      <c r="B984" s="406" t="s">
        <v>1709</v>
      </c>
      <c r="C984" s="406" t="s">
        <v>1668</v>
      </c>
      <c r="D984" s="406" t="s">
        <v>2701</v>
      </c>
    </row>
    <row r="985" spans="1:4" ht="12.5">
      <c r="A985" s="406" t="s">
        <v>448</v>
      </c>
      <c r="B985" s="406" t="s">
        <v>1709</v>
      </c>
      <c r="C985" s="406" t="s">
        <v>1657</v>
      </c>
      <c r="D985" s="406" t="s">
        <v>2702</v>
      </c>
    </row>
    <row r="986" spans="1:4" ht="12.5">
      <c r="A986" s="406" t="s">
        <v>448</v>
      </c>
      <c r="B986" s="406" t="s">
        <v>1709</v>
      </c>
      <c r="C986" s="406" t="s">
        <v>1727</v>
      </c>
      <c r="D986" s="406" t="s">
        <v>2703</v>
      </c>
    </row>
    <row r="987" spans="1:4" ht="12.5">
      <c r="A987" s="406" t="s">
        <v>452</v>
      </c>
      <c r="B987" s="406" t="s">
        <v>2704</v>
      </c>
      <c r="C987" s="406" t="s">
        <v>1750</v>
      </c>
      <c r="D987" s="406" t="s">
        <v>2705</v>
      </c>
    </row>
    <row r="988" spans="1:4" ht="12.5">
      <c r="A988" s="406" t="s">
        <v>448</v>
      </c>
      <c r="B988" s="406" t="s">
        <v>1670</v>
      </c>
      <c r="C988" s="406" t="s">
        <v>1654</v>
      </c>
      <c r="D988" s="406" t="s">
        <v>1672</v>
      </c>
    </row>
    <row r="989" spans="1:4" ht="12.5">
      <c r="A989" s="406" t="s">
        <v>448</v>
      </c>
      <c r="B989" s="406" t="s">
        <v>1670</v>
      </c>
      <c r="C989" s="406" t="s">
        <v>1865</v>
      </c>
      <c r="D989" s="406" t="s">
        <v>1885</v>
      </c>
    </row>
    <row r="990" spans="1:4" ht="12.5">
      <c r="A990" s="406" t="s">
        <v>1863</v>
      </c>
      <c r="B990" s="406" t="s">
        <v>1864</v>
      </c>
      <c r="C990" s="406" t="s">
        <v>1796</v>
      </c>
      <c r="D990" s="406" t="s">
        <v>2055</v>
      </c>
    </row>
    <row r="991" spans="1:4" ht="12.5">
      <c r="A991" s="406" t="s">
        <v>1863</v>
      </c>
      <c r="B991" s="406" t="s">
        <v>1864</v>
      </c>
      <c r="C991" s="406" t="s">
        <v>2173</v>
      </c>
      <c r="D991" s="406" t="s">
        <v>2239</v>
      </c>
    </row>
    <row r="992" spans="1:4" ht="12.5">
      <c r="A992" s="406" t="s">
        <v>1863</v>
      </c>
      <c r="B992" s="406" t="s">
        <v>1864</v>
      </c>
      <c r="C992" s="406" t="s">
        <v>1884</v>
      </c>
      <c r="D992" s="406" t="s">
        <v>1866</v>
      </c>
    </row>
    <row r="993" spans="1:4" ht="12.5">
      <c r="A993" s="406" t="s">
        <v>1863</v>
      </c>
      <c r="B993" s="406" t="s">
        <v>1864</v>
      </c>
      <c r="C993" s="406" t="s">
        <v>1718</v>
      </c>
      <c r="D993" s="406" t="s">
        <v>1866</v>
      </c>
    </row>
    <row r="994" spans="1:4" ht="12.5">
      <c r="A994" s="406" t="s">
        <v>1893</v>
      </c>
      <c r="B994" s="406" t="s">
        <v>1909</v>
      </c>
      <c r="C994" s="406" t="s">
        <v>1727</v>
      </c>
      <c r="D994" s="406" t="s">
        <v>1910</v>
      </c>
    </row>
    <row r="995" spans="1:4" ht="12.5">
      <c r="A995" s="406" t="s">
        <v>448</v>
      </c>
      <c r="B995" s="406" t="s">
        <v>1731</v>
      </c>
      <c r="C995" s="406" t="s">
        <v>1654</v>
      </c>
      <c r="D995" s="406" t="s">
        <v>1732</v>
      </c>
    </row>
    <row r="996" spans="1:4" ht="12.5">
      <c r="A996" s="406" t="s">
        <v>448</v>
      </c>
      <c r="B996" s="406" t="s">
        <v>1731</v>
      </c>
      <c r="C996" s="406" t="s">
        <v>1729</v>
      </c>
      <c r="D996" s="406" t="s">
        <v>1732</v>
      </c>
    </row>
    <row r="997" spans="1:4" ht="12.5">
      <c r="A997" s="406" t="s">
        <v>460</v>
      </c>
      <c r="B997" s="406" t="s">
        <v>1741</v>
      </c>
      <c r="C997" s="406" t="s">
        <v>1727</v>
      </c>
      <c r="D997" s="406" t="s">
        <v>1860</v>
      </c>
    </row>
    <row r="998" spans="1:4" ht="12.5">
      <c r="A998" s="406" t="s">
        <v>456</v>
      </c>
      <c r="B998" s="406" t="s">
        <v>2490</v>
      </c>
      <c r="C998" s="406" t="s">
        <v>2072</v>
      </c>
      <c r="D998" s="406" t="s">
        <v>2535</v>
      </c>
    </row>
    <row r="999" spans="1:4" ht="12.5">
      <c r="A999" s="406" t="s">
        <v>456</v>
      </c>
      <c r="B999" s="406" t="s">
        <v>2490</v>
      </c>
      <c r="C999" s="406" t="s">
        <v>2413</v>
      </c>
      <c r="D999" s="406" t="s">
        <v>2535</v>
      </c>
    </row>
    <row r="1000" spans="1:4" ht="12.5">
      <c r="A1000" s="406" t="s">
        <v>1863</v>
      </c>
      <c r="B1000" s="406" t="s">
        <v>2634</v>
      </c>
      <c r="C1000" s="406" t="s">
        <v>2141</v>
      </c>
      <c r="D1000" s="406" t="s">
        <v>2635</v>
      </c>
    </row>
    <row r="1001" spans="1:4" ht="12.5">
      <c r="A1001" s="406" t="s">
        <v>460</v>
      </c>
      <c r="B1001" s="406" t="s">
        <v>1986</v>
      </c>
      <c r="C1001" s="406" t="s">
        <v>1750</v>
      </c>
      <c r="D1001" s="406" t="s">
        <v>2706</v>
      </c>
    </row>
    <row r="1002" spans="1:4" ht="12.5">
      <c r="A1002" s="406" t="s">
        <v>2632</v>
      </c>
      <c r="B1002" s="406" t="s">
        <v>2632</v>
      </c>
      <c r="C1002" s="406"/>
      <c r="D1002" s="406" t="s">
        <v>2707</v>
      </c>
    </row>
    <row r="1003" spans="1:4" ht="12.5">
      <c r="A1003" s="406" t="s">
        <v>1863</v>
      </c>
      <c r="B1003" s="406" t="s">
        <v>1958</v>
      </c>
      <c r="C1003" s="406" t="s">
        <v>1668</v>
      </c>
      <c r="D1003" s="406" t="s">
        <v>2708</v>
      </c>
    </row>
    <row r="1004" spans="1:4" ht="12.5">
      <c r="A1004" s="406" t="s">
        <v>1546</v>
      </c>
      <c r="B1004" s="406" t="s">
        <v>1934</v>
      </c>
      <c r="C1004" s="406" t="s">
        <v>1702</v>
      </c>
      <c r="D1004" s="406" t="s">
        <v>2081</v>
      </c>
    </row>
    <row r="1005" spans="1:4" ht="12.5">
      <c r="A1005" s="406" t="s">
        <v>1546</v>
      </c>
      <c r="B1005" s="406" t="s">
        <v>1934</v>
      </c>
      <c r="C1005" s="406" t="s">
        <v>1734</v>
      </c>
      <c r="D1005" s="406" t="s">
        <v>2376</v>
      </c>
    </row>
    <row r="1006" spans="1:4" ht="12.5">
      <c r="A1006" s="406" t="s">
        <v>1546</v>
      </c>
      <c r="B1006" s="406" t="s">
        <v>1934</v>
      </c>
      <c r="C1006" s="406" t="s">
        <v>1657</v>
      </c>
      <c r="D1006" s="406" t="s">
        <v>2376</v>
      </c>
    </row>
    <row r="1007" spans="1:4" ht="12.5">
      <c r="A1007" s="406" t="s">
        <v>1546</v>
      </c>
      <c r="B1007" s="406" t="s">
        <v>1934</v>
      </c>
      <c r="C1007" s="406" t="s">
        <v>1713</v>
      </c>
      <c r="D1007" s="406" t="s">
        <v>2376</v>
      </c>
    </row>
    <row r="1008" spans="1:4" ht="12.5">
      <c r="A1008" s="406" t="s">
        <v>1546</v>
      </c>
      <c r="B1008" s="406" t="s">
        <v>1934</v>
      </c>
      <c r="C1008" s="406" t="s">
        <v>1724</v>
      </c>
      <c r="D1008" s="406" t="s">
        <v>1936</v>
      </c>
    </row>
    <row r="1009" spans="1:4" ht="12.5">
      <c r="A1009" s="406" t="s">
        <v>1546</v>
      </c>
      <c r="B1009" s="406" t="s">
        <v>1934</v>
      </c>
      <c r="C1009" s="406" t="s">
        <v>1805</v>
      </c>
      <c r="D1009" s="406" t="s">
        <v>1936</v>
      </c>
    </row>
    <row r="1010" spans="1:4" ht="12.5">
      <c r="A1010" s="406" t="s">
        <v>1546</v>
      </c>
      <c r="B1010" s="406" t="s">
        <v>1934</v>
      </c>
      <c r="C1010" s="406" t="s">
        <v>1729</v>
      </c>
      <c r="D1010" s="406" t="s">
        <v>1936</v>
      </c>
    </row>
    <row r="1011" spans="1:4" ht="12.5">
      <c r="A1011" s="406" t="s">
        <v>1546</v>
      </c>
      <c r="B1011" s="406" t="s">
        <v>1937</v>
      </c>
      <c r="C1011" s="406" t="s">
        <v>1702</v>
      </c>
      <c r="D1011" s="406" t="s">
        <v>1938</v>
      </c>
    </row>
    <row r="1012" spans="1:4" ht="12.5">
      <c r="A1012" s="406" t="s">
        <v>1546</v>
      </c>
      <c r="B1012" s="406" t="s">
        <v>1937</v>
      </c>
      <c r="C1012" s="406" t="s">
        <v>1734</v>
      </c>
      <c r="D1012" s="406" t="s">
        <v>2292</v>
      </c>
    </row>
    <row r="1013" spans="1:4" ht="12.5">
      <c r="A1013" s="406" t="s">
        <v>1546</v>
      </c>
      <c r="B1013" s="406" t="s">
        <v>1937</v>
      </c>
      <c r="C1013" s="406" t="s">
        <v>1654</v>
      </c>
      <c r="D1013" s="406" t="s">
        <v>2508</v>
      </c>
    </row>
    <row r="1014" spans="1:4" ht="12.5">
      <c r="A1014" s="406" t="s">
        <v>1546</v>
      </c>
      <c r="B1014" s="406" t="s">
        <v>1937</v>
      </c>
      <c r="C1014" s="406" t="s">
        <v>1724</v>
      </c>
      <c r="D1014" s="406" t="s">
        <v>2508</v>
      </c>
    </row>
    <row r="1015" spans="1:4" ht="12.5">
      <c r="A1015" s="406" t="s">
        <v>1546</v>
      </c>
      <c r="B1015" s="406" t="s">
        <v>1937</v>
      </c>
      <c r="C1015" s="406" t="s">
        <v>1763</v>
      </c>
      <c r="D1015" s="406" t="s">
        <v>2467</v>
      </c>
    </row>
    <row r="1016" spans="1:4" ht="12.5">
      <c r="A1016" s="406" t="s">
        <v>448</v>
      </c>
      <c r="B1016" s="406" t="s">
        <v>2709</v>
      </c>
      <c r="C1016" s="406" t="s">
        <v>1671</v>
      </c>
      <c r="D1016" s="406" t="s">
        <v>2710</v>
      </c>
    </row>
    <row r="1017" spans="1:4" ht="12.5">
      <c r="A1017" s="406" t="s">
        <v>448</v>
      </c>
      <c r="B1017" s="406" t="s">
        <v>2709</v>
      </c>
      <c r="C1017" s="406" t="s">
        <v>1729</v>
      </c>
      <c r="D1017" s="406" t="s">
        <v>2710</v>
      </c>
    </row>
    <row r="1018" spans="1:4" ht="12.5">
      <c r="A1018" s="406" t="s">
        <v>448</v>
      </c>
      <c r="B1018" s="406" t="s">
        <v>2709</v>
      </c>
      <c r="C1018" s="406" t="s">
        <v>1767</v>
      </c>
      <c r="D1018" s="406" t="s">
        <v>2710</v>
      </c>
    </row>
    <row r="1019" spans="1:4" ht="12.5">
      <c r="A1019" s="406" t="s">
        <v>2365</v>
      </c>
      <c r="B1019" s="406" t="s">
        <v>2366</v>
      </c>
      <c r="C1019" s="406" t="s">
        <v>1896</v>
      </c>
      <c r="D1019" s="406" t="s">
        <v>2711</v>
      </c>
    </row>
    <row r="1020" spans="1:4" ht="12.5">
      <c r="A1020" s="406" t="s">
        <v>448</v>
      </c>
      <c r="B1020" s="406" t="s">
        <v>2341</v>
      </c>
      <c r="C1020" s="406" t="s">
        <v>1734</v>
      </c>
      <c r="D1020" s="406" t="s">
        <v>2051</v>
      </c>
    </row>
    <row r="1021" spans="1:4" ht="12.5">
      <c r="A1021" s="406" t="s">
        <v>448</v>
      </c>
      <c r="B1021" s="406" t="s">
        <v>2341</v>
      </c>
      <c r="C1021" s="406" t="s">
        <v>1713</v>
      </c>
      <c r="D1021" s="406" t="s">
        <v>2051</v>
      </c>
    </row>
    <row r="1022" spans="1:4" ht="12.5">
      <c r="A1022" s="406" t="s">
        <v>448</v>
      </c>
      <c r="B1022" s="406" t="s">
        <v>2341</v>
      </c>
      <c r="C1022" s="406" t="s">
        <v>1657</v>
      </c>
      <c r="D1022" s="406" t="s">
        <v>2342</v>
      </c>
    </row>
    <row r="1023" spans="1:4" ht="12.5">
      <c r="A1023" s="406" t="s">
        <v>448</v>
      </c>
      <c r="B1023" s="406" t="s">
        <v>1739</v>
      </c>
      <c r="C1023" s="406" t="s">
        <v>1671</v>
      </c>
      <c r="D1023" s="406" t="s">
        <v>2712</v>
      </c>
    </row>
    <row r="1024" spans="1:4" ht="12.5">
      <c r="A1024" s="406" t="s">
        <v>448</v>
      </c>
      <c r="B1024" s="406" t="s">
        <v>1739</v>
      </c>
      <c r="C1024" s="406" t="s">
        <v>1734</v>
      </c>
      <c r="D1024" s="406" t="s">
        <v>1740</v>
      </c>
    </row>
    <row r="1025" spans="1:4" ht="12.5">
      <c r="A1025" s="406" t="s">
        <v>448</v>
      </c>
      <c r="B1025" s="406" t="s">
        <v>1739</v>
      </c>
      <c r="C1025" s="406" t="s">
        <v>1657</v>
      </c>
      <c r="D1025" s="406" t="s">
        <v>1740</v>
      </c>
    </row>
    <row r="1026" spans="1:4" ht="12.5">
      <c r="A1026" s="406" t="s">
        <v>448</v>
      </c>
      <c r="B1026" s="406" t="s">
        <v>2713</v>
      </c>
      <c r="C1026" s="406" t="s">
        <v>1724</v>
      </c>
      <c r="D1026" s="406" t="s">
        <v>2714</v>
      </c>
    </row>
    <row r="1027" spans="1:4" ht="12.5">
      <c r="A1027" s="406" t="s">
        <v>783</v>
      </c>
      <c r="B1027" s="406" t="s">
        <v>2255</v>
      </c>
      <c r="C1027" s="406" t="s">
        <v>1654</v>
      </c>
      <c r="D1027" s="406" t="s">
        <v>2715</v>
      </c>
    </row>
    <row r="1028" spans="1:4" ht="12.5">
      <c r="A1028" s="406" t="s">
        <v>448</v>
      </c>
      <c r="B1028" s="406" t="s">
        <v>2716</v>
      </c>
      <c r="C1028" s="406" t="s">
        <v>1713</v>
      </c>
      <c r="D1028" s="406" t="s">
        <v>2717</v>
      </c>
    </row>
    <row r="1029" spans="1:4" ht="12.5">
      <c r="A1029" s="406" t="s">
        <v>448</v>
      </c>
      <c r="B1029" s="406" t="s">
        <v>2716</v>
      </c>
      <c r="C1029" s="406" t="s">
        <v>1734</v>
      </c>
      <c r="D1029" s="406" t="s">
        <v>2718</v>
      </c>
    </row>
    <row r="1030" spans="1:4" ht="12.5">
      <c r="A1030" s="406" t="s">
        <v>448</v>
      </c>
      <c r="B1030" s="406" t="s">
        <v>2716</v>
      </c>
      <c r="C1030" s="406" t="s">
        <v>1695</v>
      </c>
      <c r="D1030" s="406" t="s">
        <v>2718</v>
      </c>
    </row>
    <row r="1031" spans="1:4" ht="12.5">
      <c r="A1031" s="406" t="s">
        <v>1824</v>
      </c>
      <c r="B1031" s="406" t="s">
        <v>1756</v>
      </c>
      <c r="C1031" s="406" t="s">
        <v>2019</v>
      </c>
      <c r="D1031" s="406" t="s">
        <v>1955</v>
      </c>
    </row>
    <row r="1032" spans="1:4" ht="12.5">
      <c r="A1032" s="406" t="s">
        <v>1843</v>
      </c>
      <c r="B1032" s="406" t="s">
        <v>1846</v>
      </c>
      <c r="C1032" s="406" t="s">
        <v>1727</v>
      </c>
      <c r="D1032" s="406" t="s">
        <v>1847</v>
      </c>
    </row>
    <row r="1033" spans="1:4" ht="12.5">
      <c r="A1033" s="406" t="s">
        <v>1843</v>
      </c>
      <c r="B1033" s="406" t="s">
        <v>1846</v>
      </c>
      <c r="C1033" s="406" t="s">
        <v>1737</v>
      </c>
      <c r="D1033" s="406" t="s">
        <v>1847</v>
      </c>
    </row>
    <row r="1034" spans="1:4" ht="12.5">
      <c r="A1034" s="406" t="s">
        <v>1843</v>
      </c>
      <c r="B1034" s="406" t="s">
        <v>1846</v>
      </c>
      <c r="C1034" s="406" t="s">
        <v>1745</v>
      </c>
      <c r="D1034" s="406" t="s">
        <v>1847</v>
      </c>
    </row>
    <row r="1035" spans="1:4" ht="12.5">
      <c r="A1035" s="406" t="s">
        <v>1843</v>
      </c>
      <c r="B1035" s="406" t="s">
        <v>1846</v>
      </c>
      <c r="C1035" s="406" t="s">
        <v>1750</v>
      </c>
      <c r="D1035" s="406" t="s">
        <v>1847</v>
      </c>
    </row>
    <row r="1036" spans="1:4" ht="12.5">
      <c r="A1036" s="406" t="s">
        <v>1858</v>
      </c>
      <c r="B1036" s="406" t="s">
        <v>1859</v>
      </c>
      <c r="C1036" s="406" t="s">
        <v>1665</v>
      </c>
      <c r="D1036" s="406" t="s">
        <v>1742</v>
      </c>
    </row>
    <row r="1037" spans="1:4" ht="12.5">
      <c r="A1037" s="406" t="s">
        <v>1858</v>
      </c>
      <c r="B1037" s="406" t="s">
        <v>1859</v>
      </c>
      <c r="C1037" s="406" t="s">
        <v>1695</v>
      </c>
      <c r="D1037" s="406" t="s">
        <v>1742</v>
      </c>
    </row>
    <row r="1038" spans="1:4" ht="12.5">
      <c r="A1038" s="406" t="s">
        <v>1858</v>
      </c>
      <c r="B1038" s="406" t="s">
        <v>1859</v>
      </c>
      <c r="C1038" s="406" t="s">
        <v>1654</v>
      </c>
      <c r="D1038" s="406" t="s">
        <v>1860</v>
      </c>
    </row>
    <row r="1039" spans="1:4" ht="12.5">
      <c r="A1039" s="406" t="s">
        <v>1858</v>
      </c>
      <c r="B1039" s="406" t="s">
        <v>1859</v>
      </c>
      <c r="C1039" s="406" t="s">
        <v>1763</v>
      </c>
      <c r="D1039" s="406" t="s">
        <v>1860</v>
      </c>
    </row>
    <row r="1040" spans="1:4" ht="12.5">
      <c r="A1040" s="406" t="s">
        <v>1858</v>
      </c>
      <c r="B1040" s="406" t="s">
        <v>1859</v>
      </c>
      <c r="C1040" s="406" t="s">
        <v>1767</v>
      </c>
      <c r="D1040" s="406" t="s">
        <v>2719</v>
      </c>
    </row>
    <row r="1041" spans="1:4" ht="12.5">
      <c r="A1041" s="406" t="s">
        <v>1858</v>
      </c>
      <c r="B1041" s="406" t="s">
        <v>1859</v>
      </c>
      <c r="C1041" s="406" t="s">
        <v>1674</v>
      </c>
      <c r="D1041" s="406" t="s">
        <v>2720</v>
      </c>
    </row>
    <row r="1042" spans="1:4" ht="12.5">
      <c r="A1042" s="406" t="s">
        <v>1858</v>
      </c>
      <c r="B1042" s="406" t="s">
        <v>1859</v>
      </c>
      <c r="C1042" s="406" t="s">
        <v>1737</v>
      </c>
      <c r="D1042" s="406" t="s">
        <v>2383</v>
      </c>
    </row>
    <row r="1043" spans="1:4" ht="12.5">
      <c r="A1043" s="406" t="s">
        <v>1858</v>
      </c>
      <c r="B1043" s="406" t="s">
        <v>1859</v>
      </c>
      <c r="C1043" s="406" t="s">
        <v>2088</v>
      </c>
      <c r="D1043" s="406" t="s">
        <v>1862</v>
      </c>
    </row>
    <row r="1044" spans="1:4" ht="12.5">
      <c r="A1044" s="406" t="s">
        <v>448</v>
      </c>
      <c r="B1044" s="406" t="s">
        <v>2126</v>
      </c>
      <c r="C1044" s="406" t="s">
        <v>1750</v>
      </c>
      <c r="D1044" s="406" t="s">
        <v>2127</v>
      </c>
    </row>
    <row r="1045" spans="1:4" ht="12.5">
      <c r="A1045" s="406" t="s">
        <v>448</v>
      </c>
      <c r="B1045" s="406" t="s">
        <v>2126</v>
      </c>
      <c r="C1045" s="406" t="s">
        <v>1674</v>
      </c>
      <c r="D1045" s="406" t="s">
        <v>2127</v>
      </c>
    </row>
    <row r="1046" spans="1:4" ht="12.5">
      <c r="A1046" s="406" t="s">
        <v>448</v>
      </c>
      <c r="B1046" s="406" t="s">
        <v>2126</v>
      </c>
      <c r="C1046" s="406" t="s">
        <v>1713</v>
      </c>
      <c r="D1046" s="406" t="s">
        <v>2127</v>
      </c>
    </row>
    <row r="1047" spans="1:4" ht="12.5">
      <c r="A1047" s="406" t="s">
        <v>448</v>
      </c>
      <c r="B1047" s="406" t="s">
        <v>2550</v>
      </c>
      <c r="C1047" s="406" t="s">
        <v>1695</v>
      </c>
      <c r="D1047" s="406" t="s">
        <v>2551</v>
      </c>
    </row>
    <row r="1048" spans="1:4" ht="12.5">
      <c r="A1048" s="406" t="s">
        <v>452</v>
      </c>
      <c r="B1048" s="406" t="s">
        <v>2721</v>
      </c>
      <c r="C1048" s="406" t="s">
        <v>1695</v>
      </c>
      <c r="D1048" s="406" t="s">
        <v>2722</v>
      </c>
    </row>
    <row r="1049" spans="1:4" ht="12.5">
      <c r="A1049" s="406" t="s">
        <v>452</v>
      </c>
      <c r="B1049" s="406" t="s">
        <v>2721</v>
      </c>
      <c r="C1049" s="406" t="s">
        <v>2072</v>
      </c>
      <c r="D1049" s="406" t="s">
        <v>2723</v>
      </c>
    </row>
    <row r="1050" spans="1:4" ht="12.5">
      <c r="A1050" s="406" t="s">
        <v>452</v>
      </c>
      <c r="B1050" s="406" t="s">
        <v>2721</v>
      </c>
      <c r="C1050" s="406" t="s">
        <v>1737</v>
      </c>
      <c r="D1050" s="406" t="s">
        <v>2724</v>
      </c>
    </row>
    <row r="1051" spans="1:4" ht="12.5">
      <c r="A1051" s="406" t="s">
        <v>460</v>
      </c>
      <c r="B1051" s="406" t="s">
        <v>1771</v>
      </c>
      <c r="C1051" s="406" t="s">
        <v>1896</v>
      </c>
      <c r="D1051" s="406" t="s">
        <v>2725</v>
      </c>
    </row>
    <row r="1052" spans="1:4" ht="12.5">
      <c r="A1052" s="406" t="s">
        <v>452</v>
      </c>
      <c r="B1052" s="406" t="s">
        <v>2196</v>
      </c>
      <c r="C1052" s="406" t="s">
        <v>1954</v>
      </c>
      <c r="D1052" s="406" t="s">
        <v>2726</v>
      </c>
    </row>
    <row r="1053" spans="1:4" ht="12.5">
      <c r="A1053" s="406" t="s">
        <v>460</v>
      </c>
      <c r="B1053" s="406" t="s">
        <v>1766</v>
      </c>
      <c r="C1053" s="406" t="s">
        <v>1665</v>
      </c>
      <c r="D1053" s="406" t="s">
        <v>2239</v>
      </c>
    </row>
    <row r="1054" spans="1:4" ht="12.5">
      <c r="A1054" s="406" t="s">
        <v>460</v>
      </c>
      <c r="B1054" s="406" t="s">
        <v>1766</v>
      </c>
      <c r="C1054" s="406" t="s">
        <v>1763</v>
      </c>
      <c r="D1054" s="406" t="s">
        <v>2122</v>
      </c>
    </row>
    <row r="1055" spans="1:4" ht="12.5">
      <c r="A1055" s="406" t="s">
        <v>460</v>
      </c>
      <c r="B1055" s="406" t="s">
        <v>1766</v>
      </c>
      <c r="C1055" s="406" t="s">
        <v>1805</v>
      </c>
      <c r="D1055" s="406" t="s">
        <v>1866</v>
      </c>
    </row>
    <row r="1056" spans="1:4" ht="12.5">
      <c r="A1056" s="406" t="s">
        <v>460</v>
      </c>
      <c r="B1056" s="406" t="s">
        <v>1766</v>
      </c>
      <c r="C1056" s="406" t="s">
        <v>1677</v>
      </c>
      <c r="D1056" s="406" t="s">
        <v>1768</v>
      </c>
    </row>
    <row r="1057" spans="1:4" ht="12.5">
      <c r="A1057" s="406" t="s">
        <v>448</v>
      </c>
      <c r="B1057" s="406" t="s">
        <v>1697</v>
      </c>
      <c r="C1057" s="406" t="s">
        <v>1729</v>
      </c>
      <c r="D1057" s="406" t="s">
        <v>2727</v>
      </c>
    </row>
    <row r="1058" spans="1:4" ht="12.5">
      <c r="A1058" s="406" t="s">
        <v>456</v>
      </c>
      <c r="B1058" s="406" t="s">
        <v>2728</v>
      </c>
      <c r="C1058" s="406" t="s">
        <v>1651</v>
      </c>
      <c r="D1058" s="406" t="s">
        <v>2729</v>
      </c>
    </row>
    <row r="1059" spans="1:4" ht="12.5">
      <c r="A1059" s="406" t="s">
        <v>456</v>
      </c>
      <c r="B1059" s="406" t="s">
        <v>2728</v>
      </c>
      <c r="C1059" s="406" t="s">
        <v>1763</v>
      </c>
      <c r="D1059" s="406" t="s">
        <v>2730</v>
      </c>
    </row>
    <row r="1060" spans="1:4" ht="12.5">
      <c r="A1060" s="406" t="s">
        <v>452</v>
      </c>
      <c r="B1060" s="406" t="s">
        <v>1766</v>
      </c>
      <c r="C1060" s="406" t="s">
        <v>1660</v>
      </c>
      <c r="D1060" s="406" t="s">
        <v>2731</v>
      </c>
    </row>
    <row r="1061" spans="1:4" ht="12.5">
      <c r="A1061" s="406" t="s">
        <v>467</v>
      </c>
      <c r="B1061" s="406" t="s">
        <v>2150</v>
      </c>
      <c r="C1061" s="406" t="s">
        <v>1695</v>
      </c>
      <c r="D1061" s="406" t="s">
        <v>2482</v>
      </c>
    </row>
    <row r="1062" spans="1:4" ht="12.5">
      <c r="A1062" s="406" t="s">
        <v>467</v>
      </c>
      <c r="B1062" s="406" t="s">
        <v>2150</v>
      </c>
      <c r="C1062" s="406" t="s">
        <v>2019</v>
      </c>
      <c r="D1062" s="406" t="s">
        <v>2732</v>
      </c>
    </row>
    <row r="1063" spans="1:4" ht="12.5">
      <c r="A1063" s="406" t="s">
        <v>460</v>
      </c>
      <c r="B1063" s="406" t="s">
        <v>2733</v>
      </c>
      <c r="C1063" s="406" t="s">
        <v>1819</v>
      </c>
      <c r="D1063" s="406" t="s">
        <v>2053</v>
      </c>
    </row>
    <row r="1064" spans="1:4" ht="12.5">
      <c r="A1064" s="406" t="s">
        <v>448</v>
      </c>
      <c r="B1064" s="406" t="s">
        <v>1704</v>
      </c>
      <c r="C1064" s="406" t="s">
        <v>1677</v>
      </c>
      <c r="D1064" s="406" t="s">
        <v>2202</v>
      </c>
    </row>
    <row r="1065" spans="1:4" ht="12.5">
      <c r="A1065" s="406" t="s">
        <v>460</v>
      </c>
      <c r="B1065" s="406" t="s">
        <v>2734</v>
      </c>
      <c r="C1065" s="406" t="s">
        <v>1819</v>
      </c>
      <c r="D1065" s="406" t="s">
        <v>2735</v>
      </c>
    </row>
    <row r="1066" spans="1:4" ht="12.5">
      <c r="A1066" s="406" t="s">
        <v>467</v>
      </c>
      <c r="B1066" s="406" t="s">
        <v>1818</v>
      </c>
      <c r="C1066" s="406" t="s">
        <v>1654</v>
      </c>
      <c r="D1066" s="406" t="s">
        <v>1820</v>
      </c>
    </row>
    <row r="1067" spans="1:4" ht="12.5">
      <c r="A1067" s="406" t="s">
        <v>448</v>
      </c>
      <c r="B1067" s="406" t="s">
        <v>2736</v>
      </c>
      <c r="C1067" s="406" t="s">
        <v>1763</v>
      </c>
      <c r="D1067" s="406" t="s">
        <v>1806</v>
      </c>
    </row>
    <row r="1068" spans="1:4" ht="12.5">
      <c r="A1068" s="406" t="s">
        <v>467</v>
      </c>
      <c r="B1068" s="406" t="s">
        <v>1821</v>
      </c>
      <c r="C1068" s="406" t="s">
        <v>1748</v>
      </c>
      <c r="D1068" s="406" t="s">
        <v>1822</v>
      </c>
    </row>
    <row r="1069" spans="1:4" ht="12.5">
      <c r="A1069" s="406" t="s">
        <v>467</v>
      </c>
      <c r="B1069" s="406" t="s">
        <v>1821</v>
      </c>
      <c r="C1069" s="406" t="s">
        <v>1654</v>
      </c>
      <c r="D1069" s="406" t="s">
        <v>2330</v>
      </c>
    </row>
    <row r="1070" spans="1:4" ht="12.5">
      <c r="A1070" s="406" t="s">
        <v>467</v>
      </c>
      <c r="B1070" s="406" t="s">
        <v>1813</v>
      </c>
      <c r="C1070" s="406" t="s">
        <v>1767</v>
      </c>
      <c r="D1070" s="406" t="s">
        <v>1814</v>
      </c>
    </row>
    <row r="1071" spans="1:4" ht="12.5">
      <c r="A1071" s="406" t="s">
        <v>467</v>
      </c>
      <c r="B1071" s="406" t="s">
        <v>1813</v>
      </c>
      <c r="C1071" s="406" t="s">
        <v>1677</v>
      </c>
      <c r="D1071" s="406" t="s">
        <v>1814</v>
      </c>
    </row>
    <row r="1072" spans="1:4" ht="12.5">
      <c r="A1072" s="406" t="s">
        <v>467</v>
      </c>
      <c r="B1072" s="406" t="s">
        <v>1813</v>
      </c>
      <c r="C1072" s="406" t="s">
        <v>1887</v>
      </c>
      <c r="D1072" s="406" t="s">
        <v>2001</v>
      </c>
    </row>
    <row r="1073" spans="1:4" ht="12.5">
      <c r="A1073" s="406" t="s">
        <v>467</v>
      </c>
      <c r="B1073" s="406" t="s">
        <v>1813</v>
      </c>
      <c r="C1073" s="406" t="s">
        <v>1692</v>
      </c>
      <c r="D1073" s="406" t="s">
        <v>2533</v>
      </c>
    </row>
    <row r="1074" spans="1:4" ht="12.5">
      <c r="A1074" s="406" t="s">
        <v>448</v>
      </c>
      <c r="B1074" s="406" t="s">
        <v>2050</v>
      </c>
      <c r="C1074" s="406" t="s">
        <v>1674</v>
      </c>
      <c r="D1074" s="406" t="s">
        <v>2051</v>
      </c>
    </row>
    <row r="1075" spans="1:4" ht="12.5">
      <c r="A1075" s="406" t="s">
        <v>448</v>
      </c>
      <c r="B1075" s="406" t="s">
        <v>2210</v>
      </c>
      <c r="C1075" s="406" t="s">
        <v>1713</v>
      </c>
      <c r="D1075" s="406" t="s">
        <v>2211</v>
      </c>
    </row>
    <row r="1076" spans="1:4" ht="12.5">
      <c r="A1076" s="406" t="s">
        <v>1863</v>
      </c>
      <c r="B1076" s="406" t="s">
        <v>1869</v>
      </c>
      <c r="C1076" s="406" t="s">
        <v>1660</v>
      </c>
      <c r="D1076" s="406" t="s">
        <v>1984</v>
      </c>
    </row>
    <row r="1077" spans="1:4" ht="12.5">
      <c r="A1077" s="406" t="s">
        <v>1863</v>
      </c>
      <c r="B1077" s="406" t="s">
        <v>1869</v>
      </c>
      <c r="C1077" s="406" t="s">
        <v>2606</v>
      </c>
      <c r="D1077" s="406" t="s">
        <v>2737</v>
      </c>
    </row>
    <row r="1078" spans="1:4" ht="12.5">
      <c r="A1078" s="406" t="s">
        <v>1863</v>
      </c>
      <c r="B1078" s="406" t="s">
        <v>1869</v>
      </c>
      <c r="C1078" s="406" t="s">
        <v>1959</v>
      </c>
      <c r="D1078" s="406" t="s">
        <v>2737</v>
      </c>
    </row>
    <row r="1079" spans="1:4" ht="12.5">
      <c r="A1079" s="406" t="s">
        <v>448</v>
      </c>
      <c r="B1079" s="406" t="s">
        <v>2352</v>
      </c>
      <c r="C1079" s="406" t="s">
        <v>1713</v>
      </c>
      <c r="D1079" s="406" t="s">
        <v>2353</v>
      </c>
    </row>
    <row r="1080" spans="1:4" ht="12.5">
      <c r="A1080" s="406" t="s">
        <v>2365</v>
      </c>
      <c r="B1080" s="406" t="s">
        <v>2738</v>
      </c>
      <c r="C1080" s="406" t="s">
        <v>1819</v>
      </c>
      <c r="D1080" s="406" t="s">
        <v>1740</v>
      </c>
    </row>
    <row r="1081" spans="1:4" ht="12.5">
      <c r="A1081" s="406" t="s">
        <v>448</v>
      </c>
      <c r="B1081" s="406" t="s">
        <v>2739</v>
      </c>
      <c r="C1081" s="406" t="s">
        <v>1665</v>
      </c>
      <c r="D1081" s="406" t="s">
        <v>2740</v>
      </c>
    </row>
    <row r="1082" spans="1:4" ht="12.5">
      <c r="A1082" s="406" t="s">
        <v>1546</v>
      </c>
      <c r="B1082" s="406" t="s">
        <v>1659</v>
      </c>
      <c r="C1082" s="406" t="s">
        <v>1668</v>
      </c>
      <c r="D1082" s="406" t="s">
        <v>2741</v>
      </c>
    </row>
    <row r="1083" spans="1:4" ht="12.5">
      <c r="A1083" s="406" t="s">
        <v>1546</v>
      </c>
      <c r="B1083" s="406" t="s">
        <v>1659</v>
      </c>
      <c r="C1083" s="406" t="s">
        <v>1734</v>
      </c>
      <c r="D1083" s="406" t="s">
        <v>2378</v>
      </c>
    </row>
    <row r="1084" spans="1:4" ht="12.5">
      <c r="A1084" s="406" t="s">
        <v>1546</v>
      </c>
      <c r="B1084" s="406" t="s">
        <v>1659</v>
      </c>
      <c r="C1084" s="406" t="s">
        <v>1713</v>
      </c>
      <c r="D1084" s="406" t="s">
        <v>2378</v>
      </c>
    </row>
    <row r="1085" spans="1:4" ht="12.5">
      <c r="A1085" s="406" t="s">
        <v>1546</v>
      </c>
      <c r="B1085" s="406" t="s">
        <v>1659</v>
      </c>
      <c r="C1085" s="406" t="s">
        <v>1657</v>
      </c>
      <c r="D1085" s="406" t="s">
        <v>1940</v>
      </c>
    </row>
    <row r="1086" spans="1:4" ht="12.5">
      <c r="A1086" s="406" t="s">
        <v>1546</v>
      </c>
      <c r="B1086" s="406" t="s">
        <v>1659</v>
      </c>
      <c r="C1086" s="406" t="s">
        <v>1729</v>
      </c>
      <c r="D1086" s="406" t="s">
        <v>1940</v>
      </c>
    </row>
    <row r="1087" spans="1:4" ht="12.5">
      <c r="A1087" s="406" t="s">
        <v>1546</v>
      </c>
      <c r="B1087" s="406" t="s">
        <v>1659</v>
      </c>
      <c r="C1087" s="406" t="s">
        <v>1710</v>
      </c>
      <c r="D1087" s="406" t="s">
        <v>2687</v>
      </c>
    </row>
    <row r="1088" spans="1:4" ht="12.5">
      <c r="A1088" s="406" t="s">
        <v>1546</v>
      </c>
      <c r="B1088" s="406" t="s">
        <v>1659</v>
      </c>
      <c r="C1088" s="406" t="s">
        <v>1796</v>
      </c>
      <c r="D1088" s="406" t="s">
        <v>2742</v>
      </c>
    </row>
    <row r="1089" spans="1:4" ht="12.5">
      <c r="A1089" s="406" t="s">
        <v>1546</v>
      </c>
      <c r="B1089" s="406" t="s">
        <v>1659</v>
      </c>
      <c r="C1089" s="406" t="s">
        <v>1772</v>
      </c>
      <c r="D1089" s="406" t="s">
        <v>1661</v>
      </c>
    </row>
    <row r="1090" spans="1:4" ht="12.5">
      <c r="A1090" s="406" t="s">
        <v>1546</v>
      </c>
      <c r="B1090" s="406" t="s">
        <v>1659</v>
      </c>
      <c r="C1090" s="406" t="s">
        <v>2177</v>
      </c>
      <c r="D1090" s="406" t="s">
        <v>1661</v>
      </c>
    </row>
    <row r="1091" spans="1:4" ht="12.5">
      <c r="A1091" s="406" t="s">
        <v>1546</v>
      </c>
      <c r="B1091" s="406" t="s">
        <v>1659</v>
      </c>
      <c r="C1091" s="406" t="s">
        <v>1896</v>
      </c>
      <c r="D1091" s="406" t="s">
        <v>1661</v>
      </c>
    </row>
    <row r="1092" spans="1:4" ht="12.5">
      <c r="A1092" s="406" t="s">
        <v>1546</v>
      </c>
      <c r="B1092" s="406" t="s">
        <v>1659</v>
      </c>
      <c r="C1092" s="406" t="s">
        <v>1687</v>
      </c>
      <c r="D1092" s="406" t="s">
        <v>1661</v>
      </c>
    </row>
    <row r="1093" spans="1:4" ht="12.5">
      <c r="A1093" s="406" t="s">
        <v>1546</v>
      </c>
      <c r="B1093" s="406" t="s">
        <v>1659</v>
      </c>
      <c r="C1093" s="406" t="s">
        <v>2413</v>
      </c>
      <c r="D1093" s="406" t="s">
        <v>1941</v>
      </c>
    </row>
    <row r="1094" spans="1:4" ht="12.5">
      <c r="A1094" s="406" t="s">
        <v>1546</v>
      </c>
      <c r="B1094" s="406" t="s">
        <v>1659</v>
      </c>
      <c r="C1094" s="406" t="s">
        <v>1705</v>
      </c>
      <c r="D1094" s="406" t="s">
        <v>2199</v>
      </c>
    </row>
    <row r="1095" spans="1:4" ht="12.5">
      <c r="A1095" s="406" t="s">
        <v>1546</v>
      </c>
      <c r="B1095" s="406" t="s">
        <v>1659</v>
      </c>
      <c r="C1095" s="406" t="s">
        <v>1689</v>
      </c>
      <c r="D1095" s="406" t="s">
        <v>2199</v>
      </c>
    </row>
    <row r="1096" spans="1:4" ht="12.5">
      <c r="A1096" s="406" t="s">
        <v>1546</v>
      </c>
      <c r="B1096" s="406" t="s">
        <v>1659</v>
      </c>
      <c r="C1096" s="406" t="s">
        <v>2606</v>
      </c>
      <c r="D1096" s="406" t="s">
        <v>2199</v>
      </c>
    </row>
    <row r="1097" spans="1:4" ht="12.5">
      <c r="A1097" s="406" t="s">
        <v>452</v>
      </c>
      <c r="B1097" s="406" t="s">
        <v>1659</v>
      </c>
      <c r="C1097" s="406" t="s">
        <v>1799</v>
      </c>
      <c r="D1097" s="406" t="s">
        <v>2504</v>
      </c>
    </row>
    <row r="1098" spans="1:4" ht="12.5">
      <c r="A1098" s="406" t="s">
        <v>452</v>
      </c>
      <c r="B1098" s="406" t="s">
        <v>1659</v>
      </c>
      <c r="C1098" s="406" t="s">
        <v>2064</v>
      </c>
      <c r="D1098" s="406" t="s">
        <v>2195</v>
      </c>
    </row>
    <row r="1099" spans="1:4" ht="12.5">
      <c r="A1099" s="406" t="s">
        <v>467</v>
      </c>
      <c r="B1099" s="406" t="s">
        <v>1659</v>
      </c>
      <c r="C1099" s="406" t="s">
        <v>1727</v>
      </c>
      <c r="D1099" s="406" t="s">
        <v>1823</v>
      </c>
    </row>
    <row r="1100" spans="1:4" ht="12.5">
      <c r="A1100" s="406" t="s">
        <v>467</v>
      </c>
      <c r="B1100" s="406" t="s">
        <v>1659</v>
      </c>
      <c r="C1100" s="406" t="s">
        <v>1763</v>
      </c>
      <c r="D1100" s="406" t="s">
        <v>1823</v>
      </c>
    </row>
    <row r="1101" spans="1:4" ht="12.5">
      <c r="A1101" s="406" t="s">
        <v>1546</v>
      </c>
      <c r="B1101" s="406" t="s">
        <v>1944</v>
      </c>
      <c r="C1101" s="406" t="s">
        <v>1668</v>
      </c>
      <c r="D1101" s="406" t="s">
        <v>2089</v>
      </c>
    </row>
    <row r="1102" spans="1:4" ht="12.5">
      <c r="A1102" s="406" t="s">
        <v>460</v>
      </c>
      <c r="B1102" s="406" t="s">
        <v>2554</v>
      </c>
      <c r="C1102" s="406" t="s">
        <v>2066</v>
      </c>
      <c r="D1102" s="406" t="s">
        <v>2743</v>
      </c>
    </row>
    <row r="1103" spans="1:4" ht="12.5">
      <c r="A1103" s="406" t="s">
        <v>783</v>
      </c>
      <c r="B1103" s="406" t="s">
        <v>2744</v>
      </c>
      <c r="C1103" s="406" t="s">
        <v>1750</v>
      </c>
      <c r="D1103" s="406" t="s">
        <v>2745</v>
      </c>
    </row>
    <row r="1104" spans="1:4" ht="12.5">
      <c r="A1104" s="406" t="s">
        <v>460</v>
      </c>
      <c r="B1104" s="406" t="s">
        <v>2554</v>
      </c>
      <c r="C1104" s="406" t="s">
        <v>2131</v>
      </c>
      <c r="D1104" s="406" t="s">
        <v>2746</v>
      </c>
    </row>
    <row r="1105" spans="1:4" ht="12.5">
      <c r="A1105" s="406" t="s">
        <v>452</v>
      </c>
      <c r="B1105" s="406" t="s">
        <v>2747</v>
      </c>
      <c r="C1105" s="406" t="s">
        <v>1668</v>
      </c>
      <c r="D1105" s="406" t="s">
        <v>2748</v>
      </c>
    </row>
    <row r="1106" spans="1:4" ht="12.5">
      <c r="A1106" s="406" t="s">
        <v>452</v>
      </c>
      <c r="B1106" s="406" t="s">
        <v>2590</v>
      </c>
      <c r="C1106" s="406" t="s">
        <v>1657</v>
      </c>
      <c r="D1106" s="406" t="s">
        <v>2749</v>
      </c>
    </row>
    <row r="1107" spans="1:4" ht="12.5">
      <c r="A1107" s="406" t="s">
        <v>452</v>
      </c>
      <c r="B1107" s="406" t="s">
        <v>2590</v>
      </c>
      <c r="C1107" s="406" t="s">
        <v>1729</v>
      </c>
      <c r="D1107" s="406" t="s">
        <v>2750</v>
      </c>
    </row>
    <row r="1108" spans="1:4" ht="12.5">
      <c r="A1108" s="406" t="s">
        <v>452</v>
      </c>
      <c r="B1108" s="406" t="s">
        <v>2590</v>
      </c>
      <c r="C1108" s="406" t="s">
        <v>1767</v>
      </c>
      <c r="D1108" s="406" t="s">
        <v>2751</v>
      </c>
    </row>
    <row r="1109" spans="1:4" ht="12.5">
      <c r="A1109" s="406" t="s">
        <v>467</v>
      </c>
      <c r="B1109" s="406" t="s">
        <v>1982</v>
      </c>
      <c r="C1109" s="406" t="s">
        <v>1651</v>
      </c>
      <c r="D1109" s="406" t="s">
        <v>2484</v>
      </c>
    </row>
    <row r="1110" spans="1:4" ht="12.5">
      <c r="A1110" s="406" t="s">
        <v>467</v>
      </c>
      <c r="B1110" s="406" t="s">
        <v>1982</v>
      </c>
      <c r="C1110" s="406" t="s">
        <v>1654</v>
      </c>
      <c r="D1110" s="406" t="s">
        <v>2250</v>
      </c>
    </row>
    <row r="1111" spans="1:4" ht="12.5">
      <c r="A1111" s="406" t="s">
        <v>452</v>
      </c>
      <c r="B1111" s="406" t="s">
        <v>2590</v>
      </c>
      <c r="C1111" s="406" t="s">
        <v>1772</v>
      </c>
      <c r="D1111" s="406" t="s">
        <v>2752</v>
      </c>
    </row>
    <row r="1112" spans="1:4" ht="12.5">
      <c r="A1112" s="406" t="s">
        <v>465</v>
      </c>
      <c r="B1112" s="406" t="s">
        <v>1830</v>
      </c>
      <c r="C1112" s="406" t="s">
        <v>2120</v>
      </c>
      <c r="D1112" s="406" t="s">
        <v>2753</v>
      </c>
    </row>
    <row r="1113" spans="1:4" ht="12.5">
      <c r="A1113" s="406" t="s">
        <v>460</v>
      </c>
      <c r="B1113" s="406" t="s">
        <v>1982</v>
      </c>
      <c r="C1113" s="406" t="s">
        <v>1734</v>
      </c>
      <c r="D1113" s="406" t="s">
        <v>1871</v>
      </c>
    </row>
    <row r="1114" spans="1:4" ht="12.5">
      <c r="A1114" s="406" t="s">
        <v>460</v>
      </c>
      <c r="B1114" s="406" t="s">
        <v>2123</v>
      </c>
      <c r="C1114" s="406" t="s">
        <v>1651</v>
      </c>
      <c r="D1114" s="406" t="s">
        <v>2124</v>
      </c>
    </row>
    <row r="1115" spans="1:4" ht="12.5">
      <c r="A1115" s="406" t="s">
        <v>460</v>
      </c>
      <c r="B1115" s="406" t="s">
        <v>2123</v>
      </c>
      <c r="C1115" s="406" t="s">
        <v>1668</v>
      </c>
      <c r="D1115" s="406" t="s">
        <v>2472</v>
      </c>
    </row>
    <row r="1116" spans="1:4" ht="12.5">
      <c r="A1116" s="406" t="s">
        <v>460</v>
      </c>
      <c r="B1116" s="406" t="s">
        <v>2123</v>
      </c>
      <c r="C1116" s="406" t="s">
        <v>1713</v>
      </c>
      <c r="D1116" s="406" t="s">
        <v>2472</v>
      </c>
    </row>
    <row r="1117" spans="1:4" ht="12.5">
      <c r="A1117" s="406" t="s">
        <v>460</v>
      </c>
      <c r="B1117" s="406" t="s">
        <v>2123</v>
      </c>
      <c r="C1117" s="406" t="s">
        <v>1724</v>
      </c>
      <c r="D1117" s="406" t="s">
        <v>2518</v>
      </c>
    </row>
    <row r="1118" spans="1:4" ht="12.5">
      <c r="A1118" s="406" t="s">
        <v>1858</v>
      </c>
      <c r="B1118" s="406" t="s">
        <v>1856</v>
      </c>
      <c r="C1118" s="406" t="s">
        <v>1734</v>
      </c>
      <c r="D1118" s="406" t="s">
        <v>2754</v>
      </c>
    </row>
    <row r="1119" spans="1:4" ht="12.5">
      <c r="A1119" s="406" t="s">
        <v>1858</v>
      </c>
      <c r="B1119" s="406" t="s">
        <v>1856</v>
      </c>
      <c r="C1119" s="406" t="s">
        <v>1657</v>
      </c>
      <c r="D1119" s="406" t="s">
        <v>2754</v>
      </c>
    </row>
    <row r="1120" spans="1:4" ht="12.5">
      <c r="A1120" s="406" t="s">
        <v>460</v>
      </c>
      <c r="B1120" s="406" t="s">
        <v>1975</v>
      </c>
      <c r="C1120" s="406" t="s">
        <v>1654</v>
      </c>
      <c r="D1120" s="406" t="s">
        <v>2107</v>
      </c>
    </row>
    <row r="1121" spans="1:4" ht="12.5">
      <c r="A1121" s="406" t="s">
        <v>460</v>
      </c>
      <c r="B1121" s="406" t="s">
        <v>1975</v>
      </c>
      <c r="C1121" s="406" t="s">
        <v>1651</v>
      </c>
      <c r="D1121" s="406" t="s">
        <v>1976</v>
      </c>
    </row>
    <row r="1122" spans="1:4" ht="12.5">
      <c r="A1122" s="406" t="s">
        <v>448</v>
      </c>
      <c r="B1122" s="406" t="s">
        <v>2567</v>
      </c>
      <c r="C1122" s="406" t="s">
        <v>1651</v>
      </c>
      <c r="D1122" s="406" t="s">
        <v>1925</v>
      </c>
    </row>
    <row r="1123" spans="1:4" ht="12.5">
      <c r="A1123" s="406" t="s">
        <v>452</v>
      </c>
      <c r="B1123" s="406" t="s">
        <v>2459</v>
      </c>
      <c r="C1123" s="406" t="s">
        <v>1750</v>
      </c>
      <c r="D1123" s="406" t="s">
        <v>2755</v>
      </c>
    </row>
    <row r="1124" spans="1:4" ht="12.5">
      <c r="A1124" s="406" t="s">
        <v>452</v>
      </c>
      <c r="B1124" s="406" t="s">
        <v>2459</v>
      </c>
      <c r="C1124" s="406" t="s">
        <v>1671</v>
      </c>
      <c r="D1124" s="406" t="s">
        <v>2659</v>
      </c>
    </row>
    <row r="1125" spans="1:4" ht="12.5">
      <c r="A1125" s="406" t="s">
        <v>452</v>
      </c>
      <c r="B1125" s="406" t="s">
        <v>2460</v>
      </c>
      <c r="C1125" s="406" t="s">
        <v>1651</v>
      </c>
      <c r="D1125" s="406" t="s">
        <v>2756</v>
      </c>
    </row>
    <row r="1126" spans="1:4" ht="12.5">
      <c r="A1126" s="406" t="s">
        <v>452</v>
      </c>
      <c r="B1126" s="406" t="s">
        <v>2460</v>
      </c>
      <c r="C1126" s="406" t="s">
        <v>1671</v>
      </c>
      <c r="D1126" s="406" t="s">
        <v>2757</v>
      </c>
    </row>
    <row r="1127" spans="1:4" ht="12.5">
      <c r="A1127" s="406" t="s">
        <v>452</v>
      </c>
      <c r="B1127" s="406" t="s">
        <v>2460</v>
      </c>
      <c r="C1127" s="406" t="s">
        <v>1677</v>
      </c>
      <c r="D1127" s="406" t="s">
        <v>2758</v>
      </c>
    </row>
    <row r="1128" spans="1:4" ht="12.5">
      <c r="A1128" s="406" t="s">
        <v>448</v>
      </c>
      <c r="B1128" s="406" t="s">
        <v>2759</v>
      </c>
      <c r="C1128" s="406" t="s">
        <v>2177</v>
      </c>
      <c r="D1128" s="406" t="s">
        <v>2760</v>
      </c>
    </row>
    <row r="1129" spans="1:4" ht="12.5">
      <c r="A1129" s="406" t="s">
        <v>448</v>
      </c>
      <c r="B1129" s="406" t="s">
        <v>2759</v>
      </c>
      <c r="C1129" s="406" t="s">
        <v>1896</v>
      </c>
      <c r="D1129" s="406" t="s">
        <v>2760</v>
      </c>
    </row>
    <row r="1130" spans="1:4" ht="12.5">
      <c r="A1130" s="406" t="s">
        <v>448</v>
      </c>
      <c r="B1130" s="406" t="s">
        <v>2759</v>
      </c>
      <c r="C1130" s="406" t="s">
        <v>1687</v>
      </c>
      <c r="D1130" s="406" t="s">
        <v>2760</v>
      </c>
    </row>
    <row r="1131" spans="1:4" ht="12.5">
      <c r="A1131" s="406" t="s">
        <v>448</v>
      </c>
      <c r="B1131" s="406" t="s">
        <v>1650</v>
      </c>
      <c r="C1131" s="406" t="s">
        <v>1748</v>
      </c>
      <c r="D1131" s="406" t="s">
        <v>1652</v>
      </c>
    </row>
    <row r="1132" spans="1:4" ht="12.5">
      <c r="A1132" s="406" t="s">
        <v>448</v>
      </c>
      <c r="B1132" s="406" t="s">
        <v>1650</v>
      </c>
      <c r="C1132" s="406" t="s">
        <v>1665</v>
      </c>
      <c r="D1132" s="406" t="s">
        <v>1652</v>
      </c>
    </row>
    <row r="1133" spans="1:4" ht="12.5">
      <c r="A1133" s="406" t="s">
        <v>448</v>
      </c>
      <c r="B1133" s="406" t="s">
        <v>1650</v>
      </c>
      <c r="C1133" s="406" t="s">
        <v>1671</v>
      </c>
      <c r="D1133" s="406" t="s">
        <v>1881</v>
      </c>
    </row>
    <row r="1134" spans="1:4" ht="12.5">
      <c r="A1134" s="406" t="s">
        <v>448</v>
      </c>
      <c r="B1134" s="406" t="s">
        <v>1743</v>
      </c>
      <c r="C1134" s="406" t="s">
        <v>1674</v>
      </c>
      <c r="D1134" s="406" t="s">
        <v>1744</v>
      </c>
    </row>
    <row r="1135" spans="1:4" ht="12.5">
      <c r="A1135" s="406" t="s">
        <v>448</v>
      </c>
      <c r="B1135" s="406" t="s">
        <v>1743</v>
      </c>
      <c r="C1135" s="406" t="s">
        <v>1796</v>
      </c>
      <c r="D1135" s="406" t="s">
        <v>1746</v>
      </c>
    </row>
    <row r="1136" spans="1:4" ht="12.5">
      <c r="A1136" s="406" t="s">
        <v>460</v>
      </c>
      <c r="B1136" s="406" t="s">
        <v>2519</v>
      </c>
      <c r="C1136" s="406" t="s">
        <v>1799</v>
      </c>
      <c r="D1136" s="406" t="s">
        <v>2502</v>
      </c>
    </row>
    <row r="1137" spans="1:4" ht="12.5">
      <c r="A1137" s="406" t="s">
        <v>460</v>
      </c>
      <c r="B1137" s="406" t="s">
        <v>2519</v>
      </c>
      <c r="C1137" s="406" t="s">
        <v>2265</v>
      </c>
      <c r="D1137" s="406" t="s">
        <v>2502</v>
      </c>
    </row>
    <row r="1138" spans="1:4" ht="12.5">
      <c r="A1138" s="406" t="s">
        <v>448</v>
      </c>
      <c r="B1138" s="406" t="s">
        <v>2419</v>
      </c>
      <c r="C1138" s="406" t="s">
        <v>2761</v>
      </c>
      <c r="D1138" s="406" t="s">
        <v>2613</v>
      </c>
    </row>
    <row r="1139" spans="1:4" ht="12.5">
      <c r="A1139" s="406" t="s">
        <v>460</v>
      </c>
      <c r="B1139" s="406" t="s">
        <v>1736</v>
      </c>
      <c r="C1139" s="406" t="s">
        <v>1745</v>
      </c>
      <c r="D1139" s="406" t="s">
        <v>1738</v>
      </c>
    </row>
    <row r="1140" spans="1:4" ht="12.5">
      <c r="A1140" s="406" t="s">
        <v>448</v>
      </c>
      <c r="B1140" s="406" t="s">
        <v>1681</v>
      </c>
      <c r="C1140" s="406" t="s">
        <v>1750</v>
      </c>
      <c r="D1140" s="406" t="s">
        <v>2762</v>
      </c>
    </row>
    <row r="1141" spans="1:4" ht="12.5">
      <c r="A1141" s="406" t="s">
        <v>448</v>
      </c>
      <c r="B1141" s="406" t="s">
        <v>2763</v>
      </c>
      <c r="C1141" s="406" t="s">
        <v>2178</v>
      </c>
      <c r="D1141" s="406" t="s">
        <v>2764</v>
      </c>
    </row>
    <row r="1142" spans="1:4" ht="12.5">
      <c r="A1142" s="406" t="s">
        <v>448</v>
      </c>
      <c r="B1142" s="406" t="s">
        <v>2763</v>
      </c>
      <c r="C1142" s="406" t="s">
        <v>340</v>
      </c>
      <c r="D1142" s="406" t="s">
        <v>2764</v>
      </c>
    </row>
    <row r="1143" spans="1:4" ht="12.5">
      <c r="A1143" s="406" t="s">
        <v>448</v>
      </c>
      <c r="B1143" s="406" t="s">
        <v>2763</v>
      </c>
      <c r="C1143" s="406" t="s">
        <v>2130</v>
      </c>
      <c r="D1143" s="406" t="s">
        <v>2765</v>
      </c>
    </row>
    <row r="1144" spans="1:4" ht="12.5">
      <c r="A1144" s="406" t="s">
        <v>448</v>
      </c>
      <c r="B1144" s="406" t="s">
        <v>2763</v>
      </c>
      <c r="C1144" s="406" t="s">
        <v>1884</v>
      </c>
      <c r="D1144" s="406" t="s">
        <v>2765</v>
      </c>
    </row>
    <row r="1145" spans="1:4" ht="12.5">
      <c r="A1145" s="406" t="s">
        <v>448</v>
      </c>
      <c r="B1145" s="406" t="s">
        <v>2763</v>
      </c>
      <c r="C1145" s="406" t="s">
        <v>2141</v>
      </c>
      <c r="D1145" s="406" t="s">
        <v>2765</v>
      </c>
    </row>
    <row r="1146" spans="1:4" ht="12.5">
      <c r="A1146" s="406" t="s">
        <v>448</v>
      </c>
      <c r="B1146" s="406" t="s">
        <v>2763</v>
      </c>
      <c r="C1146" s="406" t="s">
        <v>1879</v>
      </c>
      <c r="D1146" s="406" t="s">
        <v>2766</v>
      </c>
    </row>
    <row r="1147" spans="1:4" ht="12.5">
      <c r="A1147" s="406" t="s">
        <v>448</v>
      </c>
      <c r="B1147" s="406" t="s">
        <v>2763</v>
      </c>
      <c r="C1147" s="406" t="s">
        <v>2231</v>
      </c>
      <c r="D1147" s="406" t="s">
        <v>2766</v>
      </c>
    </row>
    <row r="1148" spans="1:4" ht="12.5">
      <c r="A1148" s="406" t="s">
        <v>448</v>
      </c>
      <c r="B1148" s="406" t="s">
        <v>2763</v>
      </c>
      <c r="C1148" s="406" t="s">
        <v>2177</v>
      </c>
      <c r="D1148" s="406" t="s">
        <v>2767</v>
      </c>
    </row>
    <row r="1149" spans="1:4" ht="12.5">
      <c r="A1149" s="406" t="s">
        <v>448</v>
      </c>
      <c r="B1149" s="406" t="s">
        <v>2763</v>
      </c>
      <c r="C1149" s="406" t="s">
        <v>1954</v>
      </c>
      <c r="D1149" s="406" t="s">
        <v>2768</v>
      </c>
    </row>
    <row r="1150" spans="1:4" ht="12.5">
      <c r="A1150" s="406" t="s">
        <v>448</v>
      </c>
      <c r="B1150" s="406" t="s">
        <v>2763</v>
      </c>
      <c r="C1150" s="406" t="s">
        <v>2019</v>
      </c>
      <c r="D1150" s="406" t="s">
        <v>2769</v>
      </c>
    </row>
    <row r="1151" spans="1:4" ht="12.5">
      <c r="A1151" s="406" t="s">
        <v>448</v>
      </c>
      <c r="B1151" s="406" t="s">
        <v>2763</v>
      </c>
      <c r="C1151" s="406" t="s">
        <v>1767</v>
      </c>
      <c r="D1151" s="406" t="s">
        <v>2770</v>
      </c>
    </row>
    <row r="1152" spans="1:4" ht="12.5">
      <c r="A1152" s="406" t="s">
        <v>448</v>
      </c>
      <c r="B1152" s="406" t="s">
        <v>2763</v>
      </c>
      <c r="C1152" s="406" t="s">
        <v>1763</v>
      </c>
      <c r="D1152" s="406" t="s">
        <v>2771</v>
      </c>
    </row>
    <row r="1153" spans="1:4" ht="12.5">
      <c r="A1153" s="406" t="s">
        <v>2582</v>
      </c>
      <c r="B1153" s="406" t="s">
        <v>2772</v>
      </c>
      <c r="C1153" s="406" t="s">
        <v>1748</v>
      </c>
      <c r="D1153" s="406" t="s">
        <v>2773</v>
      </c>
    </row>
    <row r="1154" spans="1:4" ht="12.5">
      <c r="A1154" s="406" t="s">
        <v>2582</v>
      </c>
      <c r="B1154" s="406" t="s">
        <v>2772</v>
      </c>
      <c r="C1154" s="406" t="s">
        <v>1654</v>
      </c>
      <c r="D1154" s="406" t="s">
        <v>2774</v>
      </c>
    </row>
    <row r="1155" spans="1:4" ht="12.5">
      <c r="A1155" s="406" t="s">
        <v>460</v>
      </c>
      <c r="B1155" s="406" t="s">
        <v>2101</v>
      </c>
      <c r="C1155" s="406" t="s">
        <v>1668</v>
      </c>
      <c r="D1155" s="406" t="s">
        <v>2775</v>
      </c>
    </row>
    <row r="1156" spans="1:4" ht="12.5">
      <c r="A1156" s="406" t="s">
        <v>2776</v>
      </c>
      <c r="B1156" s="406" t="s">
        <v>2777</v>
      </c>
      <c r="C1156" s="406" t="s">
        <v>2778</v>
      </c>
      <c r="D1156" s="406" t="s">
        <v>2779</v>
      </c>
    </row>
    <row r="1157" spans="1:4" ht="12.5">
      <c r="A1157" s="406" t="s">
        <v>2776</v>
      </c>
      <c r="B1157" s="406" t="s">
        <v>2777</v>
      </c>
      <c r="C1157" s="406" t="s">
        <v>2780</v>
      </c>
      <c r="D1157" s="406" t="s">
        <v>2779</v>
      </c>
    </row>
    <row r="1158" spans="1:4" ht="12.5">
      <c r="A1158" s="406" t="s">
        <v>2776</v>
      </c>
      <c r="B1158" s="406" t="s">
        <v>2777</v>
      </c>
      <c r="C1158" s="406" t="s">
        <v>2781</v>
      </c>
      <c r="D1158" s="406" t="s">
        <v>2779</v>
      </c>
    </row>
    <row r="1159" spans="1:4" ht="12.5">
      <c r="A1159" s="406" t="s">
        <v>2776</v>
      </c>
      <c r="B1159" s="406" t="s">
        <v>2777</v>
      </c>
      <c r="C1159" s="406" t="s">
        <v>2782</v>
      </c>
      <c r="D1159" s="406" t="s">
        <v>2779</v>
      </c>
    </row>
    <row r="1160" spans="1:4" ht="12.5">
      <c r="A1160" s="406" t="s">
        <v>2776</v>
      </c>
      <c r="B1160" s="406" t="s">
        <v>2777</v>
      </c>
      <c r="C1160" s="406" t="s">
        <v>2783</v>
      </c>
      <c r="D1160" s="406" t="s">
        <v>2779</v>
      </c>
    </row>
    <row r="1161" spans="1:4" ht="12.5">
      <c r="A1161" s="406" t="s">
        <v>2776</v>
      </c>
      <c r="B1161" s="406" t="s">
        <v>2777</v>
      </c>
      <c r="C1161" s="406" t="s">
        <v>2413</v>
      </c>
      <c r="D1161" s="406" t="s">
        <v>1740</v>
      </c>
    </row>
    <row r="1162" spans="1:4" ht="12.5">
      <c r="A1162" s="406" t="s">
        <v>2776</v>
      </c>
      <c r="B1162" s="406" t="s">
        <v>2777</v>
      </c>
      <c r="C1162" s="406" t="s">
        <v>1674</v>
      </c>
      <c r="D1162" s="406" t="s">
        <v>2784</v>
      </c>
    </row>
    <row r="1163" spans="1:4" ht="12.5">
      <c r="A1163" s="406" t="s">
        <v>2776</v>
      </c>
      <c r="B1163" s="406" t="s">
        <v>2777</v>
      </c>
      <c r="C1163" s="406" t="s">
        <v>2173</v>
      </c>
      <c r="D1163" s="406" t="s">
        <v>2785</v>
      </c>
    </row>
    <row r="1164" spans="1:4" ht="12.5">
      <c r="A1164" s="406" t="s">
        <v>2776</v>
      </c>
      <c r="B1164" s="406" t="s">
        <v>2777</v>
      </c>
      <c r="C1164" s="406" t="s">
        <v>2786</v>
      </c>
      <c r="D1164" s="406" t="s">
        <v>2787</v>
      </c>
    </row>
    <row r="1165" spans="1:4" ht="12.5">
      <c r="A1165" s="406" t="s">
        <v>472</v>
      </c>
      <c r="B1165" s="406" t="s">
        <v>1932</v>
      </c>
      <c r="C1165" s="406" t="s">
        <v>1805</v>
      </c>
      <c r="D1165" s="406" t="s">
        <v>1933</v>
      </c>
    </row>
    <row r="1166" spans="1:4" ht="12.5">
      <c r="A1166" s="406" t="s">
        <v>472</v>
      </c>
      <c r="B1166" s="406" t="s">
        <v>1932</v>
      </c>
      <c r="C1166" s="406" t="s">
        <v>1737</v>
      </c>
      <c r="D1166" s="406" t="s">
        <v>2788</v>
      </c>
    </row>
    <row r="1167" spans="1:4" ht="12.5">
      <c r="A1167" s="406" t="s">
        <v>472</v>
      </c>
      <c r="B1167" s="406" t="s">
        <v>1932</v>
      </c>
      <c r="C1167" s="406" t="s">
        <v>1745</v>
      </c>
      <c r="D1167" s="406" t="s">
        <v>2788</v>
      </c>
    </row>
    <row r="1168" spans="1:4" ht="12.5">
      <c r="A1168" s="406" t="s">
        <v>472</v>
      </c>
      <c r="B1168" s="406" t="s">
        <v>1932</v>
      </c>
      <c r="C1168" s="406" t="s">
        <v>1796</v>
      </c>
      <c r="D1168" s="406" t="s">
        <v>2788</v>
      </c>
    </row>
    <row r="1169" spans="1:4" ht="12.5">
      <c r="A1169" s="406" t="s">
        <v>456</v>
      </c>
      <c r="B1169" s="406" t="s">
        <v>2156</v>
      </c>
      <c r="C1169" s="406" t="s">
        <v>1689</v>
      </c>
      <c r="D1169" s="406" t="s">
        <v>2789</v>
      </c>
    </row>
    <row r="1170" spans="1:4" ht="12.5">
      <c r="A1170" s="406" t="s">
        <v>456</v>
      </c>
      <c r="B1170" s="406" t="s">
        <v>2156</v>
      </c>
      <c r="C1170" s="406" t="s">
        <v>1734</v>
      </c>
      <c r="D1170" s="406" t="s">
        <v>2790</v>
      </c>
    </row>
    <row r="1171" spans="1:4" ht="12.5">
      <c r="A1171" s="406" t="s">
        <v>467</v>
      </c>
      <c r="B1171" s="406" t="s">
        <v>2791</v>
      </c>
      <c r="C1171" s="406" t="s">
        <v>1724</v>
      </c>
      <c r="D1171" s="406" t="s">
        <v>2792</v>
      </c>
    </row>
    <row r="1172" spans="1:4" ht="12.5">
      <c r="A1172" s="406" t="s">
        <v>467</v>
      </c>
      <c r="B1172" s="406" t="s">
        <v>2791</v>
      </c>
      <c r="C1172" s="406" t="s">
        <v>1671</v>
      </c>
      <c r="D1172" s="406" t="s">
        <v>2792</v>
      </c>
    </row>
    <row r="1173" spans="1:4" ht="12.5">
      <c r="A1173" s="406" t="s">
        <v>467</v>
      </c>
      <c r="B1173" s="406" t="s">
        <v>2791</v>
      </c>
      <c r="C1173" s="406" t="s">
        <v>1727</v>
      </c>
      <c r="D1173" s="406" t="s">
        <v>2792</v>
      </c>
    </row>
    <row r="1174" spans="1:4" ht="12.5">
      <c r="A1174" s="406" t="s">
        <v>2793</v>
      </c>
      <c r="B1174" s="406" t="s">
        <v>2794</v>
      </c>
      <c r="C1174" s="406" t="s">
        <v>2795</v>
      </c>
      <c r="D1174" s="406" t="s">
        <v>2796</v>
      </c>
    </row>
    <row r="1175" spans="1:4" ht="12.5">
      <c r="A1175" s="406" t="s">
        <v>467</v>
      </c>
      <c r="B1175" s="406" t="s">
        <v>2322</v>
      </c>
      <c r="C1175" s="406" t="s">
        <v>1805</v>
      </c>
      <c r="D1175" s="406" t="s">
        <v>2323</v>
      </c>
    </row>
    <row r="1176" spans="1:4" ht="12.5">
      <c r="A1176" s="406" t="s">
        <v>2185</v>
      </c>
      <c r="B1176" s="406" t="s">
        <v>2797</v>
      </c>
      <c r="C1176" s="406" t="s">
        <v>1767</v>
      </c>
      <c r="D1176" s="406" t="s">
        <v>2798</v>
      </c>
    </row>
    <row r="1177" spans="1:4" ht="12.5">
      <c r="A1177" s="406" t="s">
        <v>448</v>
      </c>
      <c r="B1177" s="406" t="s">
        <v>2799</v>
      </c>
      <c r="C1177" s="406" t="s">
        <v>1702</v>
      </c>
      <c r="D1177" s="406" t="s">
        <v>2800</v>
      </c>
    </row>
    <row r="1178" spans="1:4" ht="12.5">
      <c r="A1178" s="406" t="s">
        <v>448</v>
      </c>
      <c r="B1178" s="406" t="s">
        <v>2799</v>
      </c>
      <c r="C1178" s="406" t="s">
        <v>1959</v>
      </c>
      <c r="D1178" s="406" t="s">
        <v>2801</v>
      </c>
    </row>
    <row r="1179" spans="1:4" ht="12.5">
      <c r="A1179" s="406" t="s">
        <v>448</v>
      </c>
      <c r="B1179" s="406" t="s">
        <v>2799</v>
      </c>
      <c r="C1179" s="406" t="s">
        <v>2019</v>
      </c>
      <c r="D1179" s="406" t="s">
        <v>2802</v>
      </c>
    </row>
    <row r="1180" spans="1:4" ht="12.5">
      <c r="A1180" s="406" t="s">
        <v>448</v>
      </c>
      <c r="B1180" s="406" t="s">
        <v>2799</v>
      </c>
      <c r="C1180" s="406" t="s">
        <v>1865</v>
      </c>
      <c r="D1180" s="406" t="s">
        <v>2803</v>
      </c>
    </row>
    <row r="1181" spans="1:4" ht="12.5">
      <c r="A1181" s="406" t="s">
        <v>448</v>
      </c>
      <c r="B1181" s="406" t="s">
        <v>2799</v>
      </c>
      <c r="C1181" s="406" t="s">
        <v>1884</v>
      </c>
      <c r="D1181" s="406" t="s">
        <v>2804</v>
      </c>
    </row>
    <row r="1182" spans="1:4" ht="12.5">
      <c r="A1182" s="406" t="s">
        <v>448</v>
      </c>
      <c r="B1182" s="406" t="s">
        <v>2799</v>
      </c>
      <c r="C1182" s="406" t="s">
        <v>2021</v>
      </c>
      <c r="D1182" s="406" t="s">
        <v>2804</v>
      </c>
    </row>
    <row r="1183" spans="1:4" ht="12.5">
      <c r="A1183" s="406" t="s">
        <v>448</v>
      </c>
      <c r="B1183" s="406" t="s">
        <v>2799</v>
      </c>
      <c r="C1183" s="406" t="s">
        <v>1729</v>
      </c>
      <c r="D1183" s="406" t="s">
        <v>2805</v>
      </c>
    </row>
    <row r="1184" spans="1:4" ht="12.5">
      <c r="A1184" s="406" t="s">
        <v>2793</v>
      </c>
      <c r="B1184" s="406" t="s">
        <v>2806</v>
      </c>
      <c r="C1184" s="406" t="s">
        <v>2807</v>
      </c>
      <c r="D1184" s="406" t="s">
        <v>2808</v>
      </c>
    </row>
    <row r="1185" spans="1:4" ht="12.5">
      <c r="A1185" s="406" t="s">
        <v>2793</v>
      </c>
      <c r="B1185" s="406" t="s">
        <v>2806</v>
      </c>
      <c r="C1185" s="406" t="s">
        <v>2809</v>
      </c>
      <c r="D1185" s="406" t="s">
        <v>2808</v>
      </c>
    </row>
    <row r="1186" spans="1:4" ht="12.5">
      <c r="A1186" s="406" t="s">
        <v>2793</v>
      </c>
      <c r="B1186" s="406" t="s">
        <v>2810</v>
      </c>
      <c r="C1186" s="406" t="s">
        <v>2811</v>
      </c>
      <c r="D1186" s="406" t="s">
        <v>2701</v>
      </c>
    </row>
    <row r="1187" spans="1:4" ht="12.5">
      <c r="A1187" s="406" t="s">
        <v>783</v>
      </c>
      <c r="B1187" s="406" t="s">
        <v>2812</v>
      </c>
      <c r="C1187" s="406" t="s">
        <v>2795</v>
      </c>
      <c r="D1187" s="406" t="s">
        <v>2813</v>
      </c>
    </row>
    <row r="1188" spans="1:4" ht="12.5">
      <c r="A1188" s="406" t="s">
        <v>2793</v>
      </c>
      <c r="B1188" s="406" t="s">
        <v>2806</v>
      </c>
      <c r="C1188" s="406" t="s">
        <v>2814</v>
      </c>
      <c r="D1188" s="406" t="s">
        <v>2808</v>
      </c>
    </row>
    <row r="1189" spans="1:4" ht="12.5">
      <c r="A1189" s="406" t="s">
        <v>2793</v>
      </c>
      <c r="B1189" s="406" t="s">
        <v>2806</v>
      </c>
      <c r="C1189" s="406" t="s">
        <v>2815</v>
      </c>
      <c r="D1189" s="406" t="s">
        <v>2808</v>
      </c>
    </row>
    <row r="1190" spans="1:4" ht="12.5">
      <c r="A1190" s="406" t="s">
        <v>2793</v>
      </c>
      <c r="B1190" s="406" t="s">
        <v>2806</v>
      </c>
      <c r="C1190" s="406" t="s">
        <v>2816</v>
      </c>
      <c r="D1190" s="406" t="s">
        <v>2808</v>
      </c>
    </row>
    <row r="1191" spans="1:4" ht="12.5">
      <c r="A1191" s="406" t="s">
        <v>2793</v>
      </c>
      <c r="B1191" s="406" t="s">
        <v>2806</v>
      </c>
      <c r="C1191" s="406" t="s">
        <v>2817</v>
      </c>
      <c r="D1191" s="406" t="s">
        <v>2808</v>
      </c>
    </row>
    <row r="1192" spans="1:4" ht="12.5">
      <c r="A1192" s="406" t="s">
        <v>2793</v>
      </c>
      <c r="B1192" s="406" t="s">
        <v>2806</v>
      </c>
      <c r="C1192" s="406" t="s">
        <v>2818</v>
      </c>
      <c r="D1192" s="406" t="s">
        <v>2808</v>
      </c>
    </row>
    <row r="1193" spans="1:4" ht="12.5">
      <c r="A1193" s="406" t="s">
        <v>2793</v>
      </c>
      <c r="B1193" s="406" t="s">
        <v>2806</v>
      </c>
      <c r="C1193" s="406" t="s">
        <v>2819</v>
      </c>
      <c r="D1193" s="406" t="s">
        <v>2808</v>
      </c>
    </row>
    <row r="1194" spans="1:4" ht="12.5">
      <c r="A1194" s="406" t="s">
        <v>2793</v>
      </c>
      <c r="B1194" s="406" t="s">
        <v>2806</v>
      </c>
      <c r="C1194" s="406" t="s">
        <v>2820</v>
      </c>
      <c r="D1194" s="406" t="s">
        <v>2808</v>
      </c>
    </row>
    <row r="1195" spans="1:4" ht="12.5">
      <c r="A1195" s="406" t="s">
        <v>2793</v>
      </c>
      <c r="B1195" s="406" t="s">
        <v>2806</v>
      </c>
      <c r="C1195" s="406" t="s">
        <v>2821</v>
      </c>
      <c r="D1195" s="406" t="s">
        <v>2808</v>
      </c>
    </row>
    <row r="1196" spans="1:4" ht="12.5">
      <c r="A1196" s="406" t="s">
        <v>2793</v>
      </c>
      <c r="B1196" s="406" t="s">
        <v>2806</v>
      </c>
      <c r="C1196" s="406" t="s">
        <v>2822</v>
      </c>
      <c r="D1196" s="406" t="s">
        <v>2808</v>
      </c>
    </row>
    <row r="1197" spans="1:4" ht="12.5">
      <c r="A1197" s="406" t="s">
        <v>2793</v>
      </c>
      <c r="B1197" s="406" t="s">
        <v>2806</v>
      </c>
      <c r="C1197" s="406" t="s">
        <v>2823</v>
      </c>
      <c r="D1197" s="406" t="s">
        <v>2808</v>
      </c>
    </row>
    <row r="1198" spans="1:4" ht="12.5">
      <c r="A1198" s="406" t="s">
        <v>2793</v>
      </c>
      <c r="B1198" s="406" t="s">
        <v>2806</v>
      </c>
      <c r="C1198" s="406" t="s">
        <v>2824</v>
      </c>
      <c r="D1198" s="406" t="s">
        <v>2808</v>
      </c>
    </row>
    <row r="1199" spans="1:4" ht="12.5">
      <c r="A1199" s="406" t="s">
        <v>2793</v>
      </c>
      <c r="B1199" s="406" t="s">
        <v>2806</v>
      </c>
      <c r="C1199" s="406" t="s">
        <v>2825</v>
      </c>
      <c r="D1199" s="406" t="s">
        <v>2808</v>
      </c>
    </row>
    <row r="1200" spans="1:4" ht="12.5">
      <c r="A1200" s="406" t="s">
        <v>2793</v>
      </c>
      <c r="B1200" s="406" t="s">
        <v>2806</v>
      </c>
      <c r="C1200" s="406" t="s">
        <v>2826</v>
      </c>
      <c r="D1200" s="406" t="s">
        <v>2808</v>
      </c>
    </row>
    <row r="1201" spans="1:4" ht="12.5">
      <c r="A1201" s="406" t="s">
        <v>2793</v>
      </c>
      <c r="B1201" s="406" t="s">
        <v>2806</v>
      </c>
      <c r="C1201" s="406" t="s">
        <v>2827</v>
      </c>
      <c r="D1201" s="406" t="s">
        <v>2808</v>
      </c>
    </row>
    <row r="1202" spans="1:4" ht="12.5">
      <c r="A1202" s="406" t="s">
        <v>2793</v>
      </c>
      <c r="B1202" s="406" t="s">
        <v>2806</v>
      </c>
      <c r="C1202" s="406" t="s">
        <v>2828</v>
      </c>
      <c r="D1202" s="406" t="s">
        <v>2808</v>
      </c>
    </row>
    <row r="1203" spans="1:4" ht="12.5">
      <c r="A1203" s="406" t="s">
        <v>2793</v>
      </c>
      <c r="B1203" s="406" t="s">
        <v>2806</v>
      </c>
      <c r="C1203" s="406" t="s">
        <v>2829</v>
      </c>
      <c r="D1203" s="406" t="s">
        <v>2808</v>
      </c>
    </row>
    <row r="1204" spans="1:4" ht="12.5">
      <c r="A1204" s="406" t="s">
        <v>2793</v>
      </c>
      <c r="B1204" s="406" t="s">
        <v>2806</v>
      </c>
      <c r="C1204" s="406" t="s">
        <v>2830</v>
      </c>
      <c r="D1204" s="406" t="s">
        <v>2808</v>
      </c>
    </row>
    <row r="1205" spans="1:4" ht="12.5">
      <c r="A1205" s="406" t="s">
        <v>2793</v>
      </c>
      <c r="B1205" s="406" t="s">
        <v>2806</v>
      </c>
      <c r="C1205" s="406" t="s">
        <v>2831</v>
      </c>
      <c r="D1205" s="406" t="s">
        <v>2808</v>
      </c>
    </row>
    <row r="1206" spans="1:4" ht="12.5">
      <c r="A1206" s="406" t="s">
        <v>2793</v>
      </c>
      <c r="B1206" s="406" t="s">
        <v>2806</v>
      </c>
      <c r="C1206" s="406" t="s">
        <v>2832</v>
      </c>
      <c r="D1206" s="406" t="s">
        <v>2808</v>
      </c>
    </row>
    <row r="1207" spans="1:4" ht="12.5">
      <c r="A1207" s="406" t="s">
        <v>2793</v>
      </c>
      <c r="B1207" s="406" t="s">
        <v>2806</v>
      </c>
      <c r="C1207" s="406" t="s">
        <v>2833</v>
      </c>
      <c r="D1207" s="406" t="s">
        <v>2808</v>
      </c>
    </row>
    <row r="1208" spans="1:4" ht="12.5">
      <c r="A1208" s="406" t="s">
        <v>2793</v>
      </c>
      <c r="B1208" s="406" t="s">
        <v>2806</v>
      </c>
      <c r="C1208" s="406" t="s">
        <v>2834</v>
      </c>
      <c r="D1208" s="406" t="s">
        <v>2808</v>
      </c>
    </row>
    <row r="1209" spans="1:4" ht="12.5">
      <c r="A1209" s="406" t="s">
        <v>2793</v>
      </c>
      <c r="B1209" s="406" t="s">
        <v>2806</v>
      </c>
      <c r="C1209" s="406" t="s">
        <v>2835</v>
      </c>
      <c r="D1209" s="406" t="s">
        <v>2808</v>
      </c>
    </row>
    <row r="1210" spans="1:4" ht="12.5">
      <c r="A1210" s="406" t="s">
        <v>2793</v>
      </c>
      <c r="B1210" s="406" t="s">
        <v>2806</v>
      </c>
      <c r="C1210" s="406" t="s">
        <v>2836</v>
      </c>
      <c r="D1210" s="406" t="s">
        <v>2808</v>
      </c>
    </row>
    <row r="1211" spans="1:4" ht="12.5">
      <c r="A1211" s="406" t="s">
        <v>2793</v>
      </c>
      <c r="B1211" s="406" t="s">
        <v>2806</v>
      </c>
      <c r="C1211" s="406" t="s">
        <v>2837</v>
      </c>
      <c r="D1211" s="406" t="s">
        <v>2808</v>
      </c>
    </row>
    <row r="1212" spans="1:4" ht="12.5">
      <c r="A1212" s="406" t="s">
        <v>460</v>
      </c>
      <c r="B1212" s="406" t="s">
        <v>2838</v>
      </c>
      <c r="C1212" s="406" t="s">
        <v>2088</v>
      </c>
      <c r="D1212" s="406" t="s">
        <v>2839</v>
      </c>
    </row>
    <row r="1213" spans="1:4" ht="12.5">
      <c r="A1213" s="406" t="s">
        <v>460</v>
      </c>
      <c r="B1213" s="406" t="s">
        <v>2523</v>
      </c>
      <c r="C1213" s="406" t="s">
        <v>1745</v>
      </c>
      <c r="D1213" s="406" t="s">
        <v>2524</v>
      </c>
    </row>
    <row r="1214" spans="1:4" ht="12.5">
      <c r="A1214" s="406" t="s">
        <v>456</v>
      </c>
      <c r="B1214" s="406" t="s">
        <v>1841</v>
      </c>
      <c r="C1214" s="406" t="s">
        <v>1702</v>
      </c>
      <c r="D1214" s="406" t="s">
        <v>1718</v>
      </c>
    </row>
    <row r="1215" spans="1:4" ht="12.5">
      <c r="A1215" s="406" t="s">
        <v>456</v>
      </c>
      <c r="B1215" s="406" t="s">
        <v>1841</v>
      </c>
      <c r="C1215" s="406" t="s">
        <v>1677</v>
      </c>
      <c r="D1215" s="406" t="s">
        <v>2010</v>
      </c>
    </row>
    <row r="1216" spans="1:4" ht="12.5">
      <c r="A1216" s="406" t="s">
        <v>456</v>
      </c>
      <c r="B1216" s="406" t="s">
        <v>1841</v>
      </c>
      <c r="C1216" s="406" t="s">
        <v>1896</v>
      </c>
      <c r="D1216" s="406" t="s">
        <v>2056</v>
      </c>
    </row>
    <row r="1217" spans="1:4" ht="12.5">
      <c r="A1217" s="406" t="s">
        <v>456</v>
      </c>
      <c r="B1217" s="406" t="s">
        <v>1841</v>
      </c>
      <c r="C1217" s="406" t="s">
        <v>1724</v>
      </c>
      <c r="D1217" s="406" t="s">
        <v>1842</v>
      </c>
    </row>
    <row r="1218" spans="1:4" ht="12.5">
      <c r="A1218" s="406" t="s">
        <v>452</v>
      </c>
      <c r="B1218" s="406" t="s">
        <v>2840</v>
      </c>
      <c r="C1218" s="406" t="s">
        <v>1674</v>
      </c>
      <c r="D1218" s="406" t="s">
        <v>2841</v>
      </c>
    </row>
    <row r="1219" spans="1:4" ht="12.5">
      <c r="A1219" s="406" t="s">
        <v>463</v>
      </c>
      <c r="B1219" s="406" t="s">
        <v>2013</v>
      </c>
      <c r="C1219" s="406" t="s">
        <v>1727</v>
      </c>
      <c r="D1219" s="406" t="s">
        <v>2538</v>
      </c>
    </row>
    <row r="1220" spans="1:4" ht="12.5">
      <c r="A1220" s="406" t="s">
        <v>463</v>
      </c>
      <c r="B1220" s="406" t="s">
        <v>2013</v>
      </c>
      <c r="C1220" s="406" t="s">
        <v>1870</v>
      </c>
      <c r="D1220" s="406" t="s">
        <v>1826</v>
      </c>
    </row>
    <row r="1221" spans="1:4" ht="12.5">
      <c r="A1221" s="406" t="s">
        <v>2793</v>
      </c>
      <c r="B1221" s="406" t="s">
        <v>2842</v>
      </c>
      <c r="C1221" s="406" t="s">
        <v>2843</v>
      </c>
      <c r="D1221" s="406" t="s">
        <v>2808</v>
      </c>
    </row>
    <row r="1222" spans="1:4" ht="12.5">
      <c r="A1222" s="406" t="s">
        <v>1858</v>
      </c>
      <c r="B1222" s="406" t="s">
        <v>2381</v>
      </c>
      <c r="C1222" s="406" t="s">
        <v>1734</v>
      </c>
      <c r="D1222" s="406" t="s">
        <v>2844</v>
      </c>
    </row>
    <row r="1223" spans="1:4" ht="12.5">
      <c r="A1223" s="406" t="s">
        <v>1858</v>
      </c>
      <c r="B1223" s="406" t="s">
        <v>2381</v>
      </c>
      <c r="C1223" s="406" t="s">
        <v>1713</v>
      </c>
      <c r="D1223" s="406" t="s">
        <v>2844</v>
      </c>
    </row>
    <row r="1224" spans="1:4" ht="12.5">
      <c r="A1224" s="406" t="s">
        <v>2793</v>
      </c>
      <c r="B1224" s="406" t="s">
        <v>2842</v>
      </c>
      <c r="C1224" s="406" t="s">
        <v>2845</v>
      </c>
      <c r="D1224" s="406" t="s">
        <v>2808</v>
      </c>
    </row>
    <row r="1225" spans="1:4" ht="12.5">
      <c r="A1225" s="406" t="s">
        <v>2793</v>
      </c>
      <c r="B1225" s="406" t="s">
        <v>2842</v>
      </c>
      <c r="C1225" s="406" t="s">
        <v>2846</v>
      </c>
      <c r="D1225" s="406" t="s">
        <v>2808</v>
      </c>
    </row>
    <row r="1226" spans="1:4" ht="12.5">
      <c r="A1226" s="406" t="s">
        <v>2793</v>
      </c>
      <c r="B1226" s="406" t="s">
        <v>2842</v>
      </c>
      <c r="C1226" s="406" t="s">
        <v>2847</v>
      </c>
      <c r="D1226" s="406" t="s">
        <v>2808</v>
      </c>
    </row>
    <row r="1227" spans="1:4" ht="12.5">
      <c r="A1227" s="406" t="s">
        <v>2793</v>
      </c>
      <c r="B1227" s="406" t="s">
        <v>2842</v>
      </c>
      <c r="C1227" s="406" t="s">
        <v>2848</v>
      </c>
      <c r="D1227" s="406" t="s">
        <v>2808</v>
      </c>
    </row>
    <row r="1228" spans="1:4" ht="12.5">
      <c r="A1228" s="406" t="s">
        <v>2793</v>
      </c>
      <c r="B1228" s="406" t="s">
        <v>2842</v>
      </c>
      <c r="C1228" s="406" t="s">
        <v>2849</v>
      </c>
      <c r="D1228" s="406" t="s">
        <v>2808</v>
      </c>
    </row>
    <row r="1229" spans="1:4" ht="12.5">
      <c r="A1229" s="406" t="s">
        <v>2793</v>
      </c>
      <c r="B1229" s="406" t="s">
        <v>2842</v>
      </c>
      <c r="C1229" s="406" t="s">
        <v>2850</v>
      </c>
      <c r="D1229" s="406" t="s">
        <v>2808</v>
      </c>
    </row>
    <row r="1230" spans="1:4" ht="12.5">
      <c r="A1230" s="406" t="s">
        <v>2793</v>
      </c>
      <c r="B1230" s="406" t="s">
        <v>2842</v>
      </c>
      <c r="C1230" s="406" t="s">
        <v>2851</v>
      </c>
      <c r="D1230" s="406" t="s">
        <v>2808</v>
      </c>
    </row>
    <row r="1231" spans="1:4" ht="12.5">
      <c r="A1231" s="406" t="s">
        <v>2793</v>
      </c>
      <c r="B1231" s="406" t="s">
        <v>2842</v>
      </c>
      <c r="C1231" s="406" t="s">
        <v>2852</v>
      </c>
      <c r="D1231" s="406" t="s">
        <v>2808</v>
      </c>
    </row>
    <row r="1232" spans="1:4" ht="12.5">
      <c r="A1232" s="406" t="s">
        <v>2793</v>
      </c>
      <c r="B1232" s="406" t="s">
        <v>2842</v>
      </c>
      <c r="C1232" s="406" t="s">
        <v>2853</v>
      </c>
      <c r="D1232" s="406" t="s">
        <v>2808</v>
      </c>
    </row>
    <row r="1233" spans="1:4" ht="12.5">
      <c r="A1233" s="406" t="s">
        <v>2793</v>
      </c>
      <c r="B1233" s="406" t="s">
        <v>2842</v>
      </c>
      <c r="C1233" s="406" t="s">
        <v>2854</v>
      </c>
      <c r="D1233" s="406" t="s">
        <v>2808</v>
      </c>
    </row>
    <row r="1234" spans="1:4" ht="12.5">
      <c r="A1234" s="406" t="s">
        <v>2793</v>
      </c>
      <c r="B1234" s="406" t="s">
        <v>2842</v>
      </c>
      <c r="C1234" s="406" t="s">
        <v>2855</v>
      </c>
      <c r="D1234" s="406" t="s">
        <v>2808</v>
      </c>
    </row>
    <row r="1235" spans="1:4" ht="12.5">
      <c r="A1235" s="406" t="s">
        <v>2793</v>
      </c>
      <c r="B1235" s="406" t="s">
        <v>2842</v>
      </c>
      <c r="C1235" s="406" t="s">
        <v>2856</v>
      </c>
      <c r="D1235" s="406" t="s">
        <v>2808</v>
      </c>
    </row>
    <row r="1236" spans="1:4" ht="12.5">
      <c r="A1236" s="406" t="s">
        <v>2793</v>
      </c>
      <c r="B1236" s="406" t="s">
        <v>2842</v>
      </c>
      <c r="C1236" s="406" t="s">
        <v>2857</v>
      </c>
      <c r="D1236" s="406" t="s">
        <v>2808</v>
      </c>
    </row>
    <row r="1237" spans="1:4" ht="12.5">
      <c r="A1237" s="406" t="s">
        <v>2793</v>
      </c>
      <c r="B1237" s="406" t="s">
        <v>2842</v>
      </c>
      <c r="C1237" s="406" t="s">
        <v>2858</v>
      </c>
      <c r="D1237" s="406" t="s">
        <v>2808</v>
      </c>
    </row>
    <row r="1238" spans="1:4" ht="12.5">
      <c r="A1238" s="406" t="s">
        <v>2793</v>
      </c>
      <c r="B1238" s="406" t="s">
        <v>2842</v>
      </c>
      <c r="C1238" s="406" t="s">
        <v>2859</v>
      </c>
      <c r="D1238" s="406" t="s">
        <v>2808</v>
      </c>
    </row>
    <row r="1239" spans="1:4" ht="12.5">
      <c r="A1239" s="406" t="s">
        <v>2793</v>
      </c>
      <c r="B1239" s="406" t="s">
        <v>2842</v>
      </c>
      <c r="C1239" s="406" t="s">
        <v>2860</v>
      </c>
      <c r="D1239" s="406" t="s">
        <v>2808</v>
      </c>
    </row>
    <row r="1240" spans="1:4" ht="12.5">
      <c r="A1240" s="406" t="s">
        <v>2793</v>
      </c>
      <c r="B1240" s="406" t="s">
        <v>2842</v>
      </c>
      <c r="C1240" s="406" t="s">
        <v>2861</v>
      </c>
      <c r="D1240" s="406" t="s">
        <v>2808</v>
      </c>
    </row>
    <row r="1241" spans="1:4" ht="12.5">
      <c r="A1241" s="406" t="s">
        <v>2793</v>
      </c>
      <c r="B1241" s="406" t="s">
        <v>2842</v>
      </c>
      <c r="C1241" s="406" t="s">
        <v>2862</v>
      </c>
      <c r="D1241" s="406" t="s">
        <v>2808</v>
      </c>
    </row>
    <row r="1242" spans="1:4" ht="12.5">
      <c r="A1242" s="406" t="s">
        <v>2793</v>
      </c>
      <c r="B1242" s="406" t="s">
        <v>2842</v>
      </c>
      <c r="C1242" s="406" t="s">
        <v>2863</v>
      </c>
      <c r="D1242" s="406" t="s">
        <v>2808</v>
      </c>
    </row>
    <row r="1243" spans="1:4" ht="12.5">
      <c r="A1243" s="406" t="s">
        <v>2793</v>
      </c>
      <c r="B1243" s="406" t="s">
        <v>2842</v>
      </c>
      <c r="C1243" s="406" t="s">
        <v>2864</v>
      </c>
      <c r="D1243" s="406" t="s">
        <v>2808</v>
      </c>
    </row>
    <row r="1244" spans="1:4" ht="12.5">
      <c r="A1244" s="406" t="s">
        <v>2793</v>
      </c>
      <c r="B1244" s="406" t="s">
        <v>2842</v>
      </c>
      <c r="C1244" s="406" t="s">
        <v>2865</v>
      </c>
      <c r="D1244" s="406" t="s">
        <v>2808</v>
      </c>
    </row>
    <row r="1245" spans="1:4" ht="12.5">
      <c r="A1245" s="406" t="s">
        <v>2793</v>
      </c>
      <c r="B1245" s="406" t="s">
        <v>2842</v>
      </c>
      <c r="C1245" s="406" t="s">
        <v>2866</v>
      </c>
      <c r="D1245" s="406" t="s">
        <v>2808</v>
      </c>
    </row>
    <row r="1246" spans="1:4" ht="12.5">
      <c r="A1246" s="406" t="s">
        <v>2793</v>
      </c>
      <c r="B1246" s="406" t="s">
        <v>2842</v>
      </c>
      <c r="C1246" s="406" t="s">
        <v>2867</v>
      </c>
      <c r="D1246" s="406" t="s">
        <v>2808</v>
      </c>
    </row>
    <row r="1247" spans="1:4" ht="12.5">
      <c r="A1247" s="406" t="s">
        <v>2793</v>
      </c>
      <c r="B1247" s="406" t="s">
        <v>2842</v>
      </c>
      <c r="C1247" s="406" t="s">
        <v>2868</v>
      </c>
      <c r="D1247" s="406" t="s">
        <v>2808</v>
      </c>
    </row>
    <row r="1248" spans="1:4" ht="12.5">
      <c r="A1248" s="406" t="s">
        <v>2793</v>
      </c>
      <c r="B1248" s="406" t="s">
        <v>2842</v>
      </c>
      <c r="C1248" s="406" t="s">
        <v>2869</v>
      </c>
      <c r="D1248" s="406" t="s">
        <v>2808</v>
      </c>
    </row>
    <row r="1249" spans="1:4" ht="12.5">
      <c r="A1249" s="406" t="s">
        <v>2793</v>
      </c>
      <c r="B1249" s="406" t="s">
        <v>2842</v>
      </c>
      <c r="C1249" s="406" t="s">
        <v>2870</v>
      </c>
      <c r="D1249" s="406" t="s">
        <v>2808</v>
      </c>
    </row>
    <row r="1250" spans="1:4" ht="12.5">
      <c r="A1250" s="406" t="s">
        <v>2793</v>
      </c>
      <c r="B1250" s="406" t="s">
        <v>2842</v>
      </c>
      <c r="C1250" s="406" t="s">
        <v>2871</v>
      </c>
      <c r="D1250" s="406" t="s">
        <v>2808</v>
      </c>
    </row>
    <row r="1251" spans="1:4" ht="12.5">
      <c r="A1251" s="406" t="s">
        <v>2793</v>
      </c>
      <c r="B1251" s="406" t="s">
        <v>2842</v>
      </c>
      <c r="C1251" s="406" t="s">
        <v>2872</v>
      </c>
      <c r="D1251" s="406" t="s">
        <v>2808</v>
      </c>
    </row>
    <row r="1252" spans="1:4" ht="12.5">
      <c r="A1252" s="406" t="s">
        <v>2793</v>
      </c>
      <c r="B1252" s="406" t="s">
        <v>2842</v>
      </c>
      <c r="C1252" s="406" t="s">
        <v>2873</v>
      </c>
      <c r="D1252" s="406" t="s">
        <v>2808</v>
      </c>
    </row>
    <row r="1253" spans="1:4" ht="12.5">
      <c r="A1253" s="406" t="s">
        <v>2793</v>
      </c>
      <c r="B1253" s="406" t="s">
        <v>2842</v>
      </c>
      <c r="C1253" s="406" t="s">
        <v>2874</v>
      </c>
      <c r="D1253" s="406" t="s">
        <v>2808</v>
      </c>
    </row>
    <row r="1254" spans="1:4" ht="12.5">
      <c r="A1254" s="406" t="s">
        <v>2793</v>
      </c>
      <c r="B1254" s="406" t="s">
        <v>2842</v>
      </c>
      <c r="C1254" s="406" t="s">
        <v>2875</v>
      </c>
      <c r="D1254" s="406" t="s">
        <v>2808</v>
      </c>
    </row>
    <row r="1255" spans="1:4" ht="12.5">
      <c r="A1255" s="406" t="s">
        <v>2793</v>
      </c>
      <c r="B1255" s="406" t="s">
        <v>2842</v>
      </c>
      <c r="C1255" s="406" t="s">
        <v>2876</v>
      </c>
      <c r="D1255" s="406" t="s">
        <v>2808</v>
      </c>
    </row>
    <row r="1256" spans="1:4" ht="12.5">
      <c r="A1256" s="406" t="s">
        <v>2793</v>
      </c>
      <c r="B1256" s="406" t="s">
        <v>2842</v>
      </c>
      <c r="C1256" s="406" t="s">
        <v>2877</v>
      </c>
      <c r="D1256" s="406" t="s">
        <v>2808</v>
      </c>
    </row>
    <row r="1257" spans="1:4" ht="12.5">
      <c r="A1257" s="406" t="s">
        <v>2793</v>
      </c>
      <c r="B1257" s="406" t="s">
        <v>2842</v>
      </c>
      <c r="C1257" s="406" t="s">
        <v>2878</v>
      </c>
      <c r="D1257" s="406" t="s">
        <v>2808</v>
      </c>
    </row>
    <row r="1258" spans="1:4" ht="12.5">
      <c r="A1258" s="406" t="s">
        <v>2793</v>
      </c>
      <c r="B1258" s="406" t="s">
        <v>2842</v>
      </c>
      <c r="C1258" s="406" t="s">
        <v>2879</v>
      </c>
      <c r="D1258" s="406" t="s">
        <v>2808</v>
      </c>
    </row>
    <row r="1259" spans="1:4" ht="12.5">
      <c r="A1259" s="406" t="s">
        <v>2793</v>
      </c>
      <c r="B1259" s="406" t="s">
        <v>2842</v>
      </c>
      <c r="C1259" s="406" t="s">
        <v>2880</v>
      </c>
      <c r="D1259" s="406" t="s">
        <v>2808</v>
      </c>
    </row>
    <row r="1260" spans="1:4" ht="12.5">
      <c r="A1260" s="406" t="s">
        <v>2793</v>
      </c>
      <c r="B1260" s="406" t="s">
        <v>2842</v>
      </c>
      <c r="C1260" s="406" t="s">
        <v>2881</v>
      </c>
      <c r="D1260" s="406" t="s">
        <v>2808</v>
      </c>
    </row>
    <row r="1261" spans="1:4" ht="12.5">
      <c r="A1261" s="406" t="s">
        <v>2793</v>
      </c>
      <c r="B1261" s="406" t="s">
        <v>2842</v>
      </c>
      <c r="C1261" s="406" t="s">
        <v>2882</v>
      </c>
      <c r="D1261" s="406" t="s">
        <v>2808</v>
      </c>
    </row>
    <row r="1262" spans="1:4" ht="12.5">
      <c r="A1262" s="406" t="s">
        <v>2793</v>
      </c>
      <c r="B1262" s="406" t="s">
        <v>2842</v>
      </c>
      <c r="C1262" s="406" t="s">
        <v>2883</v>
      </c>
      <c r="D1262" s="406" t="s">
        <v>2808</v>
      </c>
    </row>
    <row r="1263" spans="1:4" ht="12.5">
      <c r="A1263" s="406" t="s">
        <v>2582</v>
      </c>
      <c r="B1263" s="406" t="s">
        <v>2884</v>
      </c>
      <c r="C1263" s="406" t="s">
        <v>2885</v>
      </c>
      <c r="D1263" s="406" t="s">
        <v>2886</v>
      </c>
    </row>
    <row r="1264" spans="1:4" ht="12.5">
      <c r="A1264" s="406" t="s">
        <v>460</v>
      </c>
      <c r="B1264" s="406" t="s">
        <v>2887</v>
      </c>
      <c r="C1264" s="406" t="s">
        <v>1819</v>
      </c>
      <c r="D1264" s="406" t="s">
        <v>2888</v>
      </c>
    </row>
    <row r="1265" spans="1:4" ht="12.5">
      <c r="A1265" s="406" t="s">
        <v>467</v>
      </c>
      <c r="B1265" s="406" t="s">
        <v>2527</v>
      </c>
      <c r="C1265" s="406" t="s">
        <v>1748</v>
      </c>
      <c r="D1265" s="406" t="s">
        <v>2528</v>
      </c>
    </row>
    <row r="1266" spans="1:4" ht="12.5">
      <c r="A1266" s="406" t="s">
        <v>467</v>
      </c>
      <c r="B1266" s="406" t="s">
        <v>2527</v>
      </c>
      <c r="C1266" s="406" t="s">
        <v>1819</v>
      </c>
      <c r="D1266" s="406" t="s">
        <v>2889</v>
      </c>
    </row>
    <row r="1267" spans="1:4" ht="12.5">
      <c r="A1267" s="406" t="s">
        <v>467</v>
      </c>
      <c r="B1267" s="406" t="s">
        <v>2527</v>
      </c>
      <c r="C1267" s="406" t="s">
        <v>1654</v>
      </c>
      <c r="D1267" s="406" t="s">
        <v>2889</v>
      </c>
    </row>
    <row r="1268" spans="1:4" ht="12.5">
      <c r="A1268" s="406" t="s">
        <v>467</v>
      </c>
      <c r="B1268" s="406" t="s">
        <v>2527</v>
      </c>
      <c r="C1268" s="406" t="s">
        <v>1665</v>
      </c>
      <c r="D1268" s="406" t="s">
        <v>2889</v>
      </c>
    </row>
    <row r="1269" spans="1:4" ht="12.5">
      <c r="A1269" s="406" t="s">
        <v>460</v>
      </c>
      <c r="B1269" s="406" t="s">
        <v>2515</v>
      </c>
      <c r="C1269" s="406" t="s">
        <v>1657</v>
      </c>
      <c r="D1269" s="406"/>
    </row>
    <row r="1270" spans="1:4" ht="12.5">
      <c r="A1270" s="406" t="s">
        <v>460</v>
      </c>
      <c r="B1270" s="406" t="s">
        <v>2515</v>
      </c>
      <c r="C1270" s="406" t="s">
        <v>1954</v>
      </c>
      <c r="D1270" s="406" t="s">
        <v>2890</v>
      </c>
    </row>
    <row r="1271" spans="1:4" ht="12.5">
      <c r="A1271" s="406" t="s">
        <v>463</v>
      </c>
      <c r="B1271" s="406" t="s">
        <v>2167</v>
      </c>
      <c r="C1271" s="406" t="s">
        <v>2231</v>
      </c>
      <c r="D1271" s="406" t="s">
        <v>2891</v>
      </c>
    </row>
    <row r="1272" spans="1:4" ht="12.5">
      <c r="A1272" s="406" t="s">
        <v>463</v>
      </c>
      <c r="B1272" s="406" t="s">
        <v>2167</v>
      </c>
      <c r="C1272" s="406" t="s">
        <v>2241</v>
      </c>
      <c r="D1272" s="406" t="s">
        <v>2539</v>
      </c>
    </row>
    <row r="1273" spans="1:4" ht="12.5">
      <c r="A1273" s="406" t="s">
        <v>452</v>
      </c>
      <c r="B1273" s="406" t="s">
        <v>1923</v>
      </c>
      <c r="C1273" s="406" t="s">
        <v>1839</v>
      </c>
      <c r="D1273" s="406" t="s">
        <v>2892</v>
      </c>
    </row>
    <row r="1274" spans="1:4" ht="12.5">
      <c r="A1274" s="406" t="s">
        <v>2793</v>
      </c>
      <c r="B1274" s="406" t="s">
        <v>1664</v>
      </c>
      <c r="C1274" s="406" t="s">
        <v>2893</v>
      </c>
      <c r="D1274" s="406" t="s">
        <v>2808</v>
      </c>
    </row>
    <row r="1275" spans="1:4" ht="12.5">
      <c r="A1275" s="406" t="s">
        <v>2793</v>
      </c>
      <c r="B1275" s="406" t="s">
        <v>1664</v>
      </c>
      <c r="C1275" s="406" t="s">
        <v>2894</v>
      </c>
      <c r="D1275" s="406" t="s">
        <v>2808</v>
      </c>
    </row>
    <row r="1276" spans="1:4" ht="12.5">
      <c r="A1276" s="406" t="s">
        <v>2793</v>
      </c>
      <c r="B1276" s="406" t="s">
        <v>1664</v>
      </c>
      <c r="C1276" s="406" t="s">
        <v>2895</v>
      </c>
      <c r="D1276" s="406" t="s">
        <v>2808</v>
      </c>
    </row>
    <row r="1277" spans="1:4" ht="12.5">
      <c r="A1277" s="406" t="s">
        <v>2793</v>
      </c>
      <c r="B1277" s="406" t="s">
        <v>1664</v>
      </c>
      <c r="C1277" s="406" t="s">
        <v>2896</v>
      </c>
      <c r="D1277" s="406" t="s">
        <v>2808</v>
      </c>
    </row>
    <row r="1278" spans="1:4" ht="12.5">
      <c r="A1278" s="406" t="s">
        <v>2793</v>
      </c>
      <c r="B1278" s="406" t="s">
        <v>1664</v>
      </c>
      <c r="C1278" s="406" t="s">
        <v>2897</v>
      </c>
      <c r="D1278" s="406" t="s">
        <v>2808</v>
      </c>
    </row>
    <row r="1279" spans="1:4" ht="12.5">
      <c r="A1279" s="406" t="s">
        <v>2793</v>
      </c>
      <c r="B1279" s="406" t="s">
        <v>1664</v>
      </c>
      <c r="C1279" s="406" t="s">
        <v>2898</v>
      </c>
      <c r="D1279" s="406" t="s">
        <v>2808</v>
      </c>
    </row>
    <row r="1280" spans="1:4" ht="12.5">
      <c r="A1280" s="406" t="s">
        <v>2793</v>
      </c>
      <c r="B1280" s="406" t="s">
        <v>1664</v>
      </c>
      <c r="C1280" s="406" t="s">
        <v>2899</v>
      </c>
      <c r="D1280" s="406" t="s">
        <v>2808</v>
      </c>
    </row>
    <row r="1281" spans="1:4" ht="12.5">
      <c r="A1281" s="406" t="s">
        <v>2793</v>
      </c>
      <c r="B1281" s="406" t="s">
        <v>1664</v>
      </c>
      <c r="C1281" s="406" t="s">
        <v>2900</v>
      </c>
      <c r="D1281" s="406" t="s">
        <v>2808</v>
      </c>
    </row>
    <row r="1282" spans="1:4" ht="12.5">
      <c r="A1282" s="406" t="s">
        <v>2793</v>
      </c>
      <c r="B1282" s="406" t="s">
        <v>1664</v>
      </c>
      <c r="C1282" s="406" t="s">
        <v>2901</v>
      </c>
      <c r="D1282" s="406" t="s">
        <v>2808</v>
      </c>
    </row>
    <row r="1283" spans="1:4" ht="12.5">
      <c r="A1283" s="406" t="s">
        <v>2793</v>
      </c>
      <c r="B1283" s="406" t="s">
        <v>1664</v>
      </c>
      <c r="C1283" s="406" t="s">
        <v>2902</v>
      </c>
      <c r="D1283" s="406" t="s">
        <v>2808</v>
      </c>
    </row>
    <row r="1284" spans="1:4" ht="12.5">
      <c r="A1284" s="406" t="s">
        <v>2793</v>
      </c>
      <c r="B1284" s="406" t="s">
        <v>1664</v>
      </c>
      <c r="C1284" s="406" t="s">
        <v>2903</v>
      </c>
      <c r="D1284" s="406" t="s">
        <v>2808</v>
      </c>
    </row>
    <row r="1285" spans="1:4" ht="12.5">
      <c r="A1285" s="406" t="s">
        <v>2793</v>
      </c>
      <c r="B1285" s="406" t="s">
        <v>1664</v>
      </c>
      <c r="C1285" s="406" t="s">
        <v>2786</v>
      </c>
      <c r="D1285" s="406" t="s">
        <v>2808</v>
      </c>
    </row>
    <row r="1286" spans="1:4" ht="12.5">
      <c r="A1286" s="406" t="s">
        <v>2793</v>
      </c>
      <c r="B1286" s="406" t="s">
        <v>1664</v>
      </c>
      <c r="C1286" s="406" t="s">
        <v>2904</v>
      </c>
      <c r="D1286" s="406" t="s">
        <v>2808</v>
      </c>
    </row>
    <row r="1287" spans="1:4" ht="12.5">
      <c r="A1287" s="406" t="s">
        <v>2793</v>
      </c>
      <c r="B1287" s="406" t="s">
        <v>1664</v>
      </c>
      <c r="C1287" s="406" t="s">
        <v>2905</v>
      </c>
      <c r="D1287" s="406" t="s">
        <v>2808</v>
      </c>
    </row>
    <row r="1288" spans="1:4" ht="12.5">
      <c r="A1288" s="406" t="s">
        <v>2793</v>
      </c>
      <c r="B1288" s="406" t="s">
        <v>1664</v>
      </c>
      <c r="C1288" s="406" t="s">
        <v>2906</v>
      </c>
      <c r="D1288" s="406" t="s">
        <v>2808</v>
      </c>
    </row>
    <row r="1289" spans="1:4" ht="12.5">
      <c r="A1289" s="406" t="s">
        <v>2793</v>
      </c>
      <c r="B1289" s="406" t="s">
        <v>1664</v>
      </c>
      <c r="C1289" s="406" t="s">
        <v>2907</v>
      </c>
      <c r="D1289" s="406" t="s">
        <v>2808</v>
      </c>
    </row>
    <row r="1290" spans="1:4" ht="12.5">
      <c r="A1290" s="406" t="s">
        <v>2793</v>
      </c>
      <c r="B1290" s="406" t="s">
        <v>1664</v>
      </c>
      <c r="C1290" s="406" t="s">
        <v>2908</v>
      </c>
      <c r="D1290" s="406" t="s">
        <v>2808</v>
      </c>
    </row>
    <row r="1291" spans="1:4" ht="12.5">
      <c r="A1291" s="406" t="s">
        <v>2793</v>
      </c>
      <c r="B1291" s="406" t="s">
        <v>1664</v>
      </c>
      <c r="C1291" s="406" t="s">
        <v>2909</v>
      </c>
      <c r="D1291" s="406" t="s">
        <v>2808</v>
      </c>
    </row>
    <row r="1292" spans="1:4" ht="12.5">
      <c r="A1292" s="406" t="s">
        <v>2793</v>
      </c>
      <c r="B1292" s="406" t="s">
        <v>1664</v>
      </c>
      <c r="C1292" s="406" t="s">
        <v>2910</v>
      </c>
      <c r="D1292" s="406" t="s">
        <v>2808</v>
      </c>
    </row>
    <row r="1293" spans="1:4" ht="12.5">
      <c r="A1293" s="406" t="s">
        <v>2793</v>
      </c>
      <c r="B1293" s="406" t="s">
        <v>1664</v>
      </c>
      <c r="C1293" s="406" t="s">
        <v>2911</v>
      </c>
      <c r="D1293" s="406" t="s">
        <v>2808</v>
      </c>
    </row>
    <row r="1294" spans="1:4" ht="12.5">
      <c r="A1294" s="406" t="s">
        <v>2793</v>
      </c>
      <c r="B1294" s="406" t="s">
        <v>1664</v>
      </c>
      <c r="C1294" s="406" t="s">
        <v>2912</v>
      </c>
      <c r="D1294" s="406" t="s">
        <v>2808</v>
      </c>
    </row>
    <row r="1295" spans="1:4" ht="12.5">
      <c r="A1295" s="406" t="s">
        <v>2793</v>
      </c>
      <c r="B1295" s="406" t="s">
        <v>1664</v>
      </c>
      <c r="C1295" s="406" t="s">
        <v>2913</v>
      </c>
      <c r="D1295" s="406" t="s">
        <v>2808</v>
      </c>
    </row>
    <row r="1296" spans="1:4" ht="12.5">
      <c r="A1296" s="406" t="s">
        <v>2793</v>
      </c>
      <c r="B1296" s="406" t="s">
        <v>1664</v>
      </c>
      <c r="C1296" s="406" t="s">
        <v>2914</v>
      </c>
      <c r="D1296" s="406" t="s">
        <v>2808</v>
      </c>
    </row>
    <row r="1297" spans="1:4" ht="12.5">
      <c r="A1297" s="406" t="s">
        <v>2793</v>
      </c>
      <c r="B1297" s="406" t="s">
        <v>1664</v>
      </c>
      <c r="C1297" s="406" t="s">
        <v>2915</v>
      </c>
      <c r="D1297" s="406" t="s">
        <v>2808</v>
      </c>
    </row>
    <row r="1298" spans="1:4" ht="12.5">
      <c r="A1298" s="406" t="s">
        <v>2793</v>
      </c>
      <c r="B1298" s="406" t="s">
        <v>1664</v>
      </c>
      <c r="C1298" s="406" t="s">
        <v>2916</v>
      </c>
      <c r="D1298" s="406" t="s">
        <v>2808</v>
      </c>
    </row>
    <row r="1299" spans="1:4" ht="12.5">
      <c r="A1299" s="406" t="s">
        <v>2793</v>
      </c>
      <c r="B1299" s="406" t="s">
        <v>1664</v>
      </c>
      <c r="C1299" s="406" t="s">
        <v>2917</v>
      </c>
      <c r="D1299" s="406" t="s">
        <v>2808</v>
      </c>
    </row>
    <row r="1300" spans="1:4" ht="12.5">
      <c r="A1300" s="406" t="s">
        <v>2793</v>
      </c>
      <c r="B1300" s="406" t="s">
        <v>1664</v>
      </c>
      <c r="C1300" s="406" t="s">
        <v>2918</v>
      </c>
      <c r="D1300" s="406" t="s">
        <v>2808</v>
      </c>
    </row>
    <row r="1301" spans="1:4" ht="12.5">
      <c r="A1301" s="406" t="s">
        <v>2793</v>
      </c>
      <c r="B1301" s="406" t="s">
        <v>1664</v>
      </c>
      <c r="C1301" s="406" t="s">
        <v>2919</v>
      </c>
      <c r="D1301" s="406" t="s">
        <v>2808</v>
      </c>
    </row>
    <row r="1302" spans="1:4" ht="12.5">
      <c r="A1302" s="406" t="s">
        <v>2793</v>
      </c>
      <c r="B1302" s="406" t="s">
        <v>1664</v>
      </c>
      <c r="C1302" s="406" t="s">
        <v>2920</v>
      </c>
      <c r="D1302" s="406" t="s">
        <v>2808</v>
      </c>
    </row>
    <row r="1303" spans="1:4" ht="12.5">
      <c r="A1303" s="406" t="s">
        <v>2793</v>
      </c>
      <c r="B1303" s="406" t="s">
        <v>1664</v>
      </c>
      <c r="C1303" s="406" t="s">
        <v>2921</v>
      </c>
      <c r="D1303" s="406" t="s">
        <v>2808</v>
      </c>
    </row>
    <row r="1304" spans="1:4" ht="12.5">
      <c r="A1304" s="406" t="s">
        <v>2793</v>
      </c>
      <c r="B1304" s="406" t="s">
        <v>1664</v>
      </c>
      <c r="C1304" s="406" t="s">
        <v>2922</v>
      </c>
      <c r="D1304" s="406" t="s">
        <v>2808</v>
      </c>
    </row>
    <row r="1305" spans="1:4" ht="12.5">
      <c r="A1305" s="406" t="s">
        <v>2793</v>
      </c>
      <c r="B1305" s="406" t="s">
        <v>1664</v>
      </c>
      <c r="C1305" s="406" t="s">
        <v>2923</v>
      </c>
      <c r="D1305" s="406" t="s">
        <v>2808</v>
      </c>
    </row>
    <row r="1306" spans="1:4" ht="12.5">
      <c r="A1306" s="406" t="s">
        <v>2793</v>
      </c>
      <c r="B1306" s="406" t="s">
        <v>1664</v>
      </c>
      <c r="C1306" s="406" t="s">
        <v>2924</v>
      </c>
      <c r="D1306" s="406" t="s">
        <v>2808</v>
      </c>
    </row>
    <row r="1307" spans="1:4" ht="12.5">
      <c r="A1307" s="406" t="s">
        <v>2793</v>
      </c>
      <c r="B1307" s="406" t="s">
        <v>1664</v>
      </c>
      <c r="C1307" s="406" t="s">
        <v>2925</v>
      </c>
      <c r="D1307" s="406" t="s">
        <v>2808</v>
      </c>
    </row>
    <row r="1308" spans="1:4" ht="12.5">
      <c r="A1308" s="406" t="s">
        <v>2793</v>
      </c>
      <c r="B1308" s="406" t="s">
        <v>1664</v>
      </c>
      <c r="C1308" s="406" t="s">
        <v>2926</v>
      </c>
      <c r="D1308" s="406" t="s">
        <v>2808</v>
      </c>
    </row>
    <row r="1309" spans="1:4" ht="12.5">
      <c r="A1309" s="406" t="s">
        <v>2793</v>
      </c>
      <c r="B1309" s="406" t="s">
        <v>1664</v>
      </c>
      <c r="C1309" s="406" t="s">
        <v>2927</v>
      </c>
      <c r="D1309" s="406" t="s">
        <v>2808</v>
      </c>
    </row>
    <row r="1310" spans="1:4" ht="12.5">
      <c r="A1310" s="406" t="s">
        <v>2793</v>
      </c>
      <c r="B1310" s="406" t="s">
        <v>1664</v>
      </c>
      <c r="C1310" s="406" t="s">
        <v>2928</v>
      </c>
      <c r="D1310" s="406" t="s">
        <v>2808</v>
      </c>
    </row>
    <row r="1311" spans="1:4" ht="12.5">
      <c r="A1311" s="406" t="s">
        <v>2793</v>
      </c>
      <c r="B1311" s="406" t="s">
        <v>1664</v>
      </c>
      <c r="C1311" s="406" t="s">
        <v>2929</v>
      </c>
      <c r="D1311" s="406" t="s">
        <v>2808</v>
      </c>
    </row>
    <row r="1312" spans="1:4" ht="12.5">
      <c r="A1312" s="406" t="s">
        <v>2793</v>
      </c>
      <c r="B1312" s="406" t="s">
        <v>1664</v>
      </c>
      <c r="C1312" s="406" t="s">
        <v>2930</v>
      </c>
      <c r="D1312" s="406" t="s">
        <v>2808</v>
      </c>
    </row>
    <row r="1313" spans="1:4" ht="12.5">
      <c r="A1313" s="406" t="s">
        <v>2793</v>
      </c>
      <c r="B1313" s="406" t="s">
        <v>1664</v>
      </c>
      <c r="C1313" s="406" t="s">
        <v>2931</v>
      </c>
      <c r="D1313" s="406" t="s">
        <v>2808</v>
      </c>
    </row>
    <row r="1314" spans="1:4" ht="12.5">
      <c r="A1314" s="406" t="s">
        <v>2793</v>
      </c>
      <c r="B1314" s="406" t="s">
        <v>1664</v>
      </c>
      <c r="C1314" s="406" t="s">
        <v>2932</v>
      </c>
      <c r="D1314" s="406" t="s">
        <v>2808</v>
      </c>
    </row>
    <row r="1315" spans="1:4" ht="12.5">
      <c r="A1315" s="406" t="s">
        <v>2793</v>
      </c>
      <c r="B1315" s="406" t="s">
        <v>1664</v>
      </c>
      <c r="C1315" s="406" t="s">
        <v>2933</v>
      </c>
      <c r="D1315" s="406" t="s">
        <v>2808</v>
      </c>
    </row>
    <row r="1316" spans="1:4" ht="12.5">
      <c r="A1316" s="406" t="s">
        <v>2793</v>
      </c>
      <c r="B1316" s="406" t="s">
        <v>1664</v>
      </c>
      <c r="C1316" s="406" t="s">
        <v>2934</v>
      </c>
      <c r="D1316" s="406" t="s">
        <v>2808</v>
      </c>
    </row>
    <row r="1317" spans="1:4" ht="12.5">
      <c r="A1317" s="406" t="s">
        <v>2793</v>
      </c>
      <c r="B1317" s="406" t="s">
        <v>1664</v>
      </c>
      <c r="C1317" s="406" t="s">
        <v>2935</v>
      </c>
      <c r="D1317" s="406" t="s">
        <v>2808</v>
      </c>
    </row>
    <row r="1318" spans="1:4" ht="12.5">
      <c r="A1318" s="406" t="s">
        <v>2793</v>
      </c>
      <c r="B1318" s="406" t="s">
        <v>1664</v>
      </c>
      <c r="C1318" s="406" t="s">
        <v>2936</v>
      </c>
      <c r="D1318" s="406" t="s">
        <v>2808</v>
      </c>
    </row>
    <row r="1319" spans="1:4" ht="12.5">
      <c r="A1319" s="406" t="s">
        <v>1893</v>
      </c>
      <c r="B1319" s="406" t="s">
        <v>1904</v>
      </c>
      <c r="C1319" s="406" t="s">
        <v>1689</v>
      </c>
      <c r="D1319" s="406" t="s">
        <v>2361</v>
      </c>
    </row>
    <row r="1320" spans="1:4" ht="12.5">
      <c r="A1320" s="406" t="s">
        <v>1893</v>
      </c>
      <c r="B1320" s="406" t="s">
        <v>1904</v>
      </c>
      <c r="C1320" s="406" t="s">
        <v>1660</v>
      </c>
      <c r="D1320" s="406" t="s">
        <v>2937</v>
      </c>
    </row>
    <row r="1321" spans="1:4" ht="12.5">
      <c r="A1321" s="406" t="s">
        <v>1893</v>
      </c>
      <c r="B1321" s="406" t="s">
        <v>1904</v>
      </c>
      <c r="C1321" s="406" t="s">
        <v>1954</v>
      </c>
      <c r="D1321" s="406" t="s">
        <v>2938</v>
      </c>
    </row>
    <row r="1322" spans="1:4" ht="12.5">
      <c r="A1322" s="406" t="s">
        <v>448</v>
      </c>
      <c r="B1322" s="406" t="s">
        <v>2939</v>
      </c>
      <c r="C1322" s="406" t="s">
        <v>2413</v>
      </c>
      <c r="D1322" s="406" t="s">
        <v>2940</v>
      </c>
    </row>
    <row r="1323" spans="1:4" ht="12.5">
      <c r="A1323" s="406" t="s">
        <v>448</v>
      </c>
      <c r="B1323" s="406" t="s">
        <v>2939</v>
      </c>
      <c r="C1323" s="406" t="s">
        <v>2606</v>
      </c>
      <c r="D1323" s="406" t="s">
        <v>2941</v>
      </c>
    </row>
    <row r="1324" spans="1:4" ht="12.5">
      <c r="A1324" s="406" t="s">
        <v>448</v>
      </c>
      <c r="B1324" s="406" t="s">
        <v>2939</v>
      </c>
      <c r="C1324" s="406" t="s">
        <v>2173</v>
      </c>
      <c r="D1324" s="406" t="s">
        <v>2942</v>
      </c>
    </row>
    <row r="1325" spans="1:4" ht="12.5">
      <c r="A1325" s="406" t="s">
        <v>1893</v>
      </c>
      <c r="B1325" s="406" t="s">
        <v>1904</v>
      </c>
      <c r="C1325" s="406" t="s">
        <v>1799</v>
      </c>
      <c r="D1325" s="406" t="s">
        <v>2943</v>
      </c>
    </row>
    <row r="1326" spans="1:4" ht="12.5">
      <c r="A1326" s="406" t="s">
        <v>463</v>
      </c>
      <c r="B1326" s="406" t="s">
        <v>2169</v>
      </c>
      <c r="C1326" s="406" t="s">
        <v>1819</v>
      </c>
      <c r="D1326" s="406" t="s">
        <v>2944</v>
      </c>
    </row>
    <row r="1327" spans="1:4" ht="12.5">
      <c r="A1327" s="406" t="s">
        <v>463</v>
      </c>
      <c r="B1327" s="406" t="s">
        <v>2169</v>
      </c>
      <c r="C1327" s="406" t="s">
        <v>1677</v>
      </c>
      <c r="D1327" s="406" t="s">
        <v>2945</v>
      </c>
    </row>
    <row r="1328" spans="1:4" ht="12.5">
      <c r="A1328" s="406" t="s">
        <v>1546</v>
      </c>
      <c r="B1328" s="406" t="s">
        <v>2090</v>
      </c>
      <c r="C1328" s="406" t="s">
        <v>1713</v>
      </c>
      <c r="D1328" s="406" t="s">
        <v>2946</v>
      </c>
    </row>
    <row r="1329" spans="1:4" ht="12.5">
      <c r="A1329" s="406" t="s">
        <v>448</v>
      </c>
      <c r="B1329" s="406" t="s">
        <v>2947</v>
      </c>
      <c r="C1329" s="406" t="s">
        <v>1674</v>
      </c>
      <c r="D1329" s="406" t="s">
        <v>2948</v>
      </c>
    </row>
    <row r="1330" spans="1:4" ht="12.5">
      <c r="A1330" s="406" t="s">
        <v>2793</v>
      </c>
      <c r="B1330" s="406" t="s">
        <v>2949</v>
      </c>
      <c r="C1330" s="406" t="s">
        <v>2950</v>
      </c>
      <c r="D1330" s="406" t="s">
        <v>2201</v>
      </c>
    </row>
    <row r="1331" spans="1:4" ht="12.5">
      <c r="A1331" s="406" t="s">
        <v>2793</v>
      </c>
      <c r="B1331" s="406" t="s">
        <v>2949</v>
      </c>
      <c r="C1331" s="406" t="s">
        <v>2951</v>
      </c>
      <c r="D1331" s="406" t="s">
        <v>2201</v>
      </c>
    </row>
    <row r="1332" spans="1:4" ht="12.5">
      <c r="A1332" s="406" t="s">
        <v>2793</v>
      </c>
      <c r="B1332" s="406" t="s">
        <v>2949</v>
      </c>
      <c r="C1332" s="406" t="s">
        <v>2952</v>
      </c>
      <c r="D1332" s="406" t="s">
        <v>2201</v>
      </c>
    </row>
    <row r="1333" spans="1:4" ht="12.5">
      <c r="A1333" s="406" t="s">
        <v>2793</v>
      </c>
      <c r="B1333" s="406" t="s">
        <v>2949</v>
      </c>
      <c r="C1333" s="406" t="s">
        <v>2953</v>
      </c>
      <c r="D1333" s="406" t="s">
        <v>2201</v>
      </c>
    </row>
    <row r="1334" spans="1:4" ht="12.5">
      <c r="A1334" s="406" t="s">
        <v>2793</v>
      </c>
      <c r="B1334" s="406" t="s">
        <v>2949</v>
      </c>
      <c r="C1334" s="406" t="s">
        <v>2954</v>
      </c>
      <c r="D1334" s="406" t="s">
        <v>2201</v>
      </c>
    </row>
    <row r="1335" spans="1:4" ht="12.5">
      <c r="A1335" s="406" t="s">
        <v>2793</v>
      </c>
      <c r="B1335" s="406" t="s">
        <v>2949</v>
      </c>
      <c r="C1335" s="406" t="s">
        <v>2955</v>
      </c>
      <c r="D1335" s="406" t="s">
        <v>2201</v>
      </c>
    </row>
    <row r="1336" spans="1:4" ht="12.5">
      <c r="A1336" s="406" t="s">
        <v>2793</v>
      </c>
      <c r="B1336" s="406" t="s">
        <v>2949</v>
      </c>
      <c r="C1336" s="406" t="s">
        <v>2956</v>
      </c>
      <c r="D1336" s="406" t="s">
        <v>2201</v>
      </c>
    </row>
    <row r="1337" spans="1:4" ht="12.5">
      <c r="A1337" s="406" t="s">
        <v>2793</v>
      </c>
      <c r="B1337" s="406" t="s">
        <v>2949</v>
      </c>
      <c r="C1337" s="406" t="s">
        <v>2957</v>
      </c>
      <c r="D1337" s="406" t="s">
        <v>2201</v>
      </c>
    </row>
    <row r="1338" spans="1:4" ht="12.5">
      <c r="A1338" s="406" t="s">
        <v>2793</v>
      </c>
      <c r="B1338" s="406" t="s">
        <v>2949</v>
      </c>
      <c r="C1338" s="406" t="s">
        <v>2958</v>
      </c>
      <c r="D1338" s="406" t="s">
        <v>2201</v>
      </c>
    </row>
    <row r="1339" spans="1:4" ht="12.5">
      <c r="A1339" s="406" t="s">
        <v>2793</v>
      </c>
      <c r="B1339" s="406" t="s">
        <v>2949</v>
      </c>
      <c r="C1339" s="406" t="s">
        <v>2959</v>
      </c>
      <c r="D1339" s="406" t="s">
        <v>2201</v>
      </c>
    </row>
    <row r="1340" spans="1:4" ht="12.5">
      <c r="A1340" s="406" t="s">
        <v>2793</v>
      </c>
      <c r="B1340" s="406" t="s">
        <v>2949</v>
      </c>
      <c r="C1340" s="406" t="s">
        <v>2960</v>
      </c>
      <c r="D1340" s="406" t="s">
        <v>2201</v>
      </c>
    </row>
    <row r="1341" spans="1:4" ht="12.5">
      <c r="A1341" s="406" t="s">
        <v>2793</v>
      </c>
      <c r="B1341" s="406" t="s">
        <v>2949</v>
      </c>
      <c r="C1341" s="406" t="s">
        <v>2961</v>
      </c>
      <c r="D1341" s="406" t="s">
        <v>2201</v>
      </c>
    </row>
    <row r="1342" spans="1:4" ht="12.5">
      <c r="A1342" s="406" t="s">
        <v>2793</v>
      </c>
      <c r="B1342" s="406" t="s">
        <v>2949</v>
      </c>
      <c r="C1342" s="406" t="s">
        <v>2962</v>
      </c>
      <c r="D1342" s="406" t="s">
        <v>2201</v>
      </c>
    </row>
    <row r="1343" spans="1:4" ht="12.5">
      <c r="A1343" s="406" t="s">
        <v>2793</v>
      </c>
      <c r="B1343" s="406" t="s">
        <v>2949</v>
      </c>
      <c r="C1343" s="406" t="s">
        <v>2963</v>
      </c>
      <c r="D1343" s="406" t="s">
        <v>2201</v>
      </c>
    </row>
    <row r="1344" spans="1:4" ht="12.5">
      <c r="A1344" s="406" t="s">
        <v>2793</v>
      </c>
      <c r="B1344" s="406" t="s">
        <v>2949</v>
      </c>
      <c r="C1344" s="406" t="s">
        <v>2964</v>
      </c>
      <c r="D1344" s="406" t="s">
        <v>2201</v>
      </c>
    </row>
    <row r="1345" spans="1:4" ht="12.5">
      <c r="A1345" s="406" t="s">
        <v>2793</v>
      </c>
      <c r="B1345" s="406" t="s">
        <v>2949</v>
      </c>
      <c r="C1345" s="406" t="s">
        <v>2965</v>
      </c>
      <c r="D1345" s="406" t="s">
        <v>2201</v>
      </c>
    </row>
    <row r="1346" spans="1:4" ht="12.5">
      <c r="A1346" s="406" t="s">
        <v>2793</v>
      </c>
      <c r="B1346" s="406" t="s">
        <v>2949</v>
      </c>
      <c r="C1346" s="406" t="s">
        <v>2966</v>
      </c>
      <c r="D1346" s="406" t="s">
        <v>2201</v>
      </c>
    </row>
    <row r="1347" spans="1:4" ht="12.5">
      <c r="A1347" s="406" t="s">
        <v>2793</v>
      </c>
      <c r="B1347" s="406" t="s">
        <v>2949</v>
      </c>
      <c r="C1347" s="406" t="s">
        <v>2967</v>
      </c>
      <c r="D1347" s="406" t="s">
        <v>2201</v>
      </c>
    </row>
    <row r="1348" spans="1:4" ht="12.5">
      <c r="A1348" s="406" t="s">
        <v>2793</v>
      </c>
      <c r="B1348" s="406" t="s">
        <v>2949</v>
      </c>
      <c r="C1348" s="406" t="s">
        <v>2968</v>
      </c>
      <c r="D1348" s="406" t="s">
        <v>2201</v>
      </c>
    </row>
    <row r="1349" spans="1:4" ht="12.5">
      <c r="A1349" s="406" t="s">
        <v>2793</v>
      </c>
      <c r="B1349" s="406" t="s">
        <v>2949</v>
      </c>
      <c r="C1349" s="406" t="s">
        <v>2969</v>
      </c>
      <c r="D1349" s="406" t="s">
        <v>2201</v>
      </c>
    </row>
    <row r="1350" spans="1:4" ht="12.5">
      <c r="A1350" s="406" t="s">
        <v>2793</v>
      </c>
      <c r="B1350" s="406" t="s">
        <v>2949</v>
      </c>
      <c r="C1350" s="406" t="s">
        <v>2970</v>
      </c>
      <c r="D1350" s="406" t="s">
        <v>2201</v>
      </c>
    </row>
    <row r="1351" spans="1:4" ht="12.5">
      <c r="A1351" s="406" t="s">
        <v>2793</v>
      </c>
      <c r="B1351" s="406" t="s">
        <v>2949</v>
      </c>
      <c r="C1351" s="406" t="s">
        <v>2971</v>
      </c>
      <c r="D1351" s="406" t="s">
        <v>2201</v>
      </c>
    </row>
    <row r="1352" spans="1:4" ht="12.5">
      <c r="A1352" s="406" t="s">
        <v>2793</v>
      </c>
      <c r="B1352" s="406" t="s">
        <v>2949</v>
      </c>
      <c r="C1352" s="406" t="s">
        <v>2972</v>
      </c>
      <c r="D1352" s="406" t="s">
        <v>2201</v>
      </c>
    </row>
    <row r="1353" spans="1:4" ht="12.5">
      <c r="A1353" s="406" t="s">
        <v>2793</v>
      </c>
      <c r="B1353" s="406" t="s">
        <v>2949</v>
      </c>
      <c r="C1353" s="406" t="s">
        <v>2973</v>
      </c>
      <c r="D1353" s="406" t="s">
        <v>2201</v>
      </c>
    </row>
    <row r="1354" spans="1:4" ht="12.5">
      <c r="A1354" s="406" t="s">
        <v>2793</v>
      </c>
      <c r="B1354" s="406" t="s">
        <v>2949</v>
      </c>
      <c r="C1354" s="406" t="s">
        <v>2974</v>
      </c>
      <c r="D1354" s="406" t="s">
        <v>2201</v>
      </c>
    </row>
    <row r="1355" spans="1:4" ht="12.5">
      <c r="A1355" s="406" t="s">
        <v>2793</v>
      </c>
      <c r="B1355" s="406" t="s">
        <v>2949</v>
      </c>
      <c r="C1355" s="406" t="s">
        <v>2975</v>
      </c>
      <c r="D1355" s="406" t="s">
        <v>2201</v>
      </c>
    </row>
    <row r="1356" spans="1:4" ht="12.5">
      <c r="A1356" s="406" t="s">
        <v>2793</v>
      </c>
      <c r="B1356" s="406" t="s">
        <v>2949</v>
      </c>
      <c r="C1356" s="406" t="s">
        <v>2976</v>
      </c>
      <c r="D1356" s="406" t="s">
        <v>2201</v>
      </c>
    </row>
    <row r="1357" spans="1:4" ht="12.5">
      <c r="A1357" s="406" t="s">
        <v>2793</v>
      </c>
      <c r="B1357" s="406" t="s">
        <v>2949</v>
      </c>
      <c r="C1357" s="406" t="s">
        <v>2977</v>
      </c>
      <c r="D1357" s="406" t="s">
        <v>2201</v>
      </c>
    </row>
    <row r="1358" spans="1:4" ht="12.5">
      <c r="A1358" s="406" t="s">
        <v>2793</v>
      </c>
      <c r="B1358" s="406" t="s">
        <v>2949</v>
      </c>
      <c r="C1358" s="406" t="s">
        <v>2978</v>
      </c>
      <c r="D1358" s="406" t="s">
        <v>2201</v>
      </c>
    </row>
    <row r="1359" spans="1:4" ht="12.5">
      <c r="A1359" s="406" t="s">
        <v>2793</v>
      </c>
      <c r="B1359" s="406" t="s">
        <v>2949</v>
      </c>
      <c r="C1359" s="406" t="s">
        <v>2979</v>
      </c>
      <c r="D1359" s="406" t="s">
        <v>2201</v>
      </c>
    </row>
    <row r="1360" spans="1:4" ht="12.5">
      <c r="A1360" s="406" t="s">
        <v>2793</v>
      </c>
      <c r="B1360" s="406" t="s">
        <v>2949</v>
      </c>
      <c r="C1360" s="406" t="s">
        <v>2980</v>
      </c>
      <c r="D1360" s="406" t="s">
        <v>2201</v>
      </c>
    </row>
    <row r="1361" spans="1:4" ht="12.5">
      <c r="A1361" s="406" t="s">
        <v>2793</v>
      </c>
      <c r="B1361" s="406" t="s">
        <v>2949</v>
      </c>
      <c r="C1361" s="406" t="s">
        <v>2981</v>
      </c>
      <c r="D1361" s="406" t="s">
        <v>2201</v>
      </c>
    </row>
    <row r="1362" spans="1:4" ht="12.5">
      <c r="A1362" s="406" t="s">
        <v>2793</v>
      </c>
      <c r="B1362" s="406" t="s">
        <v>2949</v>
      </c>
      <c r="C1362" s="406" t="s">
        <v>2982</v>
      </c>
      <c r="D1362" s="406" t="s">
        <v>2201</v>
      </c>
    </row>
    <row r="1363" spans="1:4" ht="12.5">
      <c r="A1363" s="406" t="s">
        <v>2793</v>
      </c>
      <c r="B1363" s="406" t="s">
        <v>2949</v>
      </c>
      <c r="C1363" s="406" t="s">
        <v>2983</v>
      </c>
      <c r="D1363" s="406" t="s">
        <v>2201</v>
      </c>
    </row>
    <row r="1364" spans="1:4" ht="12.5">
      <c r="A1364" s="406" t="s">
        <v>2793</v>
      </c>
      <c r="B1364" s="406" t="s">
        <v>2949</v>
      </c>
      <c r="C1364" s="406" t="s">
        <v>2984</v>
      </c>
      <c r="D1364" s="406" t="s">
        <v>2201</v>
      </c>
    </row>
    <row r="1365" spans="1:4" ht="12.5">
      <c r="A1365" s="406" t="s">
        <v>2793</v>
      </c>
      <c r="B1365" s="406" t="s">
        <v>2949</v>
      </c>
      <c r="C1365" s="406" t="s">
        <v>2985</v>
      </c>
      <c r="D1365" s="406" t="s">
        <v>2201</v>
      </c>
    </row>
    <row r="1366" spans="1:4" ht="12.5">
      <c r="A1366" s="406" t="s">
        <v>460</v>
      </c>
      <c r="B1366" s="406" t="s">
        <v>2986</v>
      </c>
      <c r="C1366" s="406" t="s">
        <v>1668</v>
      </c>
      <c r="D1366" s="406" t="s">
        <v>2987</v>
      </c>
    </row>
    <row r="1367" spans="1:4" ht="12.5">
      <c r="A1367" s="406" t="s">
        <v>1784</v>
      </c>
      <c r="B1367" s="406" t="s">
        <v>2988</v>
      </c>
      <c r="C1367" s="406" t="s">
        <v>1954</v>
      </c>
      <c r="D1367" s="406" t="s">
        <v>2989</v>
      </c>
    </row>
    <row r="1368" spans="1:4" ht="12.5">
      <c r="A1368" s="406" t="s">
        <v>2542</v>
      </c>
      <c r="B1368" s="406" t="s">
        <v>2543</v>
      </c>
      <c r="C1368" s="406" t="s">
        <v>1748</v>
      </c>
      <c r="D1368" s="406" t="s">
        <v>2544</v>
      </c>
    </row>
    <row r="1369" spans="1:4" ht="12.5">
      <c r="A1369" s="406" t="s">
        <v>2542</v>
      </c>
      <c r="B1369" s="406" t="s">
        <v>2543</v>
      </c>
      <c r="C1369" s="406" t="s">
        <v>1651</v>
      </c>
      <c r="D1369" s="406" t="s">
        <v>2544</v>
      </c>
    </row>
    <row r="1370" spans="1:4" ht="12.5">
      <c r="A1370" s="406" t="s">
        <v>2582</v>
      </c>
      <c r="B1370" s="406" t="s">
        <v>2583</v>
      </c>
      <c r="C1370" s="406" t="s">
        <v>1710</v>
      </c>
      <c r="D1370" s="406" t="s">
        <v>2990</v>
      </c>
    </row>
    <row r="1371" spans="1:4" ht="12.5">
      <c r="A1371" s="406" t="s">
        <v>2582</v>
      </c>
      <c r="B1371" s="406" t="s">
        <v>2583</v>
      </c>
      <c r="C1371" s="406" t="s">
        <v>1677</v>
      </c>
      <c r="D1371" s="406" t="s">
        <v>2991</v>
      </c>
    </row>
    <row r="1372" spans="1:4" ht="12.5">
      <c r="A1372" s="406" t="s">
        <v>2582</v>
      </c>
      <c r="B1372" s="406" t="s">
        <v>2583</v>
      </c>
      <c r="C1372" s="406" t="s">
        <v>1727</v>
      </c>
      <c r="D1372" s="406" t="s">
        <v>2992</v>
      </c>
    </row>
    <row r="1373" spans="1:4" ht="12.5">
      <c r="A1373" s="406" t="s">
        <v>2582</v>
      </c>
      <c r="B1373" s="406" t="s">
        <v>2583</v>
      </c>
      <c r="C1373" s="406" t="s">
        <v>2973</v>
      </c>
      <c r="D1373" s="406" t="s">
        <v>2993</v>
      </c>
    </row>
    <row r="1374" spans="1:4" ht="12.5">
      <c r="A1374" s="406" t="s">
        <v>2582</v>
      </c>
      <c r="B1374" s="406" t="s">
        <v>2583</v>
      </c>
      <c r="C1374" s="406" t="s">
        <v>2994</v>
      </c>
      <c r="D1374" s="406" t="s">
        <v>2993</v>
      </c>
    </row>
    <row r="1375" spans="1:4" ht="12.5">
      <c r="A1375" s="406" t="s">
        <v>2185</v>
      </c>
      <c r="B1375" s="406" t="s">
        <v>2452</v>
      </c>
      <c r="C1375" s="406" t="s">
        <v>1819</v>
      </c>
      <c r="D1375" s="406" t="s">
        <v>2995</v>
      </c>
    </row>
    <row r="1376" spans="1:4" ht="12.5">
      <c r="A1376" s="406" t="s">
        <v>2185</v>
      </c>
      <c r="B1376" s="406" t="s">
        <v>2452</v>
      </c>
      <c r="C1376" s="406" t="s">
        <v>1727</v>
      </c>
      <c r="D1376" s="406" t="s">
        <v>2996</v>
      </c>
    </row>
    <row r="1377" spans="1:4" ht="12.5">
      <c r="A1377" s="406" t="s">
        <v>2185</v>
      </c>
      <c r="B1377" s="406" t="s">
        <v>2452</v>
      </c>
      <c r="C1377" s="406" t="s">
        <v>1710</v>
      </c>
      <c r="D1377" s="406" t="s">
        <v>2997</v>
      </c>
    </row>
    <row r="1378" spans="1:4" ht="12.5">
      <c r="A1378" s="406" t="s">
        <v>2185</v>
      </c>
      <c r="B1378" s="406" t="s">
        <v>2452</v>
      </c>
      <c r="C1378" s="406" t="s">
        <v>1737</v>
      </c>
      <c r="D1378" s="406" t="s">
        <v>2997</v>
      </c>
    </row>
    <row r="1379" spans="1:4" ht="12.5">
      <c r="A1379" s="406" t="s">
        <v>467</v>
      </c>
      <c r="B1379" s="406" t="s">
        <v>2004</v>
      </c>
      <c r="C1379" s="406" t="s">
        <v>1819</v>
      </c>
      <c r="D1379" s="406" t="s">
        <v>2998</v>
      </c>
    </row>
    <row r="1380" spans="1:4" ht="12.5">
      <c r="A1380" s="406" t="s">
        <v>467</v>
      </c>
      <c r="B1380" s="406" t="s">
        <v>2004</v>
      </c>
      <c r="C1380" s="406" t="s">
        <v>1657</v>
      </c>
      <c r="D1380" s="406" t="s">
        <v>2005</v>
      </c>
    </row>
    <row r="1381" spans="1:4" ht="12.5">
      <c r="A1381" s="406" t="s">
        <v>467</v>
      </c>
      <c r="B1381" s="406" t="s">
        <v>2004</v>
      </c>
      <c r="C1381" s="406" t="s">
        <v>1750</v>
      </c>
      <c r="D1381" s="406" t="s">
        <v>2999</v>
      </c>
    </row>
    <row r="1382" spans="1:4" ht="12.5">
      <c r="A1382" s="406" t="s">
        <v>467</v>
      </c>
      <c r="B1382" s="406" t="s">
        <v>2004</v>
      </c>
      <c r="C1382" s="406" t="s">
        <v>1713</v>
      </c>
      <c r="D1382" s="406" t="s">
        <v>2999</v>
      </c>
    </row>
    <row r="1383" spans="1:4" ht="12.5">
      <c r="A1383" s="406" t="s">
        <v>2793</v>
      </c>
      <c r="B1383" s="406" t="s">
        <v>3000</v>
      </c>
      <c r="C1383" s="406" t="s">
        <v>1748</v>
      </c>
      <c r="D1383" s="406" t="s">
        <v>3001</v>
      </c>
    </row>
    <row r="1384" spans="1:4" ht="12.5">
      <c r="A1384" s="406" t="s">
        <v>2793</v>
      </c>
      <c r="B1384" s="406" t="s">
        <v>3000</v>
      </c>
      <c r="C1384" s="406" t="s">
        <v>1767</v>
      </c>
      <c r="D1384" s="406" t="s">
        <v>3002</v>
      </c>
    </row>
    <row r="1385" spans="1:4" ht="12.5">
      <c r="A1385" s="406" t="s">
        <v>783</v>
      </c>
      <c r="B1385" s="406" t="s">
        <v>2094</v>
      </c>
      <c r="C1385" s="406" t="s">
        <v>1687</v>
      </c>
      <c r="D1385" s="406" t="s">
        <v>1860</v>
      </c>
    </row>
    <row r="1386" spans="1:4" ht="12.5">
      <c r="A1386" s="406" t="s">
        <v>448</v>
      </c>
      <c r="B1386" s="406" t="s">
        <v>2664</v>
      </c>
      <c r="C1386" s="406" t="s">
        <v>1724</v>
      </c>
      <c r="D1386" s="406" t="s">
        <v>2665</v>
      </c>
    </row>
    <row r="1387" spans="1:4" ht="12.5">
      <c r="A1387" s="406" t="s">
        <v>460</v>
      </c>
      <c r="B1387" s="406" t="s">
        <v>3003</v>
      </c>
      <c r="C1387" s="406" t="s">
        <v>1748</v>
      </c>
      <c r="D1387" s="406" t="s">
        <v>3004</v>
      </c>
    </row>
    <row r="1388" spans="1:4" ht="12.5">
      <c r="A1388" s="406" t="s">
        <v>783</v>
      </c>
      <c r="B1388" s="406" t="s">
        <v>3005</v>
      </c>
      <c r="C1388" s="406" t="s">
        <v>1657</v>
      </c>
      <c r="D1388" s="406" t="s">
        <v>2678</v>
      </c>
    </row>
    <row r="1389" spans="1:4" ht="12.5">
      <c r="A1389" s="406" t="s">
        <v>460</v>
      </c>
      <c r="B1389" s="406" t="s">
        <v>1774</v>
      </c>
      <c r="C1389" s="406" t="s">
        <v>1729</v>
      </c>
      <c r="D1389" s="406" t="s">
        <v>3006</v>
      </c>
    </row>
    <row r="1390" spans="1:4" ht="12.5">
      <c r="A1390" s="406" t="s">
        <v>460</v>
      </c>
      <c r="B1390" s="406" t="s">
        <v>1774</v>
      </c>
      <c r="C1390" s="406" t="s">
        <v>1767</v>
      </c>
      <c r="D1390" s="406" t="s">
        <v>3006</v>
      </c>
    </row>
    <row r="1391" spans="1:4" ht="12.5">
      <c r="A1391" s="406" t="s">
        <v>460</v>
      </c>
      <c r="B1391" s="406" t="s">
        <v>3003</v>
      </c>
      <c r="C1391" s="406" t="s">
        <v>1651</v>
      </c>
      <c r="D1391" s="406" t="s">
        <v>3004</v>
      </c>
    </row>
    <row r="1392" spans="1:4" ht="12.5">
      <c r="A1392" s="406" t="s">
        <v>460</v>
      </c>
      <c r="B1392" s="406" t="s">
        <v>3003</v>
      </c>
      <c r="C1392" s="406" t="s">
        <v>1654</v>
      </c>
      <c r="D1392" s="406" t="s">
        <v>3007</v>
      </c>
    </row>
    <row r="1393" spans="1:4" ht="12.5">
      <c r="A1393" s="406" t="s">
        <v>783</v>
      </c>
      <c r="B1393" s="406" t="s">
        <v>3005</v>
      </c>
      <c r="C1393" s="406" t="s">
        <v>1724</v>
      </c>
      <c r="D1393" s="406" t="s">
        <v>2678</v>
      </c>
    </row>
    <row r="1394" spans="1:4" ht="12.5">
      <c r="A1394" s="406" t="s">
        <v>2793</v>
      </c>
      <c r="B1394" s="406" t="s">
        <v>3008</v>
      </c>
      <c r="C1394" s="406" t="s">
        <v>3009</v>
      </c>
      <c r="D1394" s="406" t="s">
        <v>3010</v>
      </c>
    </row>
    <row r="1395" spans="1:4" ht="12.5">
      <c r="A1395" s="406" t="s">
        <v>460</v>
      </c>
      <c r="B1395" s="406" t="s">
        <v>1990</v>
      </c>
      <c r="C1395" s="406" t="s">
        <v>2010</v>
      </c>
      <c r="D1395" s="406" t="s">
        <v>3011</v>
      </c>
    </row>
    <row r="1396" spans="1:4" ht="12.5">
      <c r="A1396" s="406" t="s">
        <v>460</v>
      </c>
      <c r="B1396" s="406" t="s">
        <v>1990</v>
      </c>
      <c r="C1396" s="406" t="s">
        <v>1842</v>
      </c>
      <c r="D1396" s="406" t="s">
        <v>3011</v>
      </c>
    </row>
    <row r="1397" spans="1:4" ht="12.5">
      <c r="A1397" s="406" t="s">
        <v>460</v>
      </c>
      <c r="B1397" s="406" t="s">
        <v>1990</v>
      </c>
      <c r="C1397" s="406" t="s">
        <v>149</v>
      </c>
      <c r="D1397" s="406" t="s">
        <v>2468</v>
      </c>
    </row>
    <row r="1398" spans="1:4" ht="12.5">
      <c r="A1398" s="406" t="s">
        <v>460</v>
      </c>
      <c r="B1398" s="406" t="s">
        <v>1990</v>
      </c>
      <c r="C1398" s="406" t="s">
        <v>3012</v>
      </c>
      <c r="D1398" s="406" t="s">
        <v>1992</v>
      </c>
    </row>
    <row r="1399" spans="1:4" ht="12.5">
      <c r="A1399" s="406" t="s">
        <v>460</v>
      </c>
      <c r="B1399" s="406" t="s">
        <v>2398</v>
      </c>
      <c r="C1399" s="406" t="s">
        <v>1710</v>
      </c>
      <c r="D1399" s="406" t="s">
        <v>3013</v>
      </c>
    </row>
    <row r="1400" spans="1:4" ht="12.5">
      <c r="A1400" s="406" t="s">
        <v>460</v>
      </c>
      <c r="B1400" s="406" t="s">
        <v>2398</v>
      </c>
      <c r="C1400" s="406" t="s">
        <v>1668</v>
      </c>
      <c r="D1400" s="406" t="s">
        <v>3014</v>
      </c>
    </row>
    <row r="1401" spans="1:4" ht="12.5">
      <c r="A1401" s="406" t="s">
        <v>460</v>
      </c>
      <c r="B1401" s="406" t="s">
        <v>2398</v>
      </c>
      <c r="C1401" s="406" t="s">
        <v>1750</v>
      </c>
      <c r="D1401" s="406" t="s">
        <v>3014</v>
      </c>
    </row>
    <row r="1402" spans="1:4" ht="12.5">
      <c r="A1402" s="406" t="s">
        <v>460</v>
      </c>
      <c r="B1402" s="406" t="s">
        <v>2478</v>
      </c>
      <c r="C1402" s="406" t="s">
        <v>1665</v>
      </c>
      <c r="D1402" s="406" t="s">
        <v>2479</v>
      </c>
    </row>
    <row r="1403" spans="1:4" ht="12.5">
      <c r="A1403" s="406" t="s">
        <v>460</v>
      </c>
      <c r="B1403" s="406" t="s">
        <v>2565</v>
      </c>
      <c r="C1403" s="406" t="s">
        <v>1702</v>
      </c>
      <c r="D1403" s="406" t="s">
        <v>3015</v>
      </c>
    </row>
    <row r="1404" spans="1:4" ht="12.5">
      <c r="A1404" s="406" t="s">
        <v>460</v>
      </c>
      <c r="B1404" s="406" t="s">
        <v>2565</v>
      </c>
      <c r="C1404" s="406" t="s">
        <v>1819</v>
      </c>
      <c r="D1404" s="406" t="s">
        <v>3016</v>
      </c>
    </row>
    <row r="1405" spans="1:4" ht="12.5">
      <c r="A1405" s="406" t="s">
        <v>460</v>
      </c>
      <c r="B1405" s="406" t="s">
        <v>1969</v>
      </c>
      <c r="C1405" s="406" t="s">
        <v>1729</v>
      </c>
      <c r="D1405" s="406" t="s">
        <v>1970</v>
      </c>
    </row>
    <row r="1406" spans="1:4" ht="12.5">
      <c r="A1406" s="406" t="s">
        <v>460</v>
      </c>
      <c r="B1406" s="406" t="s">
        <v>1969</v>
      </c>
      <c r="C1406" s="406" t="s">
        <v>1819</v>
      </c>
      <c r="D1406" s="406" t="s">
        <v>2389</v>
      </c>
    </row>
    <row r="1407" spans="1:4" ht="12.5">
      <c r="A1407" s="406" t="s">
        <v>460</v>
      </c>
      <c r="B1407" s="406" t="s">
        <v>1762</v>
      </c>
      <c r="C1407" s="406" t="s">
        <v>1671</v>
      </c>
      <c r="D1407" s="406" t="s">
        <v>2517</v>
      </c>
    </row>
    <row r="1408" spans="1:4" ht="12.5">
      <c r="A1408" s="406" t="s">
        <v>460</v>
      </c>
      <c r="B1408" s="406" t="s">
        <v>1762</v>
      </c>
      <c r="C1408" s="406" t="s">
        <v>1734</v>
      </c>
      <c r="D1408" s="406" t="s">
        <v>1765</v>
      </c>
    </row>
    <row r="1409" spans="1:4" ht="12.5">
      <c r="A1409" s="406" t="s">
        <v>460</v>
      </c>
      <c r="B1409" s="406" t="s">
        <v>1762</v>
      </c>
      <c r="C1409" s="406" t="s">
        <v>1819</v>
      </c>
      <c r="D1409" s="406" t="s">
        <v>1765</v>
      </c>
    </row>
    <row r="1410" spans="1:4" ht="12.5">
      <c r="A1410" s="406" t="s">
        <v>460</v>
      </c>
      <c r="B1410" s="406" t="s">
        <v>2229</v>
      </c>
      <c r="C1410" s="406" t="s">
        <v>1748</v>
      </c>
      <c r="D1410" s="406" t="s">
        <v>2309</v>
      </c>
    </row>
    <row r="1411" spans="1:4" ht="12.5">
      <c r="A1411" s="406" t="s">
        <v>460</v>
      </c>
      <c r="B1411" s="406" t="s">
        <v>2229</v>
      </c>
      <c r="C1411" s="406" t="s">
        <v>1750</v>
      </c>
      <c r="D1411" s="406" t="s">
        <v>2230</v>
      </c>
    </row>
    <row r="1412" spans="1:4" ht="12.5">
      <c r="A1412" s="406" t="s">
        <v>460</v>
      </c>
      <c r="B1412" s="406" t="s">
        <v>2105</v>
      </c>
      <c r="C1412" s="406" t="s">
        <v>1674</v>
      </c>
      <c r="D1412" s="406" t="s">
        <v>2106</v>
      </c>
    </row>
    <row r="1413" spans="1:4" ht="12.5">
      <c r="A1413" s="406" t="s">
        <v>1546</v>
      </c>
      <c r="B1413" s="406" t="s">
        <v>1942</v>
      </c>
      <c r="C1413" s="406" t="s">
        <v>1702</v>
      </c>
      <c r="D1413" s="406" t="s">
        <v>3017</v>
      </c>
    </row>
    <row r="1414" spans="1:4" ht="12.5">
      <c r="A1414" s="406" t="s">
        <v>1546</v>
      </c>
      <c r="B1414" s="406" t="s">
        <v>1942</v>
      </c>
      <c r="C1414" s="406" t="s">
        <v>1819</v>
      </c>
      <c r="D1414" s="406" t="s">
        <v>3018</v>
      </c>
    </row>
    <row r="1415" spans="1:4" ht="12.5">
      <c r="A1415" s="406" t="s">
        <v>1546</v>
      </c>
      <c r="B1415" s="406" t="s">
        <v>1942</v>
      </c>
      <c r="C1415" s="406" t="s">
        <v>1767</v>
      </c>
      <c r="D1415" s="406" t="s">
        <v>3019</v>
      </c>
    </row>
    <row r="1416" spans="1:4" ht="12.5">
      <c r="A1416" s="406" t="s">
        <v>1546</v>
      </c>
      <c r="B1416" s="406" t="s">
        <v>1942</v>
      </c>
      <c r="C1416" s="406" t="s">
        <v>1737</v>
      </c>
      <c r="D1416" s="406" t="s">
        <v>3019</v>
      </c>
    </row>
    <row r="1417" spans="1:4" ht="12.5">
      <c r="A1417" s="406" t="s">
        <v>1546</v>
      </c>
      <c r="B1417" s="406" t="s">
        <v>1942</v>
      </c>
      <c r="C1417" s="406" t="s">
        <v>1954</v>
      </c>
      <c r="D1417" s="406" t="s">
        <v>2509</v>
      </c>
    </row>
    <row r="1418" spans="1:4" ht="12.5">
      <c r="A1418" s="406" t="s">
        <v>1546</v>
      </c>
      <c r="B1418" s="406" t="s">
        <v>1686</v>
      </c>
      <c r="C1418" s="406" t="s">
        <v>2021</v>
      </c>
      <c r="D1418" s="406" t="s">
        <v>2407</v>
      </c>
    </row>
    <row r="1419" spans="1:4" ht="12.5">
      <c r="A1419" s="406" t="s">
        <v>463</v>
      </c>
      <c r="B1419" s="406" t="s">
        <v>2263</v>
      </c>
      <c r="C1419" s="406" t="s">
        <v>1729</v>
      </c>
      <c r="D1419" s="406" t="s">
        <v>3020</v>
      </c>
    </row>
    <row r="1420" spans="1:4" ht="12.5">
      <c r="A1420" s="406" t="s">
        <v>460</v>
      </c>
      <c r="B1420" s="406" t="s">
        <v>1972</v>
      </c>
      <c r="C1420" s="406" t="s">
        <v>1748</v>
      </c>
      <c r="D1420" s="406" t="s">
        <v>3021</v>
      </c>
    </row>
    <row r="1421" spans="1:4" ht="12.5">
      <c r="A1421" s="406" t="s">
        <v>460</v>
      </c>
      <c r="B1421" s="406" t="s">
        <v>1972</v>
      </c>
      <c r="C1421" s="406" t="s">
        <v>2226</v>
      </c>
      <c r="D1421" s="406" t="s">
        <v>2194</v>
      </c>
    </row>
    <row r="1422" spans="1:4" ht="12.5">
      <c r="A1422" s="406" t="s">
        <v>460</v>
      </c>
      <c r="B1422" s="406" t="s">
        <v>1972</v>
      </c>
      <c r="C1422" s="406" t="s">
        <v>2795</v>
      </c>
      <c r="D1422" s="406" t="s">
        <v>2395</v>
      </c>
    </row>
    <row r="1423" spans="1:4" ht="12.5">
      <c r="A1423" s="406" t="s">
        <v>452</v>
      </c>
      <c r="B1423" s="406" t="s">
        <v>2368</v>
      </c>
      <c r="C1423" s="406" t="s">
        <v>1727</v>
      </c>
      <c r="D1423" s="406" t="s">
        <v>2369</v>
      </c>
    </row>
    <row r="1424" spans="1:4" ht="12.5">
      <c r="A1424" s="406" t="s">
        <v>1855</v>
      </c>
      <c r="B1424" s="406" t="s">
        <v>2257</v>
      </c>
      <c r="C1424" s="406" t="s">
        <v>1657</v>
      </c>
      <c r="D1424" s="406" t="s">
        <v>2258</v>
      </c>
    </row>
    <row r="1425" spans="1:4" ht="12.5">
      <c r="A1425" s="406" t="s">
        <v>463</v>
      </c>
      <c r="B1425" s="406" t="s">
        <v>1850</v>
      </c>
      <c r="C1425" s="406" t="s">
        <v>3022</v>
      </c>
      <c r="D1425" s="406" t="s">
        <v>1852</v>
      </c>
    </row>
    <row r="1426" spans="1:4" ht="12.5">
      <c r="A1426" s="406" t="s">
        <v>452</v>
      </c>
      <c r="B1426" s="406" t="s">
        <v>3023</v>
      </c>
      <c r="C1426" s="406" t="s">
        <v>149</v>
      </c>
      <c r="D1426" s="406" t="s">
        <v>3024</v>
      </c>
    </row>
    <row r="1427" spans="1:4" ht="12.5">
      <c r="A1427" s="406" t="s">
        <v>452</v>
      </c>
      <c r="B1427" s="406" t="s">
        <v>3023</v>
      </c>
      <c r="C1427" s="406" t="s">
        <v>2141</v>
      </c>
      <c r="D1427" s="406" t="s">
        <v>3025</v>
      </c>
    </row>
    <row r="1428" spans="1:4" ht="12.5">
      <c r="A1428" s="406" t="s">
        <v>452</v>
      </c>
      <c r="B1428" s="406" t="s">
        <v>3023</v>
      </c>
      <c r="C1428" s="406" t="s">
        <v>2021</v>
      </c>
      <c r="D1428" s="406" t="s">
        <v>3026</v>
      </c>
    </row>
    <row r="1429" spans="1:4" ht="12.5">
      <c r="A1429" s="406" t="s">
        <v>1784</v>
      </c>
      <c r="B1429" s="406" t="s">
        <v>1662</v>
      </c>
      <c r="C1429" s="406" t="s">
        <v>1705</v>
      </c>
      <c r="D1429" s="406" t="s">
        <v>2525</v>
      </c>
    </row>
    <row r="1430" spans="1:4" ht="12.5">
      <c r="A1430" s="406" t="s">
        <v>1784</v>
      </c>
      <c r="B1430" s="406" t="s">
        <v>1662</v>
      </c>
      <c r="C1430" s="406" t="s">
        <v>1729</v>
      </c>
      <c r="D1430" s="406" t="s">
        <v>3027</v>
      </c>
    </row>
    <row r="1431" spans="1:4" ht="12.5">
      <c r="A1431" s="406" t="s">
        <v>1855</v>
      </c>
      <c r="B1431" s="406" t="s">
        <v>503</v>
      </c>
      <c r="C1431" s="406" t="s">
        <v>1805</v>
      </c>
      <c r="D1431" s="406" t="s">
        <v>2357</v>
      </c>
    </row>
    <row r="1432" spans="1:4" ht="12.5">
      <c r="A1432" s="406" t="s">
        <v>1855</v>
      </c>
      <c r="B1432" s="406" t="s">
        <v>503</v>
      </c>
      <c r="C1432" s="406" t="s">
        <v>1674</v>
      </c>
      <c r="D1432" s="406" t="s">
        <v>2357</v>
      </c>
    </row>
    <row r="1433" spans="1:4" ht="12.5">
      <c r="A1433" s="406" t="s">
        <v>460</v>
      </c>
      <c r="B1433" s="406" t="s">
        <v>2117</v>
      </c>
      <c r="C1433" s="406" t="s">
        <v>1819</v>
      </c>
      <c r="D1433" s="406" t="s">
        <v>3028</v>
      </c>
    </row>
    <row r="1434" spans="1:4" ht="12.5">
      <c r="A1434" s="406" t="s">
        <v>460</v>
      </c>
      <c r="B1434" s="406" t="s">
        <v>2117</v>
      </c>
      <c r="C1434" s="406" t="s">
        <v>1734</v>
      </c>
      <c r="D1434" s="406" t="s">
        <v>3029</v>
      </c>
    </row>
    <row r="1435" spans="1:4" ht="12.5">
      <c r="A1435" s="406" t="s">
        <v>460</v>
      </c>
      <c r="B1435" s="406" t="s">
        <v>2117</v>
      </c>
      <c r="C1435" s="406" t="s">
        <v>1657</v>
      </c>
      <c r="D1435" s="406" t="s">
        <v>3029</v>
      </c>
    </row>
    <row r="1436" spans="1:4" ht="12.5">
      <c r="A1436" s="406" t="s">
        <v>460</v>
      </c>
      <c r="B1436" s="406" t="s">
        <v>2117</v>
      </c>
      <c r="C1436" s="406" t="s">
        <v>1727</v>
      </c>
      <c r="D1436" s="406" t="s">
        <v>2485</v>
      </c>
    </row>
    <row r="1437" spans="1:4" ht="12.5">
      <c r="A1437" s="406" t="s">
        <v>460</v>
      </c>
      <c r="B1437" s="406" t="s">
        <v>3030</v>
      </c>
      <c r="C1437" s="406" t="s">
        <v>1805</v>
      </c>
      <c r="D1437" s="406" t="s">
        <v>3025</v>
      </c>
    </row>
    <row r="1438" spans="1:4" ht="12.5">
      <c r="A1438" s="406" t="s">
        <v>1893</v>
      </c>
      <c r="B1438" s="406" t="s">
        <v>2455</v>
      </c>
      <c r="C1438" s="406" t="s">
        <v>2019</v>
      </c>
      <c r="D1438" s="406" t="s">
        <v>3031</v>
      </c>
    </row>
    <row r="1439" spans="1:4" ht="12.5">
      <c r="A1439" s="406" t="s">
        <v>1893</v>
      </c>
      <c r="B1439" s="406" t="s">
        <v>2455</v>
      </c>
      <c r="C1439" s="406" t="s">
        <v>1954</v>
      </c>
      <c r="D1439" s="406" t="s">
        <v>3031</v>
      </c>
    </row>
    <row r="1440" spans="1:4" ht="12.5">
      <c r="A1440" s="406" t="s">
        <v>1893</v>
      </c>
      <c r="B1440" s="406" t="s">
        <v>2455</v>
      </c>
      <c r="C1440" s="406" t="s">
        <v>2177</v>
      </c>
      <c r="D1440" s="406" t="s">
        <v>3031</v>
      </c>
    </row>
    <row r="1441" spans="1:4" ht="12.5">
      <c r="A1441" s="406" t="s">
        <v>1893</v>
      </c>
      <c r="B1441" s="406" t="s">
        <v>2455</v>
      </c>
      <c r="C1441" s="406" t="s">
        <v>1665</v>
      </c>
      <c r="D1441" s="406" t="s">
        <v>1968</v>
      </c>
    </row>
    <row r="1442" spans="1:4" ht="12.5">
      <c r="A1442" s="406" t="s">
        <v>1863</v>
      </c>
      <c r="B1442" s="406" t="s">
        <v>1872</v>
      </c>
      <c r="C1442" s="406" t="s">
        <v>1668</v>
      </c>
      <c r="D1442" s="406" t="s">
        <v>2138</v>
      </c>
    </row>
    <row r="1443" spans="1:4" ht="12.5">
      <c r="A1443" s="406" t="s">
        <v>1863</v>
      </c>
      <c r="B1443" s="406" t="s">
        <v>1872</v>
      </c>
      <c r="C1443" s="406" t="s">
        <v>1750</v>
      </c>
      <c r="D1443" s="406" t="s">
        <v>2138</v>
      </c>
    </row>
    <row r="1444" spans="1:4" ht="12.5">
      <c r="A1444" s="406" t="s">
        <v>1863</v>
      </c>
      <c r="B1444" s="406" t="s">
        <v>1872</v>
      </c>
      <c r="C1444" s="406" t="s">
        <v>1713</v>
      </c>
      <c r="D1444" s="406" t="s">
        <v>2139</v>
      </c>
    </row>
    <row r="1445" spans="1:4" ht="12.5">
      <c r="A1445" s="406" t="s">
        <v>1863</v>
      </c>
      <c r="B1445" s="406" t="s">
        <v>1872</v>
      </c>
      <c r="C1445" s="406" t="s">
        <v>1805</v>
      </c>
      <c r="D1445" s="406" t="s">
        <v>1873</v>
      </c>
    </row>
    <row r="1446" spans="1:4" ht="12.5">
      <c r="A1446" s="406" t="s">
        <v>460</v>
      </c>
      <c r="B1446" s="406" t="s">
        <v>3032</v>
      </c>
      <c r="C1446" s="406" t="s">
        <v>1657</v>
      </c>
      <c r="D1446" s="406" t="s">
        <v>3033</v>
      </c>
    </row>
    <row r="1447" spans="1:4" ht="12.5">
      <c r="A1447" s="406" t="s">
        <v>472</v>
      </c>
      <c r="B1447" s="406" t="s">
        <v>1930</v>
      </c>
      <c r="C1447" s="406" t="s">
        <v>1763</v>
      </c>
      <c r="D1447" s="406" t="s">
        <v>1931</v>
      </c>
    </row>
    <row r="1448" spans="1:4" ht="12.5">
      <c r="A1448" s="406" t="s">
        <v>452</v>
      </c>
      <c r="B1448" s="406" t="s">
        <v>2192</v>
      </c>
      <c r="C1448" s="406" t="s">
        <v>1870</v>
      </c>
      <c r="D1448" s="406" t="s">
        <v>3034</v>
      </c>
    </row>
    <row r="1449" spans="1:4" ht="12.5">
      <c r="A1449" s="406" t="s">
        <v>452</v>
      </c>
      <c r="B1449" s="406" t="s">
        <v>2192</v>
      </c>
      <c r="C1449" s="406" t="s">
        <v>1896</v>
      </c>
      <c r="D1449" s="406" t="s">
        <v>3034</v>
      </c>
    </row>
    <row r="1450" spans="1:4" ht="12.5">
      <c r="A1450" s="406" t="s">
        <v>460</v>
      </c>
      <c r="B1450" s="406" t="s">
        <v>1760</v>
      </c>
      <c r="C1450" s="406" t="s">
        <v>1748</v>
      </c>
      <c r="D1450" s="406" t="s">
        <v>2078</v>
      </c>
    </row>
    <row r="1451" spans="1:4" ht="12.5">
      <c r="A1451" s="406" t="s">
        <v>460</v>
      </c>
      <c r="B1451" s="406" t="s">
        <v>1760</v>
      </c>
      <c r="C1451" s="406" t="s">
        <v>1819</v>
      </c>
      <c r="D1451" s="406" t="s">
        <v>1761</v>
      </c>
    </row>
    <row r="1452" spans="1:4" ht="12.5">
      <c r="A1452" s="406" t="s">
        <v>460</v>
      </c>
      <c r="B1452" s="406" t="s">
        <v>2119</v>
      </c>
      <c r="C1452" s="406" t="s">
        <v>2072</v>
      </c>
      <c r="D1452" s="406" t="s">
        <v>2121</v>
      </c>
    </row>
    <row r="1453" spans="1:4" ht="12.5">
      <c r="A1453" s="406" t="s">
        <v>460</v>
      </c>
      <c r="B1453" s="406" t="s">
        <v>2298</v>
      </c>
      <c r="C1453" s="406" t="s">
        <v>1748</v>
      </c>
      <c r="D1453" s="406" t="s">
        <v>2299</v>
      </c>
    </row>
    <row r="1454" spans="1:4" ht="12.5">
      <c r="A1454" s="406" t="s">
        <v>460</v>
      </c>
      <c r="B1454" s="406" t="s">
        <v>2298</v>
      </c>
      <c r="C1454" s="406" t="s">
        <v>1713</v>
      </c>
      <c r="D1454" s="406" t="s">
        <v>3035</v>
      </c>
    </row>
    <row r="1455" spans="1:4" ht="12.5">
      <c r="A1455" s="406" t="s">
        <v>1546</v>
      </c>
      <c r="B1455" s="406" t="s">
        <v>3036</v>
      </c>
      <c r="C1455" s="406" t="s">
        <v>2177</v>
      </c>
      <c r="D1455" s="406" t="s">
        <v>3037</v>
      </c>
    </row>
    <row r="1456" spans="1:4" ht="12.5">
      <c r="A1456" s="406" t="s">
        <v>1546</v>
      </c>
      <c r="B1456" s="406" t="s">
        <v>3036</v>
      </c>
      <c r="C1456" s="406" t="s">
        <v>1870</v>
      </c>
      <c r="D1456" s="406" t="s">
        <v>3037</v>
      </c>
    </row>
    <row r="1457" spans="1:4" ht="12.5">
      <c r="A1457" s="406" t="s">
        <v>452</v>
      </c>
      <c r="B1457" s="406" t="s">
        <v>2074</v>
      </c>
      <c r="C1457" s="406" t="s">
        <v>1745</v>
      </c>
      <c r="D1457" s="406" t="s">
        <v>3038</v>
      </c>
    </row>
    <row r="1458" spans="1:4" ht="12.5">
      <c r="A1458" s="406" t="s">
        <v>452</v>
      </c>
      <c r="B1458" s="406" t="s">
        <v>2074</v>
      </c>
      <c r="C1458" s="406" t="s">
        <v>1750</v>
      </c>
      <c r="D1458" s="406" t="s">
        <v>2075</v>
      </c>
    </row>
    <row r="1459" spans="1:4" ht="12.5">
      <c r="A1459" s="406" t="s">
        <v>2185</v>
      </c>
      <c r="B1459" s="406" t="s">
        <v>2186</v>
      </c>
      <c r="C1459" s="406" t="s">
        <v>1777</v>
      </c>
      <c r="D1459" s="406" t="s">
        <v>2188</v>
      </c>
    </row>
    <row r="1460" spans="1:4" ht="12.5">
      <c r="A1460" s="406" t="s">
        <v>460</v>
      </c>
      <c r="B1460" s="406" t="s">
        <v>3039</v>
      </c>
      <c r="C1460" s="406" t="s">
        <v>1920</v>
      </c>
      <c r="D1460" s="406" t="s">
        <v>2496</v>
      </c>
    </row>
    <row r="1461" spans="1:4" ht="12.5">
      <c r="A1461" s="406" t="s">
        <v>460</v>
      </c>
      <c r="B1461" s="406" t="s">
        <v>1752</v>
      </c>
      <c r="C1461" s="406" t="s">
        <v>1870</v>
      </c>
      <c r="D1461" s="406" t="s">
        <v>1753</v>
      </c>
    </row>
    <row r="1462" spans="1:4" ht="12.5">
      <c r="A1462" s="406" t="s">
        <v>460</v>
      </c>
      <c r="B1462" s="406" t="s">
        <v>1977</v>
      </c>
      <c r="C1462" s="406" t="s">
        <v>2019</v>
      </c>
      <c r="D1462" s="406" t="s">
        <v>2253</v>
      </c>
    </row>
    <row r="1463" spans="1:4" ht="12.5">
      <c r="A1463" s="406" t="s">
        <v>783</v>
      </c>
      <c r="B1463" s="406" t="s">
        <v>1977</v>
      </c>
      <c r="C1463" s="406" t="s">
        <v>2265</v>
      </c>
      <c r="D1463" s="406" t="s">
        <v>3040</v>
      </c>
    </row>
    <row r="1464" spans="1:4" ht="12.5">
      <c r="A1464" s="406" t="s">
        <v>460</v>
      </c>
      <c r="B1464" s="406" t="s">
        <v>2289</v>
      </c>
      <c r="C1464" s="406" t="s">
        <v>1671</v>
      </c>
      <c r="D1464" s="406" t="s">
        <v>2302</v>
      </c>
    </row>
    <row r="1465" spans="1:4" ht="12.5">
      <c r="A1465" s="406" t="s">
        <v>1546</v>
      </c>
      <c r="B1465" s="406" t="s">
        <v>1653</v>
      </c>
      <c r="C1465" s="406" t="s">
        <v>1668</v>
      </c>
      <c r="D1465" s="406" t="s">
        <v>2083</v>
      </c>
    </row>
    <row r="1466" spans="1:4" ht="12.5">
      <c r="A1466" s="406" t="s">
        <v>1546</v>
      </c>
      <c r="B1466" s="406" t="s">
        <v>1653</v>
      </c>
      <c r="C1466" s="406" t="s">
        <v>1695</v>
      </c>
      <c r="D1466" s="406" t="s">
        <v>2198</v>
      </c>
    </row>
    <row r="1467" spans="1:4" ht="12.5">
      <c r="A1467" s="406" t="s">
        <v>1546</v>
      </c>
      <c r="B1467" s="406" t="s">
        <v>1653</v>
      </c>
      <c r="C1467" s="406" t="s">
        <v>1805</v>
      </c>
      <c r="D1467" s="406" t="s">
        <v>1655</v>
      </c>
    </row>
    <row r="1468" spans="1:4" ht="12.5">
      <c r="A1468" s="406" t="s">
        <v>460</v>
      </c>
      <c r="B1468" s="406" t="s">
        <v>3041</v>
      </c>
      <c r="C1468" s="406" t="s">
        <v>1748</v>
      </c>
      <c r="D1468" s="406" t="s">
        <v>3042</v>
      </c>
    </row>
    <row r="1469" spans="1:4" ht="12.5">
      <c r="A1469" s="406" t="s">
        <v>463</v>
      </c>
      <c r="B1469" s="406" t="s">
        <v>2593</v>
      </c>
      <c r="C1469" s="406" t="s">
        <v>1668</v>
      </c>
      <c r="D1469" s="406" t="s">
        <v>2594</v>
      </c>
    </row>
    <row r="1470" spans="1:4" ht="12.5">
      <c r="A1470" s="406" t="s">
        <v>452</v>
      </c>
      <c r="B1470" s="406" t="s">
        <v>2371</v>
      </c>
      <c r="C1470" s="406" t="s">
        <v>1745</v>
      </c>
      <c r="D1470" s="406" t="s">
        <v>3043</v>
      </c>
    </row>
    <row r="1471" spans="1:4" ht="12.5">
      <c r="A1471" s="406" t="s">
        <v>452</v>
      </c>
      <c r="B1471" s="406" t="s">
        <v>2371</v>
      </c>
      <c r="C1471" s="406" t="s">
        <v>1713</v>
      </c>
      <c r="D1471" s="406" t="s">
        <v>3044</v>
      </c>
    </row>
    <row r="1472" spans="1:4" ht="12.5">
      <c r="A1472" s="406" t="s">
        <v>456</v>
      </c>
      <c r="B1472" s="406" t="s">
        <v>2328</v>
      </c>
      <c r="C1472" s="406" t="s">
        <v>2795</v>
      </c>
      <c r="D1472" s="406" t="s">
        <v>3045</v>
      </c>
    </row>
    <row r="1473" spans="1:4" ht="12.5">
      <c r="A1473" s="406" t="s">
        <v>456</v>
      </c>
      <c r="B1473" s="406" t="s">
        <v>2328</v>
      </c>
      <c r="C1473" s="406" t="s">
        <v>2164</v>
      </c>
      <c r="D1473" s="406" t="s">
        <v>3046</v>
      </c>
    </row>
    <row r="1474" spans="1:4" ht="12.5">
      <c r="A1474" s="406" t="s">
        <v>456</v>
      </c>
      <c r="B1474" s="406" t="s">
        <v>2328</v>
      </c>
      <c r="C1474" s="406" t="s">
        <v>3047</v>
      </c>
      <c r="D1474" s="406" t="s">
        <v>1822</v>
      </c>
    </row>
    <row r="1475" spans="1:4" ht="12.5">
      <c r="A1475" s="406" t="s">
        <v>456</v>
      </c>
      <c r="B1475" s="406" t="s">
        <v>2331</v>
      </c>
      <c r="C1475" s="406" t="s">
        <v>1671</v>
      </c>
      <c r="D1475" s="406" t="s">
        <v>3048</v>
      </c>
    </row>
    <row r="1476" spans="1:4" ht="12.5">
      <c r="A1476" s="406" t="s">
        <v>467</v>
      </c>
      <c r="B1476" s="406" t="s">
        <v>2148</v>
      </c>
      <c r="C1476" s="406" t="s">
        <v>1734</v>
      </c>
      <c r="D1476" s="406" t="s">
        <v>2149</v>
      </c>
    </row>
    <row r="1477" spans="1:4" ht="12.5">
      <c r="A1477" s="406" t="s">
        <v>467</v>
      </c>
      <c r="B1477" s="406" t="s">
        <v>2148</v>
      </c>
      <c r="C1477" s="406" t="s">
        <v>1657</v>
      </c>
      <c r="D1477" s="406" t="s">
        <v>2149</v>
      </c>
    </row>
    <row r="1478" spans="1:4" ht="12.5">
      <c r="A1478" s="406" t="s">
        <v>460</v>
      </c>
      <c r="B1478" s="406" t="s">
        <v>1756</v>
      </c>
      <c r="C1478" s="406" t="s">
        <v>1750</v>
      </c>
      <c r="D1478" s="406" t="s">
        <v>3049</v>
      </c>
    </row>
    <row r="1479" spans="1:4" ht="12.5">
      <c r="A1479" s="406" t="s">
        <v>460</v>
      </c>
      <c r="B1479" s="406" t="s">
        <v>1756</v>
      </c>
      <c r="C1479" s="406" t="s">
        <v>1702</v>
      </c>
      <c r="D1479" s="406" t="s">
        <v>1757</v>
      </c>
    </row>
    <row r="1480" spans="1:4" ht="12.5">
      <c r="A1480" s="406" t="s">
        <v>460</v>
      </c>
      <c r="B1480" s="406" t="s">
        <v>2306</v>
      </c>
      <c r="C1480" s="406" t="s">
        <v>1671</v>
      </c>
      <c r="D1480" s="406" t="s">
        <v>3050</v>
      </c>
    </row>
    <row r="1481" spans="1:4" ht="12.5">
      <c r="A1481" s="406" t="s">
        <v>2542</v>
      </c>
      <c r="B1481" s="406" t="s">
        <v>3051</v>
      </c>
      <c r="C1481" s="406" t="s">
        <v>1819</v>
      </c>
      <c r="D1481" s="406" t="s">
        <v>3052</v>
      </c>
    </row>
    <row r="1482" spans="1:4" ht="12.5">
      <c r="A1482" s="406" t="s">
        <v>465</v>
      </c>
      <c r="B1482" s="406" t="s">
        <v>2486</v>
      </c>
      <c r="C1482" s="406" t="s">
        <v>1651</v>
      </c>
      <c r="D1482" s="406" t="s">
        <v>2487</v>
      </c>
    </row>
    <row r="1483" spans="1:4" ht="12.5">
      <c r="A1483" s="406" t="s">
        <v>452</v>
      </c>
      <c r="B1483" s="406" t="s">
        <v>1846</v>
      </c>
      <c r="C1483" s="406" t="s">
        <v>1777</v>
      </c>
      <c r="D1483" s="406" t="s">
        <v>3053</v>
      </c>
    </row>
    <row r="1484" spans="1:4" ht="12.5">
      <c r="A1484" s="406" t="s">
        <v>1993</v>
      </c>
      <c r="B1484" s="406" t="s">
        <v>2318</v>
      </c>
      <c r="C1484" s="406" t="s">
        <v>1654</v>
      </c>
      <c r="D1484" s="406" t="s">
        <v>3054</v>
      </c>
    </row>
    <row r="1485" spans="1:4" ht="12.5">
      <c r="A1485" s="406" t="s">
        <v>1993</v>
      </c>
      <c r="B1485" s="406" t="s">
        <v>2318</v>
      </c>
      <c r="C1485" s="406" t="s">
        <v>1695</v>
      </c>
      <c r="D1485" s="406" t="s">
        <v>3054</v>
      </c>
    </row>
    <row r="1486" spans="1:4" ht="12.5">
      <c r="A1486" s="406" t="s">
        <v>1863</v>
      </c>
      <c r="B1486" s="406" t="s">
        <v>1874</v>
      </c>
      <c r="C1486" s="406" t="s">
        <v>1727</v>
      </c>
      <c r="D1486" s="406" t="s">
        <v>3055</v>
      </c>
    </row>
    <row r="1487" spans="1:4" ht="12.5">
      <c r="A1487" s="406" t="s">
        <v>1863</v>
      </c>
      <c r="B1487" s="406" t="s">
        <v>1874</v>
      </c>
      <c r="C1487" s="406" t="s">
        <v>1665</v>
      </c>
      <c r="D1487" s="406" t="s">
        <v>1875</v>
      </c>
    </row>
    <row r="1488" spans="1:4" ht="12.5">
      <c r="A1488" s="406" t="s">
        <v>1863</v>
      </c>
      <c r="B1488" s="406" t="s">
        <v>1874</v>
      </c>
      <c r="C1488" s="406" t="s">
        <v>1737</v>
      </c>
      <c r="D1488" s="406" t="s">
        <v>2054</v>
      </c>
    </row>
    <row r="1489" spans="1:4" ht="12.5">
      <c r="A1489" s="406" t="s">
        <v>463</v>
      </c>
      <c r="B1489" s="406" t="s">
        <v>2020</v>
      </c>
      <c r="C1489" s="406" t="s">
        <v>3012</v>
      </c>
      <c r="D1489" s="406" t="s">
        <v>2165</v>
      </c>
    </row>
    <row r="1490" spans="1:4" ht="12.5">
      <c r="A1490" s="406" t="s">
        <v>452</v>
      </c>
      <c r="B1490" s="406" t="s">
        <v>2247</v>
      </c>
      <c r="C1490" s="406" t="s">
        <v>1665</v>
      </c>
      <c r="D1490" s="406" t="s">
        <v>3056</v>
      </c>
    </row>
    <row r="1491" spans="1:4" ht="12.5">
      <c r="A1491" s="406" t="s">
        <v>467</v>
      </c>
      <c r="B1491" s="406" t="s">
        <v>2247</v>
      </c>
      <c r="C1491" s="406" t="s">
        <v>1796</v>
      </c>
      <c r="D1491" s="406" t="s">
        <v>2248</v>
      </c>
    </row>
    <row r="1492" spans="1:4" ht="12.5">
      <c r="A1492" s="406" t="s">
        <v>460</v>
      </c>
      <c r="B1492" s="406" t="s">
        <v>2310</v>
      </c>
      <c r="C1492" s="406" t="s">
        <v>1677</v>
      </c>
      <c r="D1492" s="406" t="s">
        <v>3057</v>
      </c>
    </row>
    <row r="1493" spans="1:4" ht="12.5">
      <c r="A1493" s="406" t="s">
        <v>460</v>
      </c>
      <c r="B1493" s="406" t="s">
        <v>2310</v>
      </c>
      <c r="C1493" s="406" t="s">
        <v>1727</v>
      </c>
      <c r="D1493" s="406" t="s">
        <v>2450</v>
      </c>
    </row>
    <row r="1494" spans="1:4" ht="12.5">
      <c r="A1494" s="406" t="s">
        <v>460</v>
      </c>
      <c r="B1494" s="406" t="s">
        <v>2310</v>
      </c>
      <c r="C1494" s="406" t="s">
        <v>1710</v>
      </c>
      <c r="D1494" s="406" t="s">
        <v>2450</v>
      </c>
    </row>
    <row r="1495" spans="1:4" ht="12.5">
      <c r="A1495" s="406" t="s">
        <v>460</v>
      </c>
      <c r="B1495" s="406" t="s">
        <v>2310</v>
      </c>
      <c r="C1495" s="406" t="s">
        <v>1702</v>
      </c>
      <c r="D1495" s="406" t="s">
        <v>3058</v>
      </c>
    </row>
    <row r="1496" spans="1:4" ht="12.5">
      <c r="A1496" s="406" t="s">
        <v>460</v>
      </c>
      <c r="B1496" s="406" t="s">
        <v>3059</v>
      </c>
      <c r="C1496" s="406" t="s">
        <v>1734</v>
      </c>
      <c r="D1496" s="406" t="s">
        <v>1897</v>
      </c>
    </row>
    <row r="1497" spans="1:4" ht="12.5">
      <c r="A1497" s="406" t="s">
        <v>467</v>
      </c>
      <c r="B1497" s="406" t="s">
        <v>499</v>
      </c>
      <c r="C1497" s="406" t="s">
        <v>1729</v>
      </c>
      <c r="D1497" s="406" t="s">
        <v>2002</v>
      </c>
    </row>
    <row r="1498" spans="1:4" ht="12.5">
      <c r="A1498" s="406" t="s">
        <v>467</v>
      </c>
      <c r="B1498" s="406" t="s">
        <v>499</v>
      </c>
      <c r="C1498" s="406" t="s">
        <v>1695</v>
      </c>
      <c r="D1498" s="406" t="s">
        <v>2002</v>
      </c>
    </row>
    <row r="1499" spans="1:4" ht="12.5">
      <c r="A1499" s="406" t="s">
        <v>467</v>
      </c>
      <c r="B1499" s="406" t="s">
        <v>499</v>
      </c>
      <c r="C1499" s="406" t="s">
        <v>1748</v>
      </c>
      <c r="D1499" s="406" t="s">
        <v>2246</v>
      </c>
    </row>
    <row r="1500" spans="1:4" ht="12.5">
      <c r="A1500" s="406" t="s">
        <v>460</v>
      </c>
      <c r="B1500" s="406" t="s">
        <v>2308</v>
      </c>
      <c r="C1500" s="406" t="s">
        <v>1702</v>
      </c>
      <c r="D1500" s="406" t="s">
        <v>2410</v>
      </c>
    </row>
    <row r="1501" spans="1:4" ht="12.5">
      <c r="A1501" s="406" t="s">
        <v>460</v>
      </c>
      <c r="B1501" s="406" t="s">
        <v>2308</v>
      </c>
      <c r="C1501" s="406" t="s">
        <v>1734</v>
      </c>
      <c r="D1501" s="406" t="s">
        <v>2230</v>
      </c>
    </row>
    <row r="1502" spans="1:4" ht="12.5">
      <c r="A1502" s="406" t="s">
        <v>460</v>
      </c>
      <c r="B1502" s="406" t="s">
        <v>2308</v>
      </c>
      <c r="C1502" s="406" t="s">
        <v>1750</v>
      </c>
      <c r="D1502" s="406" t="s">
        <v>2230</v>
      </c>
    </row>
    <row r="1503" spans="1:4" ht="12.5">
      <c r="A1503" s="406" t="s">
        <v>465</v>
      </c>
      <c r="B1503" s="406" t="s">
        <v>3060</v>
      </c>
      <c r="C1503" s="406" t="s">
        <v>1819</v>
      </c>
      <c r="D1503" s="406" t="s">
        <v>3061</v>
      </c>
    </row>
    <row r="1504" spans="1:4" ht="12.5">
      <c r="A1504" s="406" t="s">
        <v>456</v>
      </c>
      <c r="B1504" s="406" t="s">
        <v>2736</v>
      </c>
      <c r="C1504" s="406" t="s">
        <v>1651</v>
      </c>
      <c r="D1504" s="406" t="s">
        <v>3062</v>
      </c>
    </row>
    <row r="1505" spans="1:4" ht="12.5">
      <c r="A1505" s="406" t="s">
        <v>456</v>
      </c>
      <c r="B1505" s="406" t="s">
        <v>2736</v>
      </c>
      <c r="C1505" s="406" t="s">
        <v>1692</v>
      </c>
      <c r="D1505" s="406" t="s">
        <v>3063</v>
      </c>
    </row>
    <row r="1506" spans="1:4" ht="12.5">
      <c r="A1506" s="406" t="s">
        <v>1546</v>
      </c>
      <c r="B1506" s="406" t="s">
        <v>2084</v>
      </c>
      <c r="C1506" s="406" t="s">
        <v>1660</v>
      </c>
      <c r="D1506" s="406" t="s">
        <v>2510</v>
      </c>
    </row>
    <row r="1507" spans="1:4" ht="12.5">
      <c r="A1507" s="406" t="s">
        <v>1546</v>
      </c>
      <c r="B1507" s="406" t="s">
        <v>2084</v>
      </c>
      <c r="C1507" s="406" t="s">
        <v>1671</v>
      </c>
      <c r="D1507" s="406" t="s">
        <v>2375</v>
      </c>
    </row>
    <row r="1508" spans="1:4" ht="12.5">
      <c r="A1508" s="406" t="s">
        <v>1546</v>
      </c>
      <c r="B1508" s="406" t="s">
        <v>2084</v>
      </c>
      <c r="C1508" s="406" t="s">
        <v>1727</v>
      </c>
      <c r="D1508" s="406" t="s">
        <v>2375</v>
      </c>
    </row>
    <row r="1509" spans="1:4" ht="12.5">
      <c r="A1509" s="406" t="s">
        <v>465</v>
      </c>
      <c r="B1509" s="406" t="s">
        <v>2324</v>
      </c>
      <c r="C1509" s="406" t="s">
        <v>1660</v>
      </c>
      <c r="D1509" s="406" t="s">
        <v>2325</v>
      </c>
    </row>
    <row r="1510" spans="1:4" ht="12.5">
      <c r="A1510" s="406" t="s">
        <v>1546</v>
      </c>
      <c r="B1510" s="406" t="s">
        <v>2084</v>
      </c>
      <c r="C1510" s="406" t="s">
        <v>1805</v>
      </c>
      <c r="D1510" s="406" t="s">
        <v>2375</v>
      </c>
    </row>
    <row r="1511" spans="1:4" ht="12.5">
      <c r="A1511" s="406" t="s">
        <v>1546</v>
      </c>
      <c r="B1511" s="406" t="s">
        <v>2084</v>
      </c>
      <c r="C1511" s="406" t="s">
        <v>1710</v>
      </c>
      <c r="D1511" s="406" t="s">
        <v>2375</v>
      </c>
    </row>
    <row r="1512" spans="1:4" ht="12.5">
      <c r="A1512" s="406" t="s">
        <v>460</v>
      </c>
      <c r="B1512" s="406" t="s">
        <v>1778</v>
      </c>
      <c r="C1512" s="406" t="s">
        <v>1657</v>
      </c>
      <c r="D1512" s="406" t="s">
        <v>3064</v>
      </c>
    </row>
    <row r="1513" spans="1:4" ht="12.5">
      <c r="A1513" s="406" t="s">
        <v>460</v>
      </c>
      <c r="B1513" s="406" t="s">
        <v>1778</v>
      </c>
      <c r="C1513" s="406" t="s">
        <v>1651</v>
      </c>
      <c r="D1513" s="406" t="s">
        <v>1981</v>
      </c>
    </row>
    <row r="1514" spans="1:4" ht="12.5">
      <c r="A1514" s="406" t="s">
        <v>1784</v>
      </c>
      <c r="B1514" s="406" t="s">
        <v>2363</v>
      </c>
      <c r="C1514" s="406" t="s">
        <v>1805</v>
      </c>
      <c r="D1514" s="406" t="s">
        <v>3065</v>
      </c>
    </row>
    <row r="1515" spans="1:4" ht="12.5">
      <c r="A1515" s="406" t="s">
        <v>1893</v>
      </c>
      <c r="B1515" s="406" t="s">
        <v>2363</v>
      </c>
      <c r="C1515" s="406" t="s">
        <v>2141</v>
      </c>
      <c r="D1515" s="406" t="s">
        <v>2364</v>
      </c>
    </row>
    <row r="1516" spans="1:4" ht="12.5">
      <c r="A1516" s="406" t="s">
        <v>467</v>
      </c>
      <c r="B1516" s="406" t="s">
        <v>1807</v>
      </c>
      <c r="C1516" s="406" t="s">
        <v>1651</v>
      </c>
      <c r="D1516" s="406" t="s">
        <v>3066</v>
      </c>
    </row>
    <row r="1517" spans="1:4" ht="12.5">
      <c r="A1517" s="406" t="s">
        <v>467</v>
      </c>
      <c r="B1517" s="406" t="s">
        <v>1807</v>
      </c>
      <c r="C1517" s="406" t="s">
        <v>1750</v>
      </c>
      <c r="D1517" s="406" t="s">
        <v>3066</v>
      </c>
    </row>
    <row r="1518" spans="1:4" ht="12.5">
      <c r="A1518" s="406" t="s">
        <v>467</v>
      </c>
      <c r="B1518" s="406" t="s">
        <v>1807</v>
      </c>
      <c r="C1518" s="406" t="s">
        <v>1674</v>
      </c>
      <c r="D1518" s="406" t="s">
        <v>1808</v>
      </c>
    </row>
    <row r="1519" spans="1:4" ht="12.5">
      <c r="A1519" s="406" t="s">
        <v>467</v>
      </c>
      <c r="B1519" s="406" t="s">
        <v>1807</v>
      </c>
      <c r="C1519" s="406" t="s">
        <v>1713</v>
      </c>
      <c r="D1519" s="406" t="s">
        <v>1808</v>
      </c>
    </row>
    <row r="1520" spans="1:4" ht="12.5">
      <c r="A1520" s="406" t="s">
        <v>467</v>
      </c>
      <c r="B1520" s="406" t="s">
        <v>1807</v>
      </c>
      <c r="C1520" s="406" t="s">
        <v>1657</v>
      </c>
      <c r="D1520" s="406" t="s">
        <v>3067</v>
      </c>
    </row>
    <row r="1521" spans="1:4" ht="12.5">
      <c r="A1521" s="406" t="s">
        <v>1855</v>
      </c>
      <c r="B1521" s="406" t="s">
        <v>1827</v>
      </c>
      <c r="C1521" s="406" t="s">
        <v>1668</v>
      </c>
      <c r="D1521" s="406" t="s">
        <v>2098</v>
      </c>
    </row>
    <row r="1522" spans="1:4" ht="12.5">
      <c r="A1522" s="406" t="s">
        <v>460</v>
      </c>
      <c r="B1522" s="406" t="s">
        <v>2300</v>
      </c>
      <c r="C1522" s="406" t="s">
        <v>1674</v>
      </c>
      <c r="D1522" s="406" t="s">
        <v>3068</v>
      </c>
    </row>
    <row r="1523" spans="1:4" ht="12.5">
      <c r="A1523" s="406" t="s">
        <v>463</v>
      </c>
      <c r="B1523" s="406" t="s">
        <v>2441</v>
      </c>
      <c r="C1523" s="406" t="s">
        <v>1651</v>
      </c>
      <c r="D1523" s="406" t="s">
        <v>2442</v>
      </c>
    </row>
    <row r="1524" spans="1:4" ht="12.5">
      <c r="A1524" s="406" t="s">
        <v>463</v>
      </c>
      <c r="B1524" s="406" t="s">
        <v>2441</v>
      </c>
      <c r="C1524" s="406" t="s">
        <v>2177</v>
      </c>
      <c r="D1524" s="406" t="s">
        <v>3069</v>
      </c>
    </row>
    <row r="1525" spans="1:4" ht="12.5">
      <c r="A1525" s="406" t="s">
        <v>460</v>
      </c>
      <c r="B1525" s="406" t="s">
        <v>2386</v>
      </c>
      <c r="C1525" s="406" t="s">
        <v>1710</v>
      </c>
      <c r="D1525" s="406" t="s">
        <v>2387</v>
      </c>
    </row>
    <row r="1526" spans="1:4" ht="12.5">
      <c r="A1526" s="406" t="s">
        <v>467</v>
      </c>
      <c r="B1526" s="406" t="s">
        <v>1811</v>
      </c>
      <c r="C1526" s="406" t="s">
        <v>3070</v>
      </c>
      <c r="D1526" s="406" t="s">
        <v>3071</v>
      </c>
    </row>
    <row r="1527" spans="1:4" ht="12.5">
      <c r="A1527" s="406" t="s">
        <v>467</v>
      </c>
      <c r="B1527" s="406" t="s">
        <v>1811</v>
      </c>
      <c r="C1527" s="406" t="s">
        <v>3072</v>
      </c>
      <c r="D1527" s="406" t="s">
        <v>3071</v>
      </c>
    </row>
    <row r="1528" spans="1:4" ht="12.5">
      <c r="A1528" s="406" t="s">
        <v>467</v>
      </c>
      <c r="B1528" s="406" t="s">
        <v>1811</v>
      </c>
      <c r="C1528" s="406" t="s">
        <v>3073</v>
      </c>
      <c r="D1528" s="406" t="s">
        <v>3071</v>
      </c>
    </row>
    <row r="1529" spans="1:4" ht="12.5">
      <c r="A1529" s="406" t="s">
        <v>460</v>
      </c>
      <c r="B1529" s="406" t="s">
        <v>3074</v>
      </c>
      <c r="C1529" s="406" t="s">
        <v>1737</v>
      </c>
      <c r="D1529" s="406" t="s">
        <v>3024</v>
      </c>
    </row>
    <row r="1530" spans="1:4" ht="12.5">
      <c r="A1530" s="406" t="s">
        <v>1855</v>
      </c>
      <c r="B1530" s="406" t="s">
        <v>1856</v>
      </c>
      <c r="C1530" s="406" t="s">
        <v>1748</v>
      </c>
      <c r="D1530" s="406" t="s">
        <v>2356</v>
      </c>
    </row>
    <row r="1531" spans="1:4" ht="12.5">
      <c r="A1531" s="406" t="s">
        <v>1855</v>
      </c>
      <c r="B1531" s="406" t="s">
        <v>1856</v>
      </c>
      <c r="C1531" s="406" t="s">
        <v>1651</v>
      </c>
      <c r="D1531" s="406" t="s">
        <v>2356</v>
      </c>
    </row>
    <row r="1532" spans="1:4" ht="12.5">
      <c r="A1532" s="406" t="s">
        <v>452</v>
      </c>
      <c r="B1532" s="406" t="s">
        <v>3075</v>
      </c>
      <c r="C1532" s="406" t="s">
        <v>1651</v>
      </c>
      <c r="D1532" s="406" t="s">
        <v>2140</v>
      </c>
    </row>
    <row r="1533" spans="1:4" ht="12.5">
      <c r="A1533" s="406" t="s">
        <v>452</v>
      </c>
      <c r="B1533" s="406" t="s">
        <v>3075</v>
      </c>
      <c r="C1533" s="406" t="s">
        <v>1750</v>
      </c>
      <c r="D1533" s="406" t="s">
        <v>2140</v>
      </c>
    </row>
    <row r="1534" spans="1:4" ht="12.5">
      <c r="A1534" s="406" t="s">
        <v>467</v>
      </c>
      <c r="B1534" s="406" t="s">
        <v>1802</v>
      </c>
      <c r="C1534" s="406" t="s">
        <v>1734</v>
      </c>
      <c r="D1534" s="406" t="s">
        <v>3076</v>
      </c>
    </row>
    <row r="1535" spans="1:4" ht="12.5">
      <c r="A1535" s="406" t="s">
        <v>467</v>
      </c>
      <c r="B1535" s="406" t="s">
        <v>1802</v>
      </c>
      <c r="C1535" s="406" t="s">
        <v>1657</v>
      </c>
      <c r="D1535" s="406" t="s">
        <v>1803</v>
      </c>
    </row>
    <row r="1536" spans="1:4" ht="12.5">
      <c r="A1536" s="406" t="s">
        <v>460</v>
      </c>
      <c r="B1536" s="406" t="s">
        <v>2602</v>
      </c>
      <c r="C1536" s="406" t="s">
        <v>1665</v>
      </c>
      <c r="D1536" s="406" t="s">
        <v>2648</v>
      </c>
    </row>
    <row r="1537" spans="1:4" ht="12.5">
      <c r="A1537" s="406" t="s">
        <v>460</v>
      </c>
      <c r="B1537" s="406" t="s">
        <v>2602</v>
      </c>
      <c r="C1537" s="406" t="s">
        <v>1654</v>
      </c>
      <c r="D1537" s="406" t="s">
        <v>3077</v>
      </c>
    </row>
    <row r="1538" spans="1:4" ht="12.5">
      <c r="A1538" s="406" t="s">
        <v>460</v>
      </c>
      <c r="B1538" s="406" t="s">
        <v>2602</v>
      </c>
      <c r="C1538" s="406" t="s">
        <v>1729</v>
      </c>
      <c r="D1538" s="406" t="s">
        <v>2603</v>
      </c>
    </row>
    <row r="1539" spans="1:4" ht="12.5">
      <c r="A1539" s="406" t="s">
        <v>460</v>
      </c>
      <c r="B1539" s="406" t="s">
        <v>2602</v>
      </c>
      <c r="C1539" s="406" t="s">
        <v>1713</v>
      </c>
      <c r="D1539" s="406" t="s">
        <v>2138</v>
      </c>
    </row>
    <row r="1540" spans="1:4" ht="12.5">
      <c r="A1540" s="406" t="s">
        <v>460</v>
      </c>
      <c r="B1540" s="406" t="s">
        <v>2233</v>
      </c>
      <c r="C1540" s="406" t="s">
        <v>1671</v>
      </c>
      <c r="D1540" s="406" t="s">
        <v>3078</v>
      </c>
    </row>
    <row r="1541" spans="1:4" ht="12.5">
      <c r="A1541" s="406" t="s">
        <v>460</v>
      </c>
      <c r="B1541" s="406" t="s">
        <v>2233</v>
      </c>
      <c r="C1541" s="406" t="s">
        <v>1674</v>
      </c>
      <c r="D1541" s="406" t="s">
        <v>2522</v>
      </c>
    </row>
    <row r="1542" spans="1:4" ht="12.5">
      <c r="A1542" s="406" t="s">
        <v>460</v>
      </c>
      <c r="B1542" s="406" t="s">
        <v>2233</v>
      </c>
      <c r="C1542" s="406" t="s">
        <v>1668</v>
      </c>
      <c r="D1542" s="406" t="s">
        <v>3079</v>
      </c>
    </row>
    <row r="1543" spans="1:4" ht="12.5">
      <c r="A1543" s="406" t="s">
        <v>460</v>
      </c>
      <c r="B1543" s="406" t="s">
        <v>3080</v>
      </c>
      <c r="C1543" s="406" t="s">
        <v>2928</v>
      </c>
      <c r="D1543" s="406" t="s">
        <v>3081</v>
      </c>
    </row>
    <row r="1544" spans="1:4" ht="12.5">
      <c r="A1544" s="406" t="s">
        <v>460</v>
      </c>
      <c r="B1544" s="406" t="s">
        <v>3080</v>
      </c>
      <c r="C1544" s="406" t="s">
        <v>2994</v>
      </c>
      <c r="D1544" s="406" t="s">
        <v>3081</v>
      </c>
    </row>
    <row r="1545" spans="1:4" ht="12.5">
      <c r="A1545" s="406" t="s">
        <v>460</v>
      </c>
      <c r="B1545" s="406" t="s">
        <v>3082</v>
      </c>
      <c r="C1545" s="406" t="s">
        <v>2858</v>
      </c>
      <c r="D1545" s="406" t="s">
        <v>3081</v>
      </c>
    </row>
    <row r="1546" spans="1:4" ht="12.5">
      <c r="A1546" s="406" t="s">
        <v>460</v>
      </c>
      <c r="B1546" s="406" t="s">
        <v>3082</v>
      </c>
      <c r="C1546" s="406" t="s">
        <v>2859</v>
      </c>
      <c r="D1546" s="406" t="s">
        <v>3081</v>
      </c>
    </row>
    <row r="1547" spans="1:4" ht="12.5">
      <c r="A1547" s="406" t="s">
        <v>460</v>
      </c>
      <c r="B1547" s="406" t="s">
        <v>3082</v>
      </c>
      <c r="C1547" s="406" t="s">
        <v>2860</v>
      </c>
      <c r="D1547" s="406" t="s">
        <v>3081</v>
      </c>
    </row>
    <row r="1548" spans="1:4" ht="12.5">
      <c r="A1548" s="406" t="s">
        <v>460</v>
      </c>
      <c r="B1548" s="406" t="s">
        <v>3082</v>
      </c>
      <c r="C1548" s="406" t="s">
        <v>2861</v>
      </c>
      <c r="D1548" s="406" t="s">
        <v>3081</v>
      </c>
    </row>
    <row r="1549" spans="1:4" ht="12.5">
      <c r="A1549" s="406" t="s">
        <v>460</v>
      </c>
      <c r="B1549" s="406" t="s">
        <v>3082</v>
      </c>
      <c r="C1549" s="406" t="s">
        <v>2863</v>
      </c>
      <c r="D1549" s="406" t="s">
        <v>3081</v>
      </c>
    </row>
    <row r="1550" spans="1:4" ht="12.5">
      <c r="A1550" s="406" t="s">
        <v>460</v>
      </c>
      <c r="B1550" s="406" t="s">
        <v>3082</v>
      </c>
      <c r="C1550" s="406" t="s">
        <v>2864</v>
      </c>
      <c r="D1550" s="406" t="s">
        <v>3081</v>
      </c>
    </row>
    <row r="1551" spans="1:4" ht="12.5">
      <c r="A1551" s="406" t="s">
        <v>460</v>
      </c>
      <c r="B1551" s="406" t="s">
        <v>3082</v>
      </c>
      <c r="C1551" s="406" t="s">
        <v>2866</v>
      </c>
      <c r="D1551" s="406" t="s">
        <v>3081</v>
      </c>
    </row>
    <row r="1552" spans="1:4" ht="12.5">
      <c r="A1552" s="406" t="s">
        <v>460</v>
      </c>
      <c r="B1552" s="406" t="s">
        <v>3082</v>
      </c>
      <c r="C1552" s="406" t="s">
        <v>2843</v>
      </c>
      <c r="D1552" s="406" t="s">
        <v>3083</v>
      </c>
    </row>
    <row r="1553" spans="1:4" ht="12.5">
      <c r="A1553" s="406" t="s">
        <v>460</v>
      </c>
      <c r="B1553" s="406" t="s">
        <v>3082</v>
      </c>
      <c r="C1553" s="406" t="s">
        <v>3084</v>
      </c>
      <c r="D1553" s="406" t="s">
        <v>3083</v>
      </c>
    </row>
    <row r="1554" spans="1:4" ht="12.5">
      <c r="A1554" s="406" t="s">
        <v>460</v>
      </c>
      <c r="B1554" s="406" t="s">
        <v>3082</v>
      </c>
      <c r="C1554" s="406" t="s">
        <v>3085</v>
      </c>
      <c r="D1554" s="406" t="s">
        <v>3083</v>
      </c>
    </row>
    <row r="1555" spans="1:4" ht="12.5">
      <c r="A1555" s="406" t="s">
        <v>460</v>
      </c>
      <c r="B1555" s="406" t="s">
        <v>3082</v>
      </c>
      <c r="C1555" s="406" t="s">
        <v>3086</v>
      </c>
      <c r="D1555" s="406" t="s">
        <v>3083</v>
      </c>
    </row>
    <row r="1556" spans="1:4" ht="12.5">
      <c r="A1556" s="406" t="s">
        <v>460</v>
      </c>
      <c r="B1556" s="406" t="s">
        <v>3087</v>
      </c>
      <c r="C1556" s="406" t="s">
        <v>2845</v>
      </c>
      <c r="D1556" s="406" t="s">
        <v>3088</v>
      </c>
    </row>
    <row r="1557" spans="1:4" ht="12.5">
      <c r="A1557" s="406" t="s">
        <v>460</v>
      </c>
      <c r="B1557" s="406" t="s">
        <v>3087</v>
      </c>
      <c r="C1557" s="406" t="s">
        <v>2847</v>
      </c>
      <c r="D1557" s="406" t="s">
        <v>3088</v>
      </c>
    </row>
    <row r="1558" spans="1:4" ht="12.5">
      <c r="A1558" s="406" t="s">
        <v>460</v>
      </c>
      <c r="B1558" s="406" t="s">
        <v>3087</v>
      </c>
      <c r="C1558" s="406" t="s">
        <v>2822</v>
      </c>
      <c r="D1558" s="406" t="s">
        <v>3088</v>
      </c>
    </row>
    <row r="1559" spans="1:4" ht="12.5">
      <c r="A1559" s="406" t="s">
        <v>460</v>
      </c>
      <c r="B1559" s="406" t="s">
        <v>3087</v>
      </c>
      <c r="C1559" s="406" t="s">
        <v>2824</v>
      </c>
      <c r="D1559" s="406" t="s">
        <v>3088</v>
      </c>
    </row>
    <row r="1560" spans="1:4" ht="12.5">
      <c r="A1560" s="406" t="s">
        <v>460</v>
      </c>
      <c r="B1560" s="406" t="s">
        <v>3087</v>
      </c>
      <c r="C1560" s="406" t="s">
        <v>3089</v>
      </c>
      <c r="D1560" s="406" t="s">
        <v>3088</v>
      </c>
    </row>
    <row r="1561" spans="1:4" ht="12.5">
      <c r="A1561" s="406" t="s">
        <v>460</v>
      </c>
      <c r="B1561" s="406" t="s">
        <v>3087</v>
      </c>
      <c r="C1561" s="406" t="s">
        <v>3090</v>
      </c>
      <c r="D1561" s="406" t="s">
        <v>3088</v>
      </c>
    </row>
    <row r="1562" spans="1:4" ht="12.5">
      <c r="A1562" s="406" t="s">
        <v>3091</v>
      </c>
      <c r="B1562" s="406" t="s">
        <v>3092</v>
      </c>
      <c r="C1562" s="406" t="s">
        <v>1671</v>
      </c>
      <c r="D1562" s="406" t="s">
        <v>3093</v>
      </c>
    </row>
    <row r="1563" spans="1:4" ht="12.5">
      <c r="A1563" s="406" t="s">
        <v>3091</v>
      </c>
      <c r="B1563" s="406" t="s">
        <v>3092</v>
      </c>
      <c r="C1563" s="406" t="s">
        <v>2818</v>
      </c>
      <c r="D1563" s="406" t="s">
        <v>3094</v>
      </c>
    </row>
    <row r="1564" spans="1:4" ht="12.5">
      <c r="A1564" s="406" t="s">
        <v>3091</v>
      </c>
      <c r="B1564" s="406" t="s">
        <v>3092</v>
      </c>
      <c r="C1564" s="406" t="s">
        <v>2814</v>
      </c>
      <c r="D1564" s="406" t="s">
        <v>3094</v>
      </c>
    </row>
    <row r="1565" spans="1:4" ht="12.5">
      <c r="A1565" s="406" t="s">
        <v>3091</v>
      </c>
      <c r="B1565" s="406" t="s">
        <v>3092</v>
      </c>
      <c r="C1565" s="406" t="s">
        <v>2815</v>
      </c>
      <c r="D1565" s="406" t="s">
        <v>3094</v>
      </c>
    </row>
    <row r="1566" spans="1:4" ht="12.5">
      <c r="A1566" s="406" t="s">
        <v>3091</v>
      </c>
      <c r="B1566" s="406" t="s">
        <v>3092</v>
      </c>
      <c r="C1566" s="406" t="s">
        <v>2816</v>
      </c>
      <c r="D1566" s="406" t="s">
        <v>3094</v>
      </c>
    </row>
    <row r="1567" spans="1:4" ht="12.5">
      <c r="A1567" s="406" t="s">
        <v>3091</v>
      </c>
      <c r="B1567" s="406" t="s">
        <v>3092</v>
      </c>
      <c r="C1567" s="406" t="s">
        <v>2817</v>
      </c>
      <c r="D1567" s="406" t="s">
        <v>3094</v>
      </c>
    </row>
    <row r="1568" spans="1:4" ht="12.5">
      <c r="A1568" s="406" t="s">
        <v>3091</v>
      </c>
      <c r="B1568" s="406" t="s">
        <v>3092</v>
      </c>
      <c r="C1568" s="406" t="s">
        <v>3095</v>
      </c>
      <c r="D1568" s="406" t="s">
        <v>3094</v>
      </c>
    </row>
    <row r="1569" spans="1:4" ht="12.5">
      <c r="A1569" s="406" t="s">
        <v>3091</v>
      </c>
      <c r="B1569" s="406" t="s">
        <v>3092</v>
      </c>
      <c r="C1569" s="406" t="s">
        <v>2821</v>
      </c>
      <c r="D1569" s="406" t="s">
        <v>3094</v>
      </c>
    </row>
    <row r="1570" spans="1:4" ht="12.5">
      <c r="A1570" s="406" t="s">
        <v>3091</v>
      </c>
      <c r="B1570" s="406" t="s">
        <v>3092</v>
      </c>
      <c r="C1570" s="406" t="s">
        <v>2894</v>
      </c>
      <c r="D1570" s="406" t="s">
        <v>3094</v>
      </c>
    </row>
    <row r="1571" spans="1:4" ht="12.5">
      <c r="A1571" s="406" t="s">
        <v>3091</v>
      </c>
      <c r="B1571" s="406" t="s">
        <v>3092</v>
      </c>
      <c r="C1571" s="406" t="s">
        <v>3096</v>
      </c>
      <c r="D1571" s="406" t="s">
        <v>3094</v>
      </c>
    </row>
    <row r="1572" spans="1:4" ht="12.5">
      <c r="A1572" s="406" t="s">
        <v>3091</v>
      </c>
      <c r="B1572" s="406" t="s">
        <v>3092</v>
      </c>
      <c r="C1572" s="406" t="s">
        <v>2895</v>
      </c>
      <c r="D1572" s="406" t="s">
        <v>3094</v>
      </c>
    </row>
    <row r="1573" spans="1:4" ht="12.5">
      <c r="A1573" s="406" t="s">
        <v>3091</v>
      </c>
      <c r="B1573" s="406" t="s">
        <v>3092</v>
      </c>
      <c r="C1573" s="406" t="s">
        <v>2900</v>
      </c>
      <c r="D1573" s="406" t="s">
        <v>3094</v>
      </c>
    </row>
    <row r="1574" spans="1:4" ht="12.5">
      <c r="A1574" s="406" t="s">
        <v>3091</v>
      </c>
      <c r="B1574" s="406" t="s">
        <v>3092</v>
      </c>
      <c r="C1574" s="406" t="s">
        <v>2903</v>
      </c>
      <c r="D1574" s="406" t="s">
        <v>3094</v>
      </c>
    </row>
    <row r="1575" spans="1:4" ht="12.5">
      <c r="A1575" s="406" t="s">
        <v>3091</v>
      </c>
      <c r="B1575" s="406" t="s">
        <v>3092</v>
      </c>
      <c r="C1575" s="406" t="s">
        <v>2786</v>
      </c>
      <c r="D1575" s="406" t="s">
        <v>3094</v>
      </c>
    </row>
    <row r="1576" spans="1:4" ht="12.5">
      <c r="A1576" s="406" t="s">
        <v>3091</v>
      </c>
      <c r="B1576" s="406" t="s">
        <v>3092</v>
      </c>
      <c r="C1576" s="406" t="s">
        <v>3097</v>
      </c>
      <c r="D1576" s="406" t="s">
        <v>3094</v>
      </c>
    </row>
    <row r="1577" spans="1:4" ht="12.5">
      <c r="A1577" s="406" t="s">
        <v>3091</v>
      </c>
      <c r="B1577" s="406" t="s">
        <v>3092</v>
      </c>
      <c r="C1577" s="406" t="s">
        <v>2906</v>
      </c>
      <c r="D1577" s="406" t="s">
        <v>3094</v>
      </c>
    </row>
    <row r="1578" spans="1:4" ht="12.5">
      <c r="A1578" s="406" t="s">
        <v>3091</v>
      </c>
      <c r="B1578" s="406" t="s">
        <v>3092</v>
      </c>
      <c r="C1578" s="406" t="s">
        <v>3098</v>
      </c>
      <c r="D1578" s="406" t="s">
        <v>3094</v>
      </c>
    </row>
    <row r="1579" spans="1:4" ht="12.5">
      <c r="A1579" s="406" t="s">
        <v>3091</v>
      </c>
      <c r="B1579" s="406" t="s">
        <v>3092</v>
      </c>
      <c r="C1579" s="406" t="s">
        <v>3099</v>
      </c>
      <c r="D1579" s="406" t="s">
        <v>3094</v>
      </c>
    </row>
    <row r="1580" spans="1:4" ht="12.5">
      <c r="A1580" s="406" t="s">
        <v>3091</v>
      </c>
      <c r="B1580" s="406" t="s">
        <v>3092</v>
      </c>
      <c r="C1580" s="406" t="s">
        <v>2910</v>
      </c>
      <c r="D1580" s="406" t="s">
        <v>3094</v>
      </c>
    </row>
    <row r="1581" spans="1:4" ht="12.5">
      <c r="A1581" s="406" t="s">
        <v>3091</v>
      </c>
      <c r="B1581" s="406" t="s">
        <v>3092</v>
      </c>
      <c r="C1581" s="406" t="s">
        <v>2913</v>
      </c>
      <c r="D1581" s="406" t="s">
        <v>3094</v>
      </c>
    </row>
    <row r="1582" spans="1:4" ht="12.5">
      <c r="A1582" s="406" t="s">
        <v>3091</v>
      </c>
      <c r="B1582" s="406" t="s">
        <v>3092</v>
      </c>
      <c r="C1582" s="406" t="s">
        <v>2958</v>
      </c>
      <c r="D1582" s="406" t="s">
        <v>3094</v>
      </c>
    </row>
    <row r="1583" spans="1:4" ht="12.5">
      <c r="A1583" s="406" t="s">
        <v>3091</v>
      </c>
      <c r="B1583" s="406" t="s">
        <v>3092</v>
      </c>
      <c r="C1583" s="406" t="s">
        <v>3100</v>
      </c>
      <c r="D1583" s="406" t="s">
        <v>3094</v>
      </c>
    </row>
    <row r="1584" spans="1:4" ht="12.5">
      <c r="A1584" s="406" t="s">
        <v>3091</v>
      </c>
      <c r="B1584" s="406" t="s">
        <v>3092</v>
      </c>
      <c r="C1584" s="406" t="s">
        <v>2994</v>
      </c>
      <c r="D1584" s="406" t="s">
        <v>3094</v>
      </c>
    </row>
    <row r="1585" spans="1:4" ht="12.5">
      <c r="A1585" s="406" t="s">
        <v>3091</v>
      </c>
      <c r="B1585" s="406" t="s">
        <v>3092</v>
      </c>
      <c r="C1585" s="406" t="s">
        <v>2935</v>
      </c>
      <c r="D1585" s="406" t="s">
        <v>3094</v>
      </c>
    </row>
    <row r="1586" spans="1:4" ht="12.5">
      <c r="A1586" s="406" t="s">
        <v>3091</v>
      </c>
      <c r="B1586" s="406" t="s">
        <v>3092</v>
      </c>
      <c r="C1586" s="406" t="s">
        <v>3009</v>
      </c>
      <c r="D1586" s="406" t="s">
        <v>3094</v>
      </c>
    </row>
    <row r="1587" spans="1:4" ht="12.5">
      <c r="A1587" s="406" t="s">
        <v>3091</v>
      </c>
      <c r="B1587" s="406" t="s">
        <v>3092</v>
      </c>
      <c r="C1587" s="406" t="s">
        <v>2807</v>
      </c>
      <c r="D1587" s="406" t="s">
        <v>3094</v>
      </c>
    </row>
    <row r="1588" spans="1:4" ht="12.5">
      <c r="A1588" s="406" t="s">
        <v>3091</v>
      </c>
      <c r="B1588" s="406" t="s">
        <v>3092</v>
      </c>
      <c r="C1588" s="406" t="s">
        <v>2809</v>
      </c>
      <c r="D1588" s="406" t="s">
        <v>3094</v>
      </c>
    </row>
    <row r="1589" spans="1:4" ht="12.5">
      <c r="A1589" s="406" t="s">
        <v>3091</v>
      </c>
      <c r="B1589" s="406" t="s">
        <v>3092</v>
      </c>
      <c r="C1589" s="406" t="s">
        <v>2936</v>
      </c>
      <c r="D1589" s="406" t="s">
        <v>3094</v>
      </c>
    </row>
    <row r="1590" spans="1:4" ht="12.5">
      <c r="A1590" s="406" t="s">
        <v>3091</v>
      </c>
      <c r="B1590" s="406" t="s">
        <v>3101</v>
      </c>
      <c r="C1590" s="406" t="s">
        <v>1668</v>
      </c>
      <c r="D1590" s="406" t="s">
        <v>3102</v>
      </c>
    </row>
    <row r="1591" spans="1:4" ht="12.5">
      <c r="A1591" s="406" t="s">
        <v>3091</v>
      </c>
      <c r="B1591" s="406" t="s">
        <v>3101</v>
      </c>
      <c r="C1591" s="406" t="s">
        <v>1750</v>
      </c>
      <c r="D1591" s="406" t="s">
        <v>3103</v>
      </c>
    </row>
    <row r="1592" spans="1:4" ht="12.5">
      <c r="A1592" s="406" t="s">
        <v>3091</v>
      </c>
      <c r="B1592" s="406" t="s">
        <v>3101</v>
      </c>
      <c r="C1592" s="406" t="s">
        <v>1674</v>
      </c>
      <c r="D1592" s="406" t="s">
        <v>2283</v>
      </c>
    </row>
    <row r="1593" spans="1:4" ht="12.5">
      <c r="A1593" s="406" t="s">
        <v>3091</v>
      </c>
      <c r="B1593" s="406" t="s">
        <v>3101</v>
      </c>
      <c r="C1593" s="406" t="s">
        <v>1713</v>
      </c>
      <c r="D1593" s="406" t="s">
        <v>2395</v>
      </c>
    </row>
    <row r="1594" spans="1:4" ht="12.5">
      <c r="A1594" s="406" t="s">
        <v>3091</v>
      </c>
      <c r="B1594" s="406" t="s">
        <v>3101</v>
      </c>
      <c r="C1594" s="406" t="s">
        <v>1695</v>
      </c>
      <c r="D1594" s="406" t="s">
        <v>3104</v>
      </c>
    </row>
    <row r="1595" spans="1:4" ht="12.5">
      <c r="A1595" s="406" t="s">
        <v>3091</v>
      </c>
      <c r="B1595" s="406" t="s">
        <v>3101</v>
      </c>
      <c r="C1595" s="406" t="s">
        <v>1734</v>
      </c>
      <c r="D1595" s="406" t="s">
        <v>3105</v>
      </c>
    </row>
    <row r="1596" spans="1:4" ht="12.5">
      <c r="A1596" s="406" t="s">
        <v>460</v>
      </c>
      <c r="B1596" s="406" t="s">
        <v>1659</v>
      </c>
      <c r="C1596" s="406" t="s">
        <v>1692</v>
      </c>
      <c r="D1596" s="406" t="s">
        <v>3106</v>
      </c>
    </row>
    <row r="1597" spans="1:4" ht="12.5">
      <c r="A1597" s="406" t="s">
        <v>460</v>
      </c>
      <c r="B1597" s="406" t="s">
        <v>1659</v>
      </c>
      <c r="C1597" s="406" t="s">
        <v>2064</v>
      </c>
      <c r="D1597" s="406" t="s">
        <v>1842</v>
      </c>
    </row>
    <row r="1598" spans="1:4" ht="12.5">
      <c r="A1598" s="406" t="s">
        <v>460</v>
      </c>
      <c r="B1598" s="406" t="s">
        <v>1659</v>
      </c>
      <c r="C1598" s="406" t="s">
        <v>1842</v>
      </c>
      <c r="D1598" s="406" t="s">
        <v>1842</v>
      </c>
    </row>
    <row r="1599" spans="1:4" ht="12.5">
      <c r="A1599" s="406" t="s">
        <v>460</v>
      </c>
      <c r="B1599" s="406" t="s">
        <v>1659</v>
      </c>
      <c r="C1599" s="406" t="s">
        <v>2088</v>
      </c>
      <c r="D1599" s="406" t="s">
        <v>2187</v>
      </c>
    </row>
    <row r="1600" spans="1:4" ht="12.5">
      <c r="A1600" s="406" t="s">
        <v>460</v>
      </c>
      <c r="B1600" s="406" t="s">
        <v>1659</v>
      </c>
      <c r="C1600" s="406" t="s">
        <v>1654</v>
      </c>
      <c r="D1600" s="406" t="s">
        <v>3107</v>
      </c>
    </row>
    <row r="1601" spans="1:4" ht="12.5">
      <c r="A1601" s="406" t="s">
        <v>460</v>
      </c>
      <c r="B1601" s="406" t="s">
        <v>1659</v>
      </c>
      <c r="C1601" s="406" t="s">
        <v>1671</v>
      </c>
      <c r="D1601" s="406" t="s">
        <v>3107</v>
      </c>
    </row>
    <row r="1602" spans="1:4" ht="12.5">
      <c r="A1602" s="406" t="s">
        <v>460</v>
      </c>
      <c r="B1602" s="406" t="s">
        <v>1659</v>
      </c>
      <c r="C1602" s="406" t="s">
        <v>2120</v>
      </c>
      <c r="D1602" s="406" t="s">
        <v>3108</v>
      </c>
    </row>
    <row r="1603" spans="1:4" ht="12.5">
      <c r="A1603" s="406" t="s">
        <v>460</v>
      </c>
      <c r="B1603" s="406" t="s">
        <v>1659</v>
      </c>
      <c r="C1603" s="406" t="s">
        <v>2072</v>
      </c>
      <c r="D1603" s="406" t="s">
        <v>3108</v>
      </c>
    </row>
    <row r="1604" spans="1:4" ht="12.5">
      <c r="A1604" s="406" t="s">
        <v>460</v>
      </c>
      <c r="B1604" s="406" t="s">
        <v>1659</v>
      </c>
      <c r="C1604" s="406" t="s">
        <v>2413</v>
      </c>
      <c r="D1604" s="406" t="s">
        <v>3108</v>
      </c>
    </row>
    <row r="1605" spans="1:4" ht="12.5">
      <c r="A1605" s="406" t="s">
        <v>460</v>
      </c>
      <c r="B1605" s="406" t="s">
        <v>1659</v>
      </c>
      <c r="C1605" s="406" t="s">
        <v>1805</v>
      </c>
      <c r="D1605" s="406" t="s">
        <v>3109</v>
      </c>
    </row>
    <row r="1606" spans="1:4" ht="12.5">
      <c r="A1606" s="406" t="s">
        <v>460</v>
      </c>
      <c r="B1606" s="406" t="s">
        <v>1659</v>
      </c>
      <c r="C1606" s="406" t="s">
        <v>1724</v>
      </c>
      <c r="D1606" s="406" t="s">
        <v>3110</v>
      </c>
    </row>
    <row r="1607" spans="1:4" ht="12.5">
      <c r="A1607" s="406" t="s">
        <v>460</v>
      </c>
      <c r="B1607" s="406" t="s">
        <v>3111</v>
      </c>
      <c r="C1607" s="406" t="s">
        <v>3112</v>
      </c>
      <c r="D1607" s="406" t="s">
        <v>3081</v>
      </c>
    </row>
    <row r="1608" spans="1:4" ht="12.5">
      <c r="A1608" s="406" t="s">
        <v>460</v>
      </c>
      <c r="B1608" s="406" t="s">
        <v>3111</v>
      </c>
      <c r="C1608" s="406" t="s">
        <v>3113</v>
      </c>
      <c r="D1608" s="406" t="s">
        <v>3081</v>
      </c>
    </row>
    <row r="1609" spans="1:4" ht="12.5">
      <c r="A1609" s="406" t="s">
        <v>460</v>
      </c>
      <c r="B1609" s="406" t="s">
        <v>3111</v>
      </c>
      <c r="C1609" s="406" t="s">
        <v>3114</v>
      </c>
      <c r="D1609" s="406" t="s">
        <v>3081</v>
      </c>
    </row>
    <row r="1610" spans="1:4" ht="12.5">
      <c r="A1610" s="406" t="s">
        <v>460</v>
      </c>
      <c r="B1610" s="406" t="s">
        <v>3111</v>
      </c>
      <c r="C1610" s="406" t="s">
        <v>3115</v>
      </c>
      <c r="D1610" s="406" t="s">
        <v>3081</v>
      </c>
    </row>
    <row r="1611" spans="1:4" ht="12.5">
      <c r="A1611" s="406" t="s">
        <v>460</v>
      </c>
      <c r="B1611" s="406" t="s">
        <v>3111</v>
      </c>
      <c r="C1611" s="406" t="s">
        <v>3116</v>
      </c>
      <c r="D1611" s="406" t="s">
        <v>3081</v>
      </c>
    </row>
    <row r="1612" spans="1:4" ht="12.5">
      <c r="A1612" s="406" t="s">
        <v>460</v>
      </c>
      <c r="B1612" s="406" t="s">
        <v>3111</v>
      </c>
      <c r="C1612" s="406" t="s">
        <v>3117</v>
      </c>
      <c r="D1612" s="406" t="s">
        <v>3081</v>
      </c>
    </row>
    <row r="1613" spans="1:4" ht="12.5">
      <c r="A1613" s="406" t="s">
        <v>460</v>
      </c>
      <c r="B1613" s="406" t="s">
        <v>3111</v>
      </c>
      <c r="C1613" s="406" t="s">
        <v>3118</v>
      </c>
      <c r="D1613" s="406" t="s">
        <v>3081</v>
      </c>
    </row>
    <row r="1614" spans="1:4" ht="12.5">
      <c r="A1614" s="406" t="s">
        <v>460</v>
      </c>
      <c r="B1614" s="406" t="s">
        <v>3111</v>
      </c>
      <c r="C1614" s="406" t="s">
        <v>3119</v>
      </c>
      <c r="D1614" s="406" t="s">
        <v>3081</v>
      </c>
    </row>
    <row r="1615" spans="1:4" ht="12.5">
      <c r="A1615" s="406" t="s">
        <v>460</v>
      </c>
      <c r="B1615" s="406" t="s">
        <v>3111</v>
      </c>
      <c r="C1615" s="406" t="s">
        <v>3120</v>
      </c>
      <c r="D1615" s="406" t="s">
        <v>3081</v>
      </c>
    </row>
    <row r="1616" spans="1:4" ht="12.5">
      <c r="A1616" s="406" t="s">
        <v>460</v>
      </c>
      <c r="B1616" s="406" t="s">
        <v>3111</v>
      </c>
      <c r="C1616" s="406" t="s">
        <v>3121</v>
      </c>
      <c r="D1616" s="406" t="s">
        <v>3081</v>
      </c>
    </row>
    <row r="1617" spans="1:4" ht="12.5">
      <c r="A1617" s="406" t="s">
        <v>3091</v>
      </c>
      <c r="B1617" s="406" t="s">
        <v>3122</v>
      </c>
      <c r="C1617" s="406" t="s">
        <v>1668</v>
      </c>
      <c r="D1617" s="406" t="s">
        <v>3123</v>
      </c>
    </row>
    <row r="1618" spans="1:4" ht="12.5">
      <c r="A1618" s="406" t="s">
        <v>460</v>
      </c>
      <c r="B1618" s="406" t="s">
        <v>3124</v>
      </c>
      <c r="C1618" s="406" t="s">
        <v>1729</v>
      </c>
      <c r="D1618" s="406" t="s">
        <v>1665</v>
      </c>
    </row>
    <row r="1619" spans="1:4" ht="12.5">
      <c r="A1619" s="406" t="s">
        <v>460</v>
      </c>
      <c r="B1619" s="406" t="s">
        <v>3124</v>
      </c>
      <c r="C1619" s="406" t="s">
        <v>1677</v>
      </c>
      <c r="D1619" s="406" t="s">
        <v>1713</v>
      </c>
    </row>
    <row r="1620" spans="1:4" ht="12.5">
      <c r="A1620" s="406" t="s">
        <v>460</v>
      </c>
      <c r="B1620" s="406" t="s">
        <v>3124</v>
      </c>
      <c r="C1620" s="406" t="s">
        <v>2019</v>
      </c>
      <c r="D1620" s="406" t="s">
        <v>1713</v>
      </c>
    </row>
    <row r="1621" spans="1:4" ht="12.5">
      <c r="A1621" s="406" t="s">
        <v>460</v>
      </c>
      <c r="B1621" s="406" t="s">
        <v>3125</v>
      </c>
      <c r="C1621" s="406" t="s">
        <v>3126</v>
      </c>
      <c r="D1621" s="406" t="s">
        <v>3088</v>
      </c>
    </row>
    <row r="1622" spans="1:4" ht="12.5">
      <c r="A1622" s="406" t="s">
        <v>460</v>
      </c>
      <c r="B1622" s="406" t="s">
        <v>3125</v>
      </c>
      <c r="C1622" s="406" t="s">
        <v>2849</v>
      </c>
      <c r="D1622" s="406" t="s">
        <v>3088</v>
      </c>
    </row>
    <row r="1623" spans="1:4" ht="12.5">
      <c r="A1623" s="406" t="s">
        <v>460</v>
      </c>
      <c r="B1623" s="406" t="s">
        <v>3125</v>
      </c>
      <c r="C1623" s="406" t="s">
        <v>3127</v>
      </c>
      <c r="D1623" s="406" t="s">
        <v>3088</v>
      </c>
    </row>
    <row r="1624" spans="1:4" ht="12.5">
      <c r="A1624" s="406" t="s">
        <v>460</v>
      </c>
      <c r="B1624" s="406" t="s">
        <v>3125</v>
      </c>
      <c r="C1624" s="406" t="s">
        <v>3128</v>
      </c>
      <c r="D1624" s="406" t="s">
        <v>3088</v>
      </c>
    </row>
    <row r="1625" spans="1:4" ht="12.5">
      <c r="A1625" s="406" t="s">
        <v>460</v>
      </c>
      <c r="B1625" s="406" t="s">
        <v>3125</v>
      </c>
      <c r="C1625" s="406" t="s">
        <v>3129</v>
      </c>
      <c r="D1625" s="406" t="s">
        <v>3088</v>
      </c>
    </row>
    <row r="1626" spans="1:4" ht="12.5">
      <c r="A1626" s="406" t="s">
        <v>460</v>
      </c>
      <c r="B1626" s="406" t="s">
        <v>3125</v>
      </c>
      <c r="C1626" s="406" t="s">
        <v>3130</v>
      </c>
      <c r="D1626" s="406" t="s">
        <v>3088</v>
      </c>
    </row>
    <row r="1627" spans="1:4" ht="12.5">
      <c r="A1627" s="406" t="s">
        <v>460</v>
      </c>
      <c r="B1627" s="406" t="s">
        <v>3125</v>
      </c>
      <c r="C1627" s="406" t="s">
        <v>3131</v>
      </c>
      <c r="D1627" s="406" t="s">
        <v>3088</v>
      </c>
    </row>
    <row r="1628" spans="1:4" ht="12.5">
      <c r="A1628" s="406" t="s">
        <v>460</v>
      </c>
      <c r="B1628" s="406" t="s">
        <v>3125</v>
      </c>
      <c r="C1628" s="406" t="s">
        <v>1959</v>
      </c>
      <c r="D1628" s="406" t="s">
        <v>2514</v>
      </c>
    </row>
    <row r="1629" spans="1:4" ht="12.5">
      <c r="A1629" s="406" t="s">
        <v>460</v>
      </c>
      <c r="B1629" s="406" t="s">
        <v>3125</v>
      </c>
      <c r="C1629" s="406" t="s">
        <v>3132</v>
      </c>
      <c r="D1629" s="406" t="s">
        <v>3088</v>
      </c>
    </row>
    <row r="1630" spans="1:4" ht="12.5">
      <c r="A1630" s="406" t="s">
        <v>460</v>
      </c>
      <c r="B1630" s="406" t="s">
        <v>3125</v>
      </c>
      <c r="C1630" s="406" t="s">
        <v>3133</v>
      </c>
      <c r="D1630" s="406" t="s">
        <v>3088</v>
      </c>
    </row>
    <row r="1631" spans="1:4" ht="12.5">
      <c r="A1631" s="406" t="s">
        <v>460</v>
      </c>
      <c r="B1631" s="406" t="s">
        <v>3125</v>
      </c>
      <c r="C1631" s="406" t="s">
        <v>3134</v>
      </c>
      <c r="D1631" s="406" t="s">
        <v>3088</v>
      </c>
    </row>
    <row r="1632" spans="1:4" ht="12.5">
      <c r="A1632" s="406" t="s">
        <v>460</v>
      </c>
      <c r="B1632" s="406" t="s">
        <v>3125</v>
      </c>
      <c r="C1632" s="406" t="s">
        <v>3135</v>
      </c>
      <c r="D1632" s="406" t="s">
        <v>3088</v>
      </c>
    </row>
    <row r="1633" spans="1:4" ht="12.5">
      <c r="A1633" s="406" t="s">
        <v>460</v>
      </c>
      <c r="B1633" s="406" t="s">
        <v>3125</v>
      </c>
      <c r="C1633" s="406" t="s">
        <v>3136</v>
      </c>
      <c r="D1633" s="406" t="s">
        <v>3088</v>
      </c>
    </row>
    <row r="1634" spans="1:4" ht="12.5">
      <c r="A1634" s="406" t="s">
        <v>460</v>
      </c>
      <c r="B1634" s="406" t="s">
        <v>3125</v>
      </c>
      <c r="C1634" s="406" t="s">
        <v>3137</v>
      </c>
      <c r="D1634" s="406" t="s">
        <v>3088</v>
      </c>
    </row>
    <row r="1635" spans="1:4" ht="12.5">
      <c r="A1635" s="406" t="s">
        <v>460</v>
      </c>
      <c r="B1635" s="406" t="s">
        <v>3125</v>
      </c>
      <c r="C1635" s="406" t="s">
        <v>3138</v>
      </c>
      <c r="D1635" s="406" t="s">
        <v>3088</v>
      </c>
    </row>
    <row r="1636" spans="1:4" ht="12.5">
      <c r="A1636" s="406" t="s">
        <v>460</v>
      </c>
      <c r="B1636" s="406" t="s">
        <v>3125</v>
      </c>
      <c r="C1636" s="406" t="s">
        <v>2850</v>
      </c>
      <c r="D1636" s="406" t="s">
        <v>3088</v>
      </c>
    </row>
    <row r="1637" spans="1:4" ht="12.5">
      <c r="A1637" s="406" t="s">
        <v>460</v>
      </c>
      <c r="B1637" s="406" t="s">
        <v>3125</v>
      </c>
      <c r="C1637" s="406" t="s">
        <v>2859</v>
      </c>
      <c r="D1637" s="406" t="s">
        <v>3088</v>
      </c>
    </row>
    <row r="1638" spans="1:4" ht="12.5">
      <c r="A1638" s="406" t="s">
        <v>460</v>
      </c>
      <c r="B1638" s="406" t="s">
        <v>3125</v>
      </c>
      <c r="C1638" s="406" t="s">
        <v>2867</v>
      </c>
      <c r="D1638" s="406" t="s">
        <v>3088</v>
      </c>
    </row>
    <row r="1639" spans="1:4" ht="12.5">
      <c r="A1639" s="406" t="s">
        <v>460</v>
      </c>
      <c r="B1639" s="406" t="s">
        <v>3125</v>
      </c>
      <c r="C1639" s="406" t="s">
        <v>2869</v>
      </c>
      <c r="D1639" s="406" t="s">
        <v>3088</v>
      </c>
    </row>
    <row r="1640" spans="1:4" ht="12.5">
      <c r="A1640" s="406" t="s">
        <v>460</v>
      </c>
      <c r="B1640" s="406" t="s">
        <v>3125</v>
      </c>
      <c r="C1640" s="406" t="s">
        <v>3139</v>
      </c>
      <c r="D1640" s="406" t="s">
        <v>3088</v>
      </c>
    </row>
    <row r="1641" spans="1:4" ht="12.5">
      <c r="A1641" s="406" t="s">
        <v>460</v>
      </c>
      <c r="B1641" s="406" t="s">
        <v>3125</v>
      </c>
      <c r="C1641" s="406" t="s">
        <v>3140</v>
      </c>
      <c r="D1641" s="406" t="s">
        <v>3088</v>
      </c>
    </row>
    <row r="1642" spans="1:4" ht="12.5">
      <c r="A1642" s="406" t="s">
        <v>460</v>
      </c>
      <c r="B1642" s="406" t="s">
        <v>3125</v>
      </c>
      <c r="C1642" s="406" t="s">
        <v>2879</v>
      </c>
      <c r="D1642" s="406" t="s">
        <v>3088</v>
      </c>
    </row>
    <row r="1643" spans="1:4" ht="12.5">
      <c r="A1643" s="406" t="s">
        <v>460</v>
      </c>
      <c r="B1643" s="406" t="s">
        <v>3125</v>
      </c>
      <c r="C1643" s="406" t="s">
        <v>2880</v>
      </c>
      <c r="D1643" s="406" t="s">
        <v>3088</v>
      </c>
    </row>
    <row r="1644" spans="1:4" ht="12.5">
      <c r="A1644" s="406" t="s">
        <v>460</v>
      </c>
      <c r="B1644" s="406" t="s">
        <v>3125</v>
      </c>
      <c r="C1644" s="406" t="s">
        <v>3141</v>
      </c>
      <c r="D1644" s="406" t="s">
        <v>3088</v>
      </c>
    </row>
    <row r="1645" spans="1:4" ht="12.5">
      <c r="A1645" s="406" t="s">
        <v>460</v>
      </c>
      <c r="B1645" s="406" t="s">
        <v>3124</v>
      </c>
      <c r="C1645" s="406" t="s">
        <v>1750</v>
      </c>
      <c r="D1645" s="406" t="s">
        <v>3142</v>
      </c>
    </row>
    <row r="1646" spans="1:4" ht="12.5">
      <c r="A1646" s="406" t="s">
        <v>460</v>
      </c>
      <c r="B1646" s="406" t="s">
        <v>3124</v>
      </c>
      <c r="C1646" s="406" t="s">
        <v>1674</v>
      </c>
      <c r="D1646" s="406" t="s">
        <v>3142</v>
      </c>
    </row>
    <row r="1647" spans="1:4" ht="12.5">
      <c r="A1647" s="406" t="s">
        <v>460</v>
      </c>
      <c r="B1647" s="406" t="s">
        <v>3124</v>
      </c>
      <c r="C1647" s="406" t="s">
        <v>1713</v>
      </c>
      <c r="D1647" s="406" t="s">
        <v>3142</v>
      </c>
    </row>
    <row r="1648" spans="1:4" ht="12.5">
      <c r="A1648" s="406" t="s">
        <v>460</v>
      </c>
      <c r="B1648" s="406" t="s">
        <v>3124</v>
      </c>
      <c r="C1648" s="406" t="s">
        <v>1727</v>
      </c>
      <c r="D1648" s="406" t="s">
        <v>3143</v>
      </c>
    </row>
    <row r="1649" spans="1:4" ht="12.5">
      <c r="A1649" s="406" t="s">
        <v>460</v>
      </c>
      <c r="B1649" s="406" t="s">
        <v>3124</v>
      </c>
      <c r="C1649" s="406" t="s">
        <v>1805</v>
      </c>
      <c r="D1649" s="406" t="s">
        <v>3143</v>
      </c>
    </row>
    <row r="1650" spans="1:4" ht="12.5">
      <c r="A1650" s="406" t="s">
        <v>460</v>
      </c>
      <c r="B1650" s="406" t="s">
        <v>3124</v>
      </c>
      <c r="C1650" s="406" t="s">
        <v>1745</v>
      </c>
      <c r="D1650" s="406" t="s">
        <v>3143</v>
      </c>
    </row>
    <row r="1651" spans="1:4" ht="12.5">
      <c r="A1651" s="406" t="s">
        <v>460</v>
      </c>
      <c r="B1651" s="406" t="s">
        <v>3124</v>
      </c>
      <c r="C1651" s="406" t="s">
        <v>1796</v>
      </c>
      <c r="D1651" s="406" t="s">
        <v>3144</v>
      </c>
    </row>
    <row r="1652" spans="1:4" ht="12.5">
      <c r="A1652" s="406" t="s">
        <v>460</v>
      </c>
      <c r="B1652" s="406" t="s">
        <v>3124</v>
      </c>
      <c r="C1652" s="406" t="s">
        <v>1772</v>
      </c>
      <c r="D1652" s="406" t="s">
        <v>3144</v>
      </c>
    </row>
    <row r="1653" spans="1:4" ht="12.5">
      <c r="A1653" s="406" t="s">
        <v>460</v>
      </c>
      <c r="B1653" s="406" t="s">
        <v>3124</v>
      </c>
      <c r="C1653" s="406" t="s">
        <v>1660</v>
      </c>
      <c r="D1653" s="406" t="s">
        <v>3145</v>
      </c>
    </row>
    <row r="1654" spans="1:4" ht="12.5">
      <c r="A1654" s="406" t="s">
        <v>460</v>
      </c>
      <c r="B1654" s="406" t="s">
        <v>3124</v>
      </c>
      <c r="C1654" s="406" t="s">
        <v>2120</v>
      </c>
      <c r="D1654" s="406" t="s">
        <v>3145</v>
      </c>
    </row>
    <row r="1655" spans="1:4" ht="12.5">
      <c r="A1655" s="406" t="s">
        <v>460</v>
      </c>
      <c r="B1655" s="406" t="s">
        <v>3124</v>
      </c>
      <c r="C1655" s="406" t="s">
        <v>2413</v>
      </c>
      <c r="D1655" s="406" t="s">
        <v>3145</v>
      </c>
    </row>
    <row r="1656" spans="1:4" ht="12.5">
      <c r="A1656" s="406" t="s">
        <v>783</v>
      </c>
      <c r="B1656" s="406" t="s">
        <v>2812</v>
      </c>
      <c r="C1656" s="406" t="s">
        <v>1651</v>
      </c>
      <c r="D1656" s="406" t="s">
        <v>3146</v>
      </c>
    </row>
    <row r="1657" spans="1:4" ht="12.5">
      <c r="A1657" s="406" t="s">
        <v>460</v>
      </c>
      <c r="B1657" s="406" t="s">
        <v>3124</v>
      </c>
      <c r="C1657" s="406" t="s">
        <v>1654</v>
      </c>
      <c r="D1657" s="406" t="s">
        <v>1702</v>
      </c>
    </row>
    <row r="1658" spans="1:4" ht="12.5">
      <c r="A1658" s="406" t="s">
        <v>3147</v>
      </c>
      <c r="B1658" s="406" t="s">
        <v>3148</v>
      </c>
      <c r="C1658" s="406" t="s">
        <v>2863</v>
      </c>
      <c r="D1658" s="406" t="s">
        <v>3149</v>
      </c>
    </row>
    <row r="1659" spans="1:4" ht="12.5">
      <c r="A1659" s="406" t="s">
        <v>3147</v>
      </c>
      <c r="B1659" s="406" t="s">
        <v>3148</v>
      </c>
      <c r="C1659" s="406" t="s">
        <v>2866</v>
      </c>
      <c r="D1659" s="406" t="s">
        <v>3149</v>
      </c>
    </row>
    <row r="1660" spans="1:4" ht="12.5">
      <c r="A1660" s="406" t="s">
        <v>3147</v>
      </c>
      <c r="B1660" s="406" t="s">
        <v>3148</v>
      </c>
      <c r="C1660" s="406" t="s">
        <v>2867</v>
      </c>
      <c r="D1660" s="406" t="s">
        <v>3149</v>
      </c>
    </row>
    <row r="1661" spans="1:4" ht="12.5">
      <c r="A1661" s="406" t="s">
        <v>3147</v>
      </c>
      <c r="B1661" s="406" t="s">
        <v>3148</v>
      </c>
      <c r="C1661" s="406" t="s">
        <v>2869</v>
      </c>
      <c r="D1661" s="406" t="s">
        <v>3149</v>
      </c>
    </row>
    <row r="1662" spans="1:4" ht="12.5">
      <c r="A1662" s="406" t="s">
        <v>3147</v>
      </c>
      <c r="B1662" s="406" t="s">
        <v>3148</v>
      </c>
      <c r="C1662" s="406" t="s">
        <v>2874</v>
      </c>
      <c r="D1662" s="406" t="s">
        <v>3149</v>
      </c>
    </row>
    <row r="1663" spans="1:4" ht="12.5">
      <c r="A1663" s="406" t="s">
        <v>3147</v>
      </c>
      <c r="B1663" s="406" t="s">
        <v>3148</v>
      </c>
      <c r="C1663" s="406" t="s">
        <v>3150</v>
      </c>
      <c r="D1663" s="406" t="s">
        <v>3149</v>
      </c>
    </row>
    <row r="1664" spans="1:4" ht="12.5">
      <c r="A1664" s="406" t="s">
        <v>3147</v>
      </c>
      <c r="B1664" s="406" t="s">
        <v>3148</v>
      </c>
      <c r="C1664" s="406" t="s">
        <v>3139</v>
      </c>
      <c r="D1664" s="406" t="s">
        <v>3149</v>
      </c>
    </row>
    <row r="1665" spans="1:4" ht="12.5">
      <c r="A1665" s="406" t="s">
        <v>3147</v>
      </c>
      <c r="B1665" s="406" t="s">
        <v>3148</v>
      </c>
      <c r="C1665" s="406" t="s">
        <v>2878</v>
      </c>
      <c r="D1665" s="406" t="s">
        <v>3149</v>
      </c>
    </row>
    <row r="1666" spans="1:4" ht="12.5">
      <c r="A1666" s="406" t="s">
        <v>3147</v>
      </c>
      <c r="B1666" s="406" t="s">
        <v>3148</v>
      </c>
      <c r="C1666" s="406" t="s">
        <v>2835</v>
      </c>
      <c r="D1666" s="406" t="s">
        <v>3149</v>
      </c>
    </row>
    <row r="1667" spans="1:4" ht="12.5">
      <c r="A1667" s="406" t="s">
        <v>3147</v>
      </c>
      <c r="B1667" s="406" t="s">
        <v>3148</v>
      </c>
      <c r="C1667" s="406" t="s">
        <v>3151</v>
      </c>
      <c r="D1667" s="406" t="s">
        <v>3149</v>
      </c>
    </row>
    <row r="1668" spans="1:4" ht="12.5">
      <c r="A1668" s="406" t="s">
        <v>3147</v>
      </c>
      <c r="B1668" s="406" t="s">
        <v>3148</v>
      </c>
      <c r="C1668" s="406" t="s">
        <v>1887</v>
      </c>
      <c r="D1668" s="406" t="s">
        <v>3152</v>
      </c>
    </row>
    <row r="1669" spans="1:4" ht="12.5">
      <c r="A1669" s="406" t="s">
        <v>3147</v>
      </c>
      <c r="B1669" s="406" t="s">
        <v>3148</v>
      </c>
      <c r="C1669" s="406" t="s">
        <v>2177</v>
      </c>
      <c r="D1669" s="406" t="s">
        <v>3153</v>
      </c>
    </row>
    <row r="1670" spans="1:4" ht="12.5">
      <c r="A1670" s="406" t="s">
        <v>460</v>
      </c>
      <c r="B1670" s="406" t="s">
        <v>3154</v>
      </c>
      <c r="C1670" s="406" t="s">
        <v>2875</v>
      </c>
      <c r="D1670" s="406" t="s">
        <v>3081</v>
      </c>
    </row>
    <row r="1671" spans="1:4" ht="12.5">
      <c r="A1671" s="406" t="s">
        <v>460</v>
      </c>
      <c r="B1671" s="406" t="s">
        <v>3154</v>
      </c>
      <c r="C1671" s="406" t="s">
        <v>2876</v>
      </c>
      <c r="D1671" s="406" t="s">
        <v>3081</v>
      </c>
    </row>
    <row r="1672" spans="1:4" ht="12.5">
      <c r="A1672" s="406" t="s">
        <v>460</v>
      </c>
      <c r="B1672" s="406" t="s">
        <v>3154</v>
      </c>
      <c r="C1672" s="406" t="s">
        <v>3139</v>
      </c>
      <c r="D1672" s="406" t="s">
        <v>3081</v>
      </c>
    </row>
    <row r="1673" spans="1:4" ht="12.5">
      <c r="A1673" s="406" t="s">
        <v>460</v>
      </c>
      <c r="B1673" s="406" t="s">
        <v>3154</v>
      </c>
      <c r="C1673" s="406" t="s">
        <v>3155</v>
      </c>
      <c r="D1673" s="406" t="s">
        <v>3156</v>
      </c>
    </row>
    <row r="1674" spans="1:4" ht="12.5">
      <c r="A1674" s="406" t="s">
        <v>783</v>
      </c>
      <c r="B1674" s="406" t="s">
        <v>3157</v>
      </c>
      <c r="C1674" s="406" t="s">
        <v>1674</v>
      </c>
      <c r="D1674" s="406" t="s">
        <v>3158</v>
      </c>
    </row>
    <row r="1675" spans="1:4" ht="12.5">
      <c r="A1675" s="406" t="s">
        <v>3147</v>
      </c>
      <c r="B1675" s="406" t="s">
        <v>3148</v>
      </c>
      <c r="C1675" s="406" t="s">
        <v>3159</v>
      </c>
      <c r="D1675" s="406" t="s">
        <v>3149</v>
      </c>
    </row>
    <row r="1676" spans="1:4" ht="12.5">
      <c r="A1676" s="406" t="s">
        <v>3147</v>
      </c>
      <c r="B1676" s="406" t="s">
        <v>3148</v>
      </c>
      <c r="C1676" s="406" t="s">
        <v>3160</v>
      </c>
      <c r="D1676" s="406" t="s">
        <v>3149</v>
      </c>
    </row>
    <row r="1677" spans="1:4" ht="12.5">
      <c r="A1677" s="406" t="s">
        <v>1863</v>
      </c>
      <c r="B1677" s="406" t="s">
        <v>3161</v>
      </c>
      <c r="C1677" s="406" t="s">
        <v>1763</v>
      </c>
      <c r="D1677" s="406" t="s">
        <v>3162</v>
      </c>
    </row>
    <row r="1678" spans="1:4" ht="12.5">
      <c r="A1678" s="406" t="s">
        <v>460</v>
      </c>
      <c r="B1678" s="406" t="s">
        <v>3163</v>
      </c>
      <c r="C1678" s="406" t="s">
        <v>2961</v>
      </c>
      <c r="D1678" s="406" t="s">
        <v>3081</v>
      </c>
    </row>
    <row r="1679" spans="1:4" ht="12.5">
      <c r="A1679" s="406" t="s">
        <v>460</v>
      </c>
      <c r="B1679" s="406" t="s">
        <v>3163</v>
      </c>
      <c r="C1679" s="406" t="s">
        <v>3164</v>
      </c>
      <c r="D1679" s="406" t="s">
        <v>3081</v>
      </c>
    </row>
    <row r="1680" spans="1:4" ht="12.5">
      <c r="A1680" s="406" t="s">
        <v>460</v>
      </c>
      <c r="B1680" s="406" t="s">
        <v>3163</v>
      </c>
      <c r="C1680" s="406" t="s">
        <v>2967</v>
      </c>
      <c r="D1680" s="406" t="s">
        <v>3081</v>
      </c>
    </row>
    <row r="1681" spans="1:4" ht="12.5">
      <c r="A1681" s="406" t="s">
        <v>460</v>
      </c>
      <c r="B1681" s="406" t="s">
        <v>3163</v>
      </c>
      <c r="C1681" s="406" t="s">
        <v>3165</v>
      </c>
      <c r="D1681" s="406" t="s">
        <v>3081</v>
      </c>
    </row>
    <row r="1682" spans="1:4" ht="12.5">
      <c r="A1682" s="406" t="s">
        <v>460</v>
      </c>
      <c r="B1682" s="406" t="s">
        <v>3163</v>
      </c>
      <c r="C1682" s="406" t="s">
        <v>2976</v>
      </c>
      <c r="D1682" s="406" t="s">
        <v>3081</v>
      </c>
    </row>
    <row r="1683" spans="1:4" ht="12.5">
      <c r="A1683" s="406" t="s">
        <v>460</v>
      </c>
      <c r="B1683" s="406" t="s">
        <v>3163</v>
      </c>
      <c r="C1683" s="406" t="s">
        <v>2978</v>
      </c>
      <c r="D1683" s="406" t="s">
        <v>3081</v>
      </c>
    </row>
    <row r="1684" spans="1:4" ht="12.5">
      <c r="A1684" s="406" t="s">
        <v>460</v>
      </c>
      <c r="B1684" s="406" t="s">
        <v>3163</v>
      </c>
      <c r="C1684" s="406" t="s">
        <v>2982</v>
      </c>
      <c r="D1684" s="406" t="s">
        <v>3081</v>
      </c>
    </row>
    <row r="1685" spans="1:4" ht="12.5">
      <c r="A1685" s="406" t="s">
        <v>460</v>
      </c>
      <c r="B1685" s="406" t="s">
        <v>3163</v>
      </c>
      <c r="C1685" s="406" t="s">
        <v>3166</v>
      </c>
      <c r="D1685" s="406" t="s">
        <v>3081</v>
      </c>
    </row>
    <row r="1686" spans="1:4" ht="12.5">
      <c r="A1686" s="406" t="s">
        <v>460</v>
      </c>
      <c r="B1686" s="406" t="s">
        <v>3163</v>
      </c>
      <c r="C1686" s="406" t="s">
        <v>3167</v>
      </c>
      <c r="D1686" s="406" t="s">
        <v>3081</v>
      </c>
    </row>
    <row r="1687" spans="1:4" ht="12.5">
      <c r="A1687" s="406" t="s">
        <v>460</v>
      </c>
      <c r="B1687" s="406" t="s">
        <v>3163</v>
      </c>
      <c r="C1687" s="406" t="s">
        <v>3168</v>
      </c>
      <c r="D1687" s="406" t="s">
        <v>3081</v>
      </c>
    </row>
    <row r="1688" spans="1:4" ht="12.5">
      <c r="A1688" s="406" t="s">
        <v>460</v>
      </c>
      <c r="B1688" s="406" t="s">
        <v>3163</v>
      </c>
      <c r="C1688" s="406" t="s">
        <v>3169</v>
      </c>
      <c r="D1688" s="406" t="s">
        <v>3081</v>
      </c>
    </row>
    <row r="1689" spans="1:4" ht="12.5">
      <c r="A1689" s="406" t="s">
        <v>460</v>
      </c>
      <c r="B1689" s="406" t="s">
        <v>3170</v>
      </c>
      <c r="C1689" s="406" t="s">
        <v>3171</v>
      </c>
      <c r="D1689" s="406" t="s">
        <v>3081</v>
      </c>
    </row>
    <row r="1690" spans="1:4" ht="12.5">
      <c r="A1690" s="406" t="s">
        <v>460</v>
      </c>
      <c r="B1690" s="406" t="s">
        <v>3170</v>
      </c>
      <c r="C1690" s="406" t="s">
        <v>3172</v>
      </c>
      <c r="D1690" s="406" t="s">
        <v>3081</v>
      </c>
    </row>
    <row r="1691" spans="1:4" ht="12.5">
      <c r="A1691" s="406" t="s">
        <v>460</v>
      </c>
      <c r="B1691" s="406" t="s">
        <v>3170</v>
      </c>
      <c r="C1691" s="406" t="s">
        <v>3173</v>
      </c>
      <c r="D1691" s="406" t="s">
        <v>3081</v>
      </c>
    </row>
    <row r="1692" spans="1:4" ht="12.5">
      <c r="A1692" s="406" t="s">
        <v>460</v>
      </c>
      <c r="B1692" s="406" t="s">
        <v>3170</v>
      </c>
      <c r="C1692" s="406" t="s">
        <v>3174</v>
      </c>
      <c r="D1692" s="406" t="s">
        <v>3081</v>
      </c>
    </row>
    <row r="1693" spans="1:4" ht="12.5">
      <c r="A1693" s="406" t="s">
        <v>460</v>
      </c>
      <c r="B1693" s="406" t="s">
        <v>3170</v>
      </c>
      <c r="C1693" s="406" t="s">
        <v>3175</v>
      </c>
      <c r="D1693" s="406" t="s">
        <v>3081</v>
      </c>
    </row>
    <row r="1694" spans="1:4" ht="12.5">
      <c r="A1694" s="406" t="s">
        <v>460</v>
      </c>
      <c r="B1694" s="406" t="s">
        <v>3170</v>
      </c>
      <c r="C1694" s="406" t="s">
        <v>3176</v>
      </c>
      <c r="D1694" s="406" t="s">
        <v>3081</v>
      </c>
    </row>
    <row r="1695" spans="1:4" ht="12.5">
      <c r="A1695" s="406" t="s">
        <v>460</v>
      </c>
      <c r="B1695" s="406" t="s">
        <v>3170</v>
      </c>
      <c r="C1695" s="406" t="s">
        <v>3177</v>
      </c>
      <c r="D1695" s="406" t="s">
        <v>3081</v>
      </c>
    </row>
    <row r="1696" spans="1:4" ht="12.5">
      <c r="A1696" s="406" t="s">
        <v>2261</v>
      </c>
      <c r="B1696" s="406" t="s">
        <v>1923</v>
      </c>
      <c r="C1696" s="406" t="s">
        <v>2952</v>
      </c>
      <c r="D1696" s="406" t="s">
        <v>3178</v>
      </c>
    </row>
    <row r="1697" spans="1:4" ht="12.5">
      <c r="A1697" s="406" t="s">
        <v>2261</v>
      </c>
      <c r="B1697" s="406" t="s">
        <v>1923</v>
      </c>
      <c r="C1697" s="406" t="s">
        <v>2953</v>
      </c>
      <c r="D1697" s="406" t="s">
        <v>3178</v>
      </c>
    </row>
    <row r="1698" spans="1:4" ht="12.5">
      <c r="A1698" s="406" t="s">
        <v>2261</v>
      </c>
      <c r="B1698" s="406" t="s">
        <v>1923</v>
      </c>
      <c r="C1698" s="406" t="s">
        <v>2954</v>
      </c>
      <c r="D1698" s="406" t="s">
        <v>3178</v>
      </c>
    </row>
    <row r="1699" spans="1:4" ht="12.5">
      <c r="A1699" s="406" t="s">
        <v>2261</v>
      </c>
      <c r="B1699" s="406" t="s">
        <v>1923</v>
      </c>
      <c r="C1699" s="406" t="s">
        <v>2955</v>
      </c>
      <c r="D1699" s="406" t="s">
        <v>3178</v>
      </c>
    </row>
    <row r="1700" spans="1:4" ht="12.5">
      <c r="A1700" s="406" t="s">
        <v>2261</v>
      </c>
      <c r="B1700" s="406" t="s">
        <v>1923</v>
      </c>
      <c r="C1700" s="406" t="s">
        <v>2956</v>
      </c>
      <c r="D1700" s="406" t="s">
        <v>3178</v>
      </c>
    </row>
    <row r="1701" spans="1:4" ht="12.5">
      <c r="A1701" s="406" t="s">
        <v>2261</v>
      </c>
      <c r="B1701" s="406" t="s">
        <v>1923</v>
      </c>
      <c r="C1701" s="406" t="s">
        <v>2957</v>
      </c>
      <c r="D1701" s="406" t="s">
        <v>3178</v>
      </c>
    </row>
    <row r="1702" spans="1:4" ht="12.5">
      <c r="A1702" s="406" t="s">
        <v>2261</v>
      </c>
      <c r="B1702" s="406" t="s">
        <v>1923</v>
      </c>
      <c r="C1702" s="406" t="s">
        <v>2959</v>
      </c>
      <c r="D1702" s="406" t="s">
        <v>3178</v>
      </c>
    </row>
    <row r="1703" spans="1:4" ht="12.5">
      <c r="A1703" s="406" t="s">
        <v>2261</v>
      </c>
      <c r="B1703" s="406" t="s">
        <v>1923</v>
      </c>
      <c r="C1703" s="406" t="s">
        <v>3179</v>
      </c>
      <c r="D1703" s="406" t="s">
        <v>3178</v>
      </c>
    </row>
    <row r="1704" spans="1:4" ht="12.5">
      <c r="A1704" s="406" t="s">
        <v>460</v>
      </c>
      <c r="B1704" s="406" t="s">
        <v>3180</v>
      </c>
      <c r="C1704" s="406" t="s">
        <v>3181</v>
      </c>
      <c r="D1704" s="406" t="s">
        <v>3081</v>
      </c>
    </row>
    <row r="1705" spans="1:4" ht="12.5">
      <c r="A1705" s="406" t="s">
        <v>460</v>
      </c>
      <c r="B1705" s="406" t="s">
        <v>3180</v>
      </c>
      <c r="C1705" s="406" t="s">
        <v>2837</v>
      </c>
      <c r="D1705" s="406" t="s">
        <v>3081</v>
      </c>
    </row>
    <row r="1706" spans="1:4" ht="12.5">
      <c r="A1706" s="406" t="s">
        <v>460</v>
      </c>
      <c r="B1706" s="406" t="s">
        <v>3180</v>
      </c>
      <c r="C1706" s="406" t="s">
        <v>3182</v>
      </c>
      <c r="D1706" s="406" t="s">
        <v>3183</v>
      </c>
    </row>
    <row r="1707" spans="1:4" ht="12.5">
      <c r="A1707" s="406" t="s">
        <v>460</v>
      </c>
      <c r="B1707" s="406" t="s">
        <v>3184</v>
      </c>
      <c r="C1707" s="406" t="s">
        <v>3185</v>
      </c>
      <c r="D1707" s="406" t="s">
        <v>3081</v>
      </c>
    </row>
    <row r="1708" spans="1:4" ht="12.5">
      <c r="A1708" s="406" t="s">
        <v>460</v>
      </c>
      <c r="B1708" s="406" t="s">
        <v>3184</v>
      </c>
      <c r="C1708" s="406" t="s">
        <v>3186</v>
      </c>
      <c r="D1708" s="406" t="s">
        <v>3081</v>
      </c>
    </row>
    <row r="1709" spans="1:4" ht="12.5">
      <c r="A1709" s="406" t="s">
        <v>460</v>
      </c>
      <c r="B1709" s="406" t="s">
        <v>3184</v>
      </c>
      <c r="C1709" s="406" t="s">
        <v>3187</v>
      </c>
      <c r="D1709" s="406" t="s">
        <v>3081</v>
      </c>
    </row>
    <row r="1710" spans="1:4" ht="12.5">
      <c r="A1710" s="406" t="s">
        <v>460</v>
      </c>
      <c r="B1710" s="406" t="s">
        <v>3184</v>
      </c>
      <c r="C1710" s="406" t="s">
        <v>3188</v>
      </c>
      <c r="D1710" s="406" t="s">
        <v>3081</v>
      </c>
    </row>
    <row r="1711" spans="1:4" ht="12.5">
      <c r="A1711" s="406" t="s">
        <v>460</v>
      </c>
      <c r="B1711" s="406" t="s">
        <v>3184</v>
      </c>
      <c r="C1711" s="406" t="s">
        <v>3189</v>
      </c>
      <c r="D1711" s="406" t="s">
        <v>3081</v>
      </c>
    </row>
    <row r="1712" spans="1:4" ht="12.5">
      <c r="A1712" s="406" t="s">
        <v>460</v>
      </c>
      <c r="B1712" s="406" t="s">
        <v>3184</v>
      </c>
      <c r="C1712" s="406" t="s">
        <v>3190</v>
      </c>
      <c r="D1712" s="406" t="s">
        <v>3081</v>
      </c>
    </row>
    <row r="1713" spans="1:4" ht="12.5">
      <c r="A1713" s="406" t="s">
        <v>460</v>
      </c>
      <c r="B1713" s="406" t="s">
        <v>3184</v>
      </c>
      <c r="C1713" s="406" t="s">
        <v>3191</v>
      </c>
      <c r="D1713" s="406" t="s">
        <v>3081</v>
      </c>
    </row>
    <row r="1714" spans="1:4" ht="12.5">
      <c r="A1714" s="406" t="s">
        <v>460</v>
      </c>
      <c r="B1714" s="406" t="s">
        <v>3184</v>
      </c>
      <c r="C1714" s="406" t="s">
        <v>3192</v>
      </c>
      <c r="D1714" s="406" t="s">
        <v>3081</v>
      </c>
    </row>
    <row r="1715" spans="1:4" ht="12.5">
      <c r="A1715" s="406" t="s">
        <v>460</v>
      </c>
      <c r="B1715" s="406" t="s">
        <v>3184</v>
      </c>
      <c r="C1715" s="406" t="s">
        <v>3193</v>
      </c>
      <c r="D1715" s="406" t="s">
        <v>3081</v>
      </c>
    </row>
    <row r="1716" spans="1:4" ht="12.5">
      <c r="A1716" s="406" t="s">
        <v>460</v>
      </c>
      <c r="B1716" s="406" t="s">
        <v>3184</v>
      </c>
      <c r="C1716" s="406" t="s">
        <v>3194</v>
      </c>
      <c r="D1716" s="406" t="s">
        <v>3081</v>
      </c>
    </row>
    <row r="1717" spans="1:4" ht="12.5">
      <c r="A1717" s="406" t="s">
        <v>460</v>
      </c>
      <c r="B1717" s="406" t="s">
        <v>3184</v>
      </c>
      <c r="C1717" s="406" t="s">
        <v>3195</v>
      </c>
      <c r="D1717" s="406" t="s">
        <v>3081</v>
      </c>
    </row>
    <row r="1718" spans="1:4" ht="12.5">
      <c r="A1718" s="406" t="s">
        <v>1993</v>
      </c>
      <c r="B1718" s="406" t="s">
        <v>2529</v>
      </c>
      <c r="C1718" s="406" t="s">
        <v>3196</v>
      </c>
      <c r="D1718" s="406" t="s">
        <v>2531</v>
      </c>
    </row>
    <row r="1719" spans="1:4" ht="12.5">
      <c r="A1719" s="406" t="s">
        <v>460</v>
      </c>
      <c r="B1719" s="406" t="s">
        <v>3197</v>
      </c>
      <c r="C1719" s="406" t="s">
        <v>3198</v>
      </c>
      <c r="D1719" s="406" t="s">
        <v>3088</v>
      </c>
    </row>
    <row r="1720" spans="1:4" ht="12.5">
      <c r="A1720" s="406" t="s">
        <v>2552</v>
      </c>
      <c r="B1720" s="406" t="s">
        <v>2552</v>
      </c>
      <c r="C1720" s="406"/>
      <c r="D1720" s="406" t="s">
        <v>2053</v>
      </c>
    </row>
    <row r="1721" spans="1:4" ht="12.5">
      <c r="A1721" s="406" t="s">
        <v>2552</v>
      </c>
      <c r="B1721" s="406" t="s">
        <v>2552</v>
      </c>
      <c r="C1721" s="406"/>
      <c r="D1721" s="406" t="s">
        <v>2147</v>
      </c>
    </row>
    <row r="1722" spans="1:4" ht="12.5">
      <c r="A1722" s="406" t="s">
        <v>2552</v>
      </c>
      <c r="B1722" s="406" t="s">
        <v>2552</v>
      </c>
      <c r="C1722" s="406"/>
      <c r="D1722" s="406" t="s">
        <v>3199</v>
      </c>
    </row>
    <row r="1723" spans="1:4" ht="12.5">
      <c r="A1723" s="406" t="s">
        <v>2552</v>
      </c>
      <c r="B1723" s="406" t="s">
        <v>2552</v>
      </c>
      <c r="C1723" s="406"/>
      <c r="D1723" s="406" t="s">
        <v>3076</v>
      </c>
    </row>
    <row r="1724" spans="1:4" ht="12.5">
      <c r="A1724" s="406" t="s">
        <v>2552</v>
      </c>
      <c r="B1724" s="406" t="s">
        <v>2552</v>
      </c>
      <c r="C1724" s="406"/>
      <c r="D1724" s="406" t="s">
        <v>3200</v>
      </c>
    </row>
    <row r="1725" spans="1:4" ht="12.5">
      <c r="A1725" s="406" t="s">
        <v>2552</v>
      </c>
      <c r="B1725" s="406" t="s">
        <v>2552</v>
      </c>
      <c r="C1725" s="406"/>
      <c r="D1725" s="406" t="s">
        <v>3201</v>
      </c>
    </row>
    <row r="1726" spans="1:4" ht="12.5">
      <c r="A1726" s="406" t="s">
        <v>2552</v>
      </c>
      <c r="B1726" s="406" t="s">
        <v>2552</v>
      </c>
      <c r="C1726" s="406"/>
      <c r="D1726" s="406" t="s">
        <v>3202</v>
      </c>
    </row>
    <row r="1727" spans="1:4" ht="12.5">
      <c r="A1727" s="406" t="s">
        <v>2552</v>
      </c>
      <c r="B1727" s="406" t="s">
        <v>2552</v>
      </c>
      <c r="C1727" s="406"/>
      <c r="D1727" s="406" t="s">
        <v>3203</v>
      </c>
    </row>
    <row r="1728" spans="1:4" ht="12.5">
      <c r="A1728" s="406" t="s">
        <v>2552</v>
      </c>
      <c r="B1728" s="406" t="s">
        <v>2552</v>
      </c>
      <c r="C1728" s="406"/>
      <c r="D1728" s="406" t="s">
        <v>3204</v>
      </c>
    </row>
    <row r="1729" spans="1:4" ht="12.5">
      <c r="A1729" s="406" t="s">
        <v>460</v>
      </c>
      <c r="B1729" s="406" t="s">
        <v>3197</v>
      </c>
      <c r="C1729" s="406" t="s">
        <v>3205</v>
      </c>
      <c r="D1729" s="406" t="s">
        <v>3088</v>
      </c>
    </row>
    <row r="1730" spans="1:4" ht="12.5">
      <c r="A1730" s="406" t="s">
        <v>460</v>
      </c>
      <c r="B1730" s="406" t="s">
        <v>3197</v>
      </c>
      <c r="C1730" s="406" t="s">
        <v>3206</v>
      </c>
      <c r="D1730" s="406" t="s">
        <v>3088</v>
      </c>
    </row>
    <row r="1731" spans="1:4" ht="12.5">
      <c r="A1731" s="406" t="s">
        <v>460</v>
      </c>
      <c r="B1731" s="406" t="s">
        <v>3197</v>
      </c>
      <c r="C1731" s="406" t="s">
        <v>3207</v>
      </c>
      <c r="D1731" s="406" t="s">
        <v>3088</v>
      </c>
    </row>
    <row r="1732" spans="1:4" ht="12.5">
      <c r="A1732" s="406" t="s">
        <v>460</v>
      </c>
      <c r="B1732" s="406" t="s">
        <v>3197</v>
      </c>
      <c r="C1732" s="406" t="s">
        <v>3208</v>
      </c>
      <c r="D1732" s="406" t="s">
        <v>3088</v>
      </c>
    </row>
    <row r="1733" spans="1:4" ht="12.5">
      <c r="A1733" s="406" t="s">
        <v>460</v>
      </c>
      <c r="B1733" s="406" t="s">
        <v>3197</v>
      </c>
      <c r="C1733" s="406" t="s">
        <v>3209</v>
      </c>
      <c r="D1733" s="406" t="s">
        <v>3088</v>
      </c>
    </row>
    <row r="1734" spans="1:4" ht="12.5">
      <c r="A1734" s="406" t="s">
        <v>460</v>
      </c>
      <c r="B1734" s="406" t="s">
        <v>3197</v>
      </c>
      <c r="C1734" s="406" t="s">
        <v>3210</v>
      </c>
      <c r="D1734" s="406" t="s">
        <v>3088</v>
      </c>
    </row>
    <row r="1735" spans="1:4" ht="12.5">
      <c r="A1735" s="406" t="s">
        <v>460</v>
      </c>
      <c r="B1735" s="406" t="s">
        <v>3197</v>
      </c>
      <c r="C1735" s="406" t="s">
        <v>3116</v>
      </c>
      <c r="D1735" s="406" t="s">
        <v>3088</v>
      </c>
    </row>
    <row r="1736" spans="1:4" ht="12.5">
      <c r="A1736" s="406" t="s">
        <v>460</v>
      </c>
      <c r="B1736" s="406" t="s">
        <v>3197</v>
      </c>
      <c r="C1736" s="406" t="s">
        <v>3118</v>
      </c>
      <c r="D1736" s="406" t="s">
        <v>3088</v>
      </c>
    </row>
    <row r="1737" spans="1:4" ht="12.5">
      <c r="A1737" s="406" t="s">
        <v>460</v>
      </c>
      <c r="B1737" s="406" t="s">
        <v>3197</v>
      </c>
      <c r="C1737" s="406" t="s">
        <v>3119</v>
      </c>
      <c r="D1737" s="406" t="s">
        <v>3088</v>
      </c>
    </row>
    <row r="1738" spans="1:4" ht="12.5">
      <c r="A1738" s="406" t="s">
        <v>2552</v>
      </c>
      <c r="B1738" s="406" t="s">
        <v>2552</v>
      </c>
      <c r="C1738" s="406"/>
      <c r="D1738" s="406" t="s">
        <v>3211</v>
      </c>
    </row>
    <row r="1739" spans="1:4" ht="12.5">
      <c r="A1739" s="406" t="s">
        <v>2552</v>
      </c>
      <c r="B1739" s="406" t="s">
        <v>2552</v>
      </c>
      <c r="C1739" s="406"/>
      <c r="D1739" s="406" t="s">
        <v>3212</v>
      </c>
    </row>
    <row r="1740" spans="1:4" ht="12.5">
      <c r="A1740" s="406" t="s">
        <v>2552</v>
      </c>
      <c r="B1740" s="406" t="s">
        <v>2552</v>
      </c>
      <c r="C1740" s="406"/>
      <c r="D1740" s="406" t="s">
        <v>3213</v>
      </c>
    </row>
    <row r="1741" spans="1:4" ht="12.5">
      <c r="A1741" s="406" t="s">
        <v>2552</v>
      </c>
      <c r="B1741" s="406" t="s">
        <v>2552</v>
      </c>
      <c r="C1741" s="406"/>
      <c r="D1741" s="406" t="s">
        <v>3214</v>
      </c>
    </row>
    <row r="1742" spans="1:4" ht="12.5">
      <c r="A1742" s="406" t="s">
        <v>2552</v>
      </c>
      <c r="B1742" s="406" t="s">
        <v>2552</v>
      </c>
      <c r="C1742" s="406"/>
      <c r="D1742" s="406" t="s">
        <v>3215</v>
      </c>
    </row>
    <row r="1743" spans="1:4" ht="12.5">
      <c r="A1743" s="406" t="s">
        <v>2552</v>
      </c>
      <c r="B1743" s="406" t="s">
        <v>2552</v>
      </c>
      <c r="C1743" s="406"/>
      <c r="D1743" s="406" t="s">
        <v>3216</v>
      </c>
    </row>
    <row r="1744" spans="1:4" ht="12.5">
      <c r="A1744" s="406" t="s">
        <v>2552</v>
      </c>
      <c r="B1744" s="406" t="s">
        <v>2552</v>
      </c>
      <c r="C1744" s="406"/>
      <c r="D1744" s="406" t="s">
        <v>3217</v>
      </c>
    </row>
    <row r="1745" spans="1:4" ht="12.5">
      <c r="A1745" s="406" t="s">
        <v>2552</v>
      </c>
      <c r="B1745" s="406" t="s">
        <v>2552</v>
      </c>
      <c r="C1745" s="406" t="s">
        <v>2843</v>
      </c>
      <c r="D1745" s="406" t="s">
        <v>2032</v>
      </c>
    </row>
    <row r="1746" spans="1:4" ht="12.5">
      <c r="A1746" s="406" t="s">
        <v>2552</v>
      </c>
      <c r="B1746" s="406" t="s">
        <v>2552</v>
      </c>
      <c r="C1746" s="406" t="s">
        <v>3084</v>
      </c>
      <c r="D1746" s="406" t="s">
        <v>2032</v>
      </c>
    </row>
    <row r="1747" spans="1:4" ht="12.5">
      <c r="A1747" s="406" t="s">
        <v>2552</v>
      </c>
      <c r="B1747" s="406" t="s">
        <v>2552</v>
      </c>
      <c r="C1747" s="406" t="s">
        <v>3084</v>
      </c>
      <c r="D1747" s="406" t="s">
        <v>2032</v>
      </c>
    </row>
    <row r="1748" spans="1:4" ht="12.5">
      <c r="A1748" s="406" t="s">
        <v>2552</v>
      </c>
      <c r="B1748" s="406" t="s">
        <v>2552</v>
      </c>
      <c r="C1748" s="406" t="s">
        <v>3085</v>
      </c>
      <c r="D1748" s="406" t="s">
        <v>2032</v>
      </c>
    </row>
    <row r="1749" spans="1:4" ht="12.5">
      <c r="A1749" s="406" t="s">
        <v>2552</v>
      </c>
      <c r="B1749" s="406" t="s">
        <v>2552</v>
      </c>
      <c r="C1749" s="406" t="s">
        <v>3218</v>
      </c>
      <c r="D1749" s="406" t="s">
        <v>2032</v>
      </c>
    </row>
    <row r="1750" spans="1:4" ht="12.5">
      <c r="A1750" s="406" t="s">
        <v>2552</v>
      </c>
      <c r="B1750" s="406" t="s">
        <v>2552</v>
      </c>
      <c r="C1750" s="406" t="s">
        <v>3219</v>
      </c>
      <c r="D1750" s="406" t="s">
        <v>2032</v>
      </c>
    </row>
    <row r="1751" spans="1:4" ht="12.5">
      <c r="A1751" s="406" t="s">
        <v>2552</v>
      </c>
      <c r="B1751" s="406" t="s">
        <v>2552</v>
      </c>
      <c r="C1751" s="406" t="s">
        <v>3220</v>
      </c>
      <c r="D1751" s="406" t="s">
        <v>2032</v>
      </c>
    </row>
    <row r="1752" spans="1:4" ht="12.5">
      <c r="A1752" s="406" t="s">
        <v>460</v>
      </c>
      <c r="B1752" s="406" t="s">
        <v>3197</v>
      </c>
      <c r="C1752" s="406" t="s">
        <v>3221</v>
      </c>
      <c r="D1752" s="406" t="s">
        <v>3088</v>
      </c>
    </row>
    <row r="1753" spans="1:4" ht="12.5">
      <c r="A1753" s="406" t="s">
        <v>2552</v>
      </c>
      <c r="B1753" s="406" t="s">
        <v>2552</v>
      </c>
      <c r="C1753" s="406" t="s">
        <v>2923</v>
      </c>
      <c r="D1753" s="406" t="s">
        <v>2032</v>
      </c>
    </row>
    <row r="1754" spans="1:4" ht="12.5">
      <c r="A1754" s="406" t="s">
        <v>2552</v>
      </c>
      <c r="B1754" s="406" t="s">
        <v>2552</v>
      </c>
      <c r="C1754" s="406" t="s">
        <v>3222</v>
      </c>
      <c r="D1754" s="406" t="s">
        <v>2032</v>
      </c>
    </row>
    <row r="1755" spans="1:4" ht="12.5">
      <c r="A1755" s="406" t="s">
        <v>2552</v>
      </c>
      <c r="B1755" s="406" t="s">
        <v>2552</v>
      </c>
      <c r="C1755" s="406" t="s">
        <v>3223</v>
      </c>
      <c r="D1755" s="406" t="s">
        <v>2032</v>
      </c>
    </row>
    <row r="1756" spans="1:4" ht="12.5">
      <c r="A1756" s="406" t="s">
        <v>2552</v>
      </c>
      <c r="B1756" s="406" t="s">
        <v>2552</v>
      </c>
      <c r="C1756" s="406" t="s">
        <v>3159</v>
      </c>
      <c r="D1756" s="406" t="s">
        <v>2032</v>
      </c>
    </row>
    <row r="1757" spans="1:4" ht="12.5">
      <c r="A1757" s="406" t="s">
        <v>2552</v>
      </c>
      <c r="B1757" s="406" t="s">
        <v>2552</v>
      </c>
      <c r="C1757" s="406" t="s">
        <v>3224</v>
      </c>
      <c r="D1757" s="406" t="s">
        <v>2032</v>
      </c>
    </row>
    <row r="1758" spans="1:4" ht="12.5">
      <c r="A1758" s="406" t="s">
        <v>2552</v>
      </c>
      <c r="B1758" s="406" t="s">
        <v>2552</v>
      </c>
      <c r="C1758" s="406" t="s">
        <v>3160</v>
      </c>
      <c r="D1758" s="406" t="s">
        <v>2032</v>
      </c>
    </row>
    <row r="1759" spans="1:4" ht="12.5">
      <c r="A1759" s="406" t="s">
        <v>2552</v>
      </c>
      <c r="B1759" s="406" t="s">
        <v>2552</v>
      </c>
      <c r="C1759" s="406"/>
      <c r="D1759" s="406" t="s">
        <v>3225</v>
      </c>
    </row>
    <row r="1760" spans="1:4" ht="12.5">
      <c r="A1760" s="406" t="s">
        <v>2552</v>
      </c>
      <c r="B1760" s="406" t="s">
        <v>2552</v>
      </c>
      <c r="C1760" s="406"/>
      <c r="D1760" s="406" t="s">
        <v>3225</v>
      </c>
    </row>
    <row r="1761" spans="1:4" ht="12.5">
      <c r="A1761" s="406" t="s">
        <v>2552</v>
      </c>
      <c r="B1761" s="406" t="s">
        <v>2552</v>
      </c>
      <c r="C1761" s="406" t="s">
        <v>2860</v>
      </c>
      <c r="D1761" s="406" t="s">
        <v>2032</v>
      </c>
    </row>
    <row r="1762" spans="1:4" ht="12.5">
      <c r="A1762" s="406" t="s">
        <v>2552</v>
      </c>
      <c r="B1762" s="406" t="s">
        <v>2552</v>
      </c>
      <c r="C1762" s="406" t="s">
        <v>2871</v>
      </c>
      <c r="D1762" s="406" t="s">
        <v>2032</v>
      </c>
    </row>
    <row r="1763" spans="1:4" ht="12.5">
      <c r="A1763" s="406" t="s">
        <v>2552</v>
      </c>
      <c r="B1763" s="406" t="s">
        <v>2552</v>
      </c>
      <c r="C1763" s="406" t="s">
        <v>2872</v>
      </c>
      <c r="D1763" s="406" t="s">
        <v>2032</v>
      </c>
    </row>
    <row r="1764" spans="1:4" ht="12.5">
      <c r="A1764" s="406" t="s">
        <v>2552</v>
      </c>
      <c r="B1764" s="406" t="s">
        <v>2552</v>
      </c>
      <c r="C1764" s="406" t="s">
        <v>2876</v>
      </c>
      <c r="D1764" s="406" t="s">
        <v>2032</v>
      </c>
    </row>
    <row r="1765" spans="1:4" ht="12.5">
      <c r="A1765" s="406" t="s">
        <v>2552</v>
      </c>
      <c r="B1765" s="406" t="s">
        <v>2552</v>
      </c>
      <c r="C1765" s="406" t="s">
        <v>3086</v>
      </c>
      <c r="D1765" s="406" t="s">
        <v>2032</v>
      </c>
    </row>
    <row r="1766" spans="1:4" ht="12.5">
      <c r="A1766" s="406" t="s">
        <v>2552</v>
      </c>
      <c r="B1766" s="406" t="s">
        <v>2552</v>
      </c>
      <c r="C1766" s="406" t="s">
        <v>2881</v>
      </c>
      <c r="D1766" s="406" t="s">
        <v>2032</v>
      </c>
    </row>
    <row r="1767" spans="1:4" ht="12.5">
      <c r="A1767" s="406" t="s">
        <v>2552</v>
      </c>
      <c r="B1767" s="406" t="s">
        <v>2552</v>
      </c>
      <c r="C1767" s="406" t="s">
        <v>3181</v>
      </c>
      <c r="D1767" s="406" t="s">
        <v>2032</v>
      </c>
    </row>
    <row r="1768" spans="1:4" ht="12.5">
      <c r="A1768" s="406" t="s">
        <v>2552</v>
      </c>
      <c r="B1768" s="406" t="s">
        <v>2552</v>
      </c>
      <c r="C1768" s="406" t="s">
        <v>3226</v>
      </c>
      <c r="D1768" s="406" t="s">
        <v>2032</v>
      </c>
    </row>
    <row r="1769" spans="1:4" ht="12.5">
      <c r="A1769" s="406" t="s">
        <v>460</v>
      </c>
      <c r="B1769" s="406" t="s">
        <v>3227</v>
      </c>
      <c r="C1769" s="406" t="s">
        <v>3228</v>
      </c>
      <c r="D1769" s="406" t="s">
        <v>3081</v>
      </c>
    </row>
    <row r="1770" spans="1:4" ht="12.5">
      <c r="A1770" s="406" t="s">
        <v>1893</v>
      </c>
      <c r="B1770" s="406" t="s">
        <v>1664</v>
      </c>
      <c r="C1770" s="406" t="s">
        <v>2872</v>
      </c>
      <c r="D1770" s="406" t="s">
        <v>3229</v>
      </c>
    </row>
    <row r="1771" spans="1:4" ht="12.5">
      <c r="A1771" s="406" t="s">
        <v>1893</v>
      </c>
      <c r="B1771" s="406" t="s">
        <v>1664</v>
      </c>
      <c r="C1771" s="406" t="s">
        <v>2874</v>
      </c>
      <c r="D1771" s="406" t="s">
        <v>3229</v>
      </c>
    </row>
    <row r="1772" spans="1:4" ht="12.5">
      <c r="A1772" s="406" t="s">
        <v>1893</v>
      </c>
      <c r="B1772" s="406" t="s">
        <v>1664</v>
      </c>
      <c r="C1772" s="406" t="s">
        <v>2876</v>
      </c>
      <c r="D1772" s="406" t="s">
        <v>3229</v>
      </c>
    </row>
    <row r="1773" spans="1:4" ht="12.5">
      <c r="A1773" s="406" t="s">
        <v>1893</v>
      </c>
      <c r="B1773" s="406" t="s">
        <v>1664</v>
      </c>
      <c r="C1773" s="406" t="s">
        <v>3139</v>
      </c>
      <c r="D1773" s="406" t="s">
        <v>3229</v>
      </c>
    </row>
    <row r="1774" spans="1:4" ht="12.5">
      <c r="A1774" s="406" t="s">
        <v>1893</v>
      </c>
      <c r="B1774" s="406" t="s">
        <v>1664</v>
      </c>
      <c r="C1774" s="406" t="s">
        <v>3140</v>
      </c>
      <c r="D1774" s="406" t="s">
        <v>3229</v>
      </c>
    </row>
    <row r="1775" spans="1:4" ht="12.5">
      <c r="A1775" s="406" t="s">
        <v>1893</v>
      </c>
      <c r="B1775" s="406" t="s">
        <v>1664</v>
      </c>
      <c r="C1775" s="406" t="s">
        <v>2879</v>
      </c>
      <c r="D1775" s="406" t="s">
        <v>3229</v>
      </c>
    </row>
    <row r="1776" spans="1:4" ht="12.5">
      <c r="A1776" s="406" t="s">
        <v>1893</v>
      </c>
      <c r="B1776" s="406" t="s">
        <v>1664</v>
      </c>
      <c r="C1776" s="406" t="s">
        <v>2835</v>
      </c>
      <c r="D1776" s="406" t="s">
        <v>3229</v>
      </c>
    </row>
    <row r="1777" spans="1:4" ht="12.5">
      <c r="A1777" s="406" t="s">
        <v>1893</v>
      </c>
      <c r="B1777" s="406" t="s">
        <v>1664</v>
      </c>
      <c r="C1777" s="406" t="s">
        <v>2880</v>
      </c>
      <c r="D1777" s="406" t="s">
        <v>3229</v>
      </c>
    </row>
    <row r="1778" spans="1:4" ht="12.5">
      <c r="A1778" s="406" t="s">
        <v>460</v>
      </c>
      <c r="B1778" s="406" t="s">
        <v>3227</v>
      </c>
      <c r="C1778" s="406" t="s">
        <v>3230</v>
      </c>
      <c r="D1778" s="406" t="s">
        <v>3081</v>
      </c>
    </row>
    <row r="1779" spans="1:4" ht="12.5">
      <c r="A1779" s="406" t="s">
        <v>460</v>
      </c>
      <c r="B1779" s="406" t="s">
        <v>3227</v>
      </c>
      <c r="C1779" s="406" t="s">
        <v>3231</v>
      </c>
      <c r="D1779" s="406" t="s">
        <v>3081</v>
      </c>
    </row>
    <row r="1780" spans="1:4" ht="12.5">
      <c r="A1780" s="406" t="s">
        <v>460</v>
      </c>
      <c r="B1780" s="406" t="s">
        <v>3227</v>
      </c>
      <c r="C1780" s="406" t="s">
        <v>3232</v>
      </c>
      <c r="D1780" s="406" t="s">
        <v>3081</v>
      </c>
    </row>
    <row r="1781" spans="1:4" ht="12.5">
      <c r="A1781" s="406" t="s">
        <v>460</v>
      </c>
      <c r="B1781" s="406" t="s">
        <v>3227</v>
      </c>
      <c r="C1781" s="406" t="s">
        <v>3233</v>
      </c>
      <c r="D1781" s="406" t="s">
        <v>3081</v>
      </c>
    </row>
    <row r="1782" spans="1:4" ht="12.5">
      <c r="A1782" s="406" t="s">
        <v>460</v>
      </c>
      <c r="B1782" s="406" t="s">
        <v>3234</v>
      </c>
      <c r="C1782" s="406" t="s">
        <v>2893</v>
      </c>
      <c r="D1782" s="406" t="s">
        <v>3088</v>
      </c>
    </row>
    <row r="1783" spans="1:4" ht="12.5">
      <c r="A1783" s="406" t="s">
        <v>460</v>
      </c>
      <c r="B1783" s="406" t="s">
        <v>3234</v>
      </c>
      <c r="C1783" s="406" t="s">
        <v>2816</v>
      </c>
      <c r="D1783" s="406" t="s">
        <v>3088</v>
      </c>
    </row>
    <row r="1784" spans="1:4" ht="12.5">
      <c r="A1784" s="406" t="s">
        <v>460</v>
      </c>
      <c r="B1784" s="406" t="s">
        <v>3234</v>
      </c>
      <c r="C1784" s="406" t="s">
        <v>3095</v>
      </c>
      <c r="D1784" s="406" t="s">
        <v>3088</v>
      </c>
    </row>
    <row r="1785" spans="1:4" ht="12.5">
      <c r="A1785" s="406" t="s">
        <v>460</v>
      </c>
      <c r="B1785" s="406" t="s">
        <v>3234</v>
      </c>
      <c r="C1785" s="406" t="s">
        <v>2819</v>
      </c>
      <c r="D1785" s="406" t="s">
        <v>3088</v>
      </c>
    </row>
    <row r="1786" spans="1:4" ht="12.5">
      <c r="A1786" s="406" t="s">
        <v>460</v>
      </c>
      <c r="B1786" s="406" t="s">
        <v>3234</v>
      </c>
      <c r="C1786" s="406" t="s">
        <v>2900</v>
      </c>
      <c r="D1786" s="406" t="s">
        <v>3088</v>
      </c>
    </row>
    <row r="1787" spans="1:4" ht="12.5">
      <c r="A1787" s="406" t="s">
        <v>460</v>
      </c>
      <c r="B1787" s="406" t="s">
        <v>3234</v>
      </c>
      <c r="C1787" s="406" t="s">
        <v>3099</v>
      </c>
      <c r="D1787" s="406" t="s">
        <v>3088</v>
      </c>
    </row>
    <row r="1788" spans="1:4" ht="12.5">
      <c r="A1788" s="406" t="s">
        <v>460</v>
      </c>
      <c r="B1788" s="406" t="s">
        <v>3234</v>
      </c>
      <c r="C1788" s="406" t="s">
        <v>2882</v>
      </c>
      <c r="D1788" s="406" t="s">
        <v>3088</v>
      </c>
    </row>
    <row r="1789" spans="1:4" ht="12.5">
      <c r="A1789" s="406" t="s">
        <v>460</v>
      </c>
      <c r="B1789" s="406" t="s">
        <v>3234</v>
      </c>
      <c r="C1789" s="406" t="s">
        <v>2837</v>
      </c>
      <c r="D1789" s="406" t="s">
        <v>3088</v>
      </c>
    </row>
    <row r="1790" spans="1:4" ht="12.5">
      <c r="A1790" s="406" t="s">
        <v>460</v>
      </c>
      <c r="B1790" s="406" t="s">
        <v>3234</v>
      </c>
      <c r="C1790" s="406" t="s">
        <v>2927</v>
      </c>
      <c r="D1790" s="406" t="s">
        <v>3088</v>
      </c>
    </row>
    <row r="1791" spans="1:4" ht="12.5">
      <c r="A1791" s="406" t="s">
        <v>460</v>
      </c>
      <c r="B1791" s="406" t="s">
        <v>3234</v>
      </c>
      <c r="C1791" s="406" t="s">
        <v>2929</v>
      </c>
      <c r="D1791" s="406" t="s">
        <v>3088</v>
      </c>
    </row>
    <row r="1792" spans="1:4" ht="12.5">
      <c r="A1792" s="406" t="s">
        <v>460</v>
      </c>
      <c r="B1792" s="406" t="s">
        <v>3234</v>
      </c>
      <c r="C1792" s="406" t="s">
        <v>2931</v>
      </c>
      <c r="D1792" s="406" t="s">
        <v>3088</v>
      </c>
    </row>
    <row r="1793" spans="1:4" ht="12.5">
      <c r="A1793" s="406" t="s">
        <v>460</v>
      </c>
      <c r="B1793" s="406" t="s">
        <v>3234</v>
      </c>
      <c r="C1793" s="406" t="s">
        <v>2934</v>
      </c>
      <c r="D1793" s="406" t="s">
        <v>3088</v>
      </c>
    </row>
    <row r="1794" spans="1:4" ht="12.5">
      <c r="A1794" s="406" t="s">
        <v>460</v>
      </c>
      <c r="B1794" s="406" t="s">
        <v>3234</v>
      </c>
      <c r="C1794" s="406" t="s">
        <v>2807</v>
      </c>
      <c r="D1794" s="406" t="s">
        <v>3088</v>
      </c>
    </row>
    <row r="1795" spans="1:4" ht="12.5">
      <c r="A1795" s="406" t="s">
        <v>460</v>
      </c>
      <c r="B1795" s="406" t="s">
        <v>3234</v>
      </c>
      <c r="C1795" s="406" t="s">
        <v>2936</v>
      </c>
      <c r="D1795" s="406" t="s">
        <v>3088</v>
      </c>
    </row>
    <row r="1796" spans="1:4" ht="12.5">
      <c r="A1796" s="406" t="s">
        <v>460</v>
      </c>
      <c r="B1796" s="406" t="s">
        <v>3235</v>
      </c>
      <c r="C1796" s="406" t="s">
        <v>3236</v>
      </c>
      <c r="D1796" s="406" t="s">
        <v>3081</v>
      </c>
    </row>
    <row r="1797" spans="1:4" ht="12.5">
      <c r="A1797" s="406" t="s">
        <v>460</v>
      </c>
      <c r="B1797" s="406" t="s">
        <v>3235</v>
      </c>
      <c r="C1797" s="406" t="s">
        <v>3237</v>
      </c>
      <c r="D1797" s="406" t="s">
        <v>3081</v>
      </c>
    </row>
    <row r="1798" spans="1:4" ht="12.5">
      <c r="A1798" s="406" t="s">
        <v>460</v>
      </c>
      <c r="B1798" s="406" t="s">
        <v>3235</v>
      </c>
      <c r="C1798" s="406" t="s">
        <v>3238</v>
      </c>
      <c r="D1798" s="406" t="s">
        <v>3081</v>
      </c>
    </row>
    <row r="1799" spans="1:4" ht="12.5">
      <c r="A1799" s="406" t="s">
        <v>460</v>
      </c>
      <c r="B1799" s="406" t="s">
        <v>3235</v>
      </c>
      <c r="C1799" s="406" t="s">
        <v>3239</v>
      </c>
      <c r="D1799" s="406" t="s">
        <v>3081</v>
      </c>
    </row>
    <row r="1800" spans="1:4" ht="12.5">
      <c r="A1800" s="406" t="s">
        <v>460</v>
      </c>
      <c r="B1800" s="406" t="s">
        <v>3235</v>
      </c>
      <c r="C1800" s="406" t="s">
        <v>3240</v>
      </c>
      <c r="D1800" s="406" t="s">
        <v>3081</v>
      </c>
    </row>
    <row r="1801" spans="1:4" ht="12.5">
      <c r="A1801" s="406" t="s">
        <v>460</v>
      </c>
      <c r="B1801" s="406" t="s">
        <v>3235</v>
      </c>
      <c r="C1801" s="406" t="s">
        <v>3241</v>
      </c>
      <c r="D1801" s="406" t="s">
        <v>3081</v>
      </c>
    </row>
    <row r="1802" spans="1:4" ht="12.5">
      <c r="A1802" s="406" t="s">
        <v>460</v>
      </c>
      <c r="B1802" s="406" t="s">
        <v>3235</v>
      </c>
      <c r="C1802" s="406" t="s">
        <v>3242</v>
      </c>
      <c r="D1802" s="406" t="s">
        <v>3081</v>
      </c>
    </row>
    <row r="1803" spans="1:4" ht="12.5">
      <c r="A1803" s="406" t="s">
        <v>460</v>
      </c>
      <c r="B1803" s="406" t="s">
        <v>3235</v>
      </c>
      <c r="C1803" s="406" t="s">
        <v>3243</v>
      </c>
      <c r="D1803" s="406" t="s">
        <v>3081</v>
      </c>
    </row>
    <row r="1804" spans="1:4" ht="12.5">
      <c r="A1804" s="406" t="s">
        <v>460</v>
      </c>
      <c r="B1804" s="406" t="s">
        <v>3235</v>
      </c>
      <c r="C1804" s="406" t="s">
        <v>3244</v>
      </c>
      <c r="D1804" s="406" t="s">
        <v>3081</v>
      </c>
    </row>
    <row r="1805" spans="1:4" ht="12.5">
      <c r="A1805" s="406" t="s">
        <v>460</v>
      </c>
      <c r="B1805" s="406" t="s">
        <v>3235</v>
      </c>
      <c r="C1805" s="406" t="s">
        <v>3245</v>
      </c>
      <c r="D1805" s="406" t="s">
        <v>3081</v>
      </c>
    </row>
    <row r="1806" spans="1:4" ht="12.5">
      <c r="A1806" s="406" t="s">
        <v>1893</v>
      </c>
      <c r="B1806" s="406" t="s">
        <v>3246</v>
      </c>
      <c r="C1806" s="406" t="s">
        <v>2855</v>
      </c>
      <c r="D1806" s="406" t="s">
        <v>3229</v>
      </c>
    </row>
    <row r="1807" spans="1:4" ht="12.5">
      <c r="A1807" s="406" t="s">
        <v>1893</v>
      </c>
      <c r="B1807" s="406" t="s">
        <v>3246</v>
      </c>
      <c r="C1807" s="406" t="s">
        <v>3224</v>
      </c>
      <c r="D1807" s="406" t="s">
        <v>3229</v>
      </c>
    </row>
    <row r="1808" spans="1:4" ht="12.5">
      <c r="A1808" s="406" t="s">
        <v>1893</v>
      </c>
      <c r="B1808" s="406" t="s">
        <v>3246</v>
      </c>
      <c r="C1808" s="406" t="s">
        <v>2857</v>
      </c>
      <c r="D1808" s="406" t="s">
        <v>3229</v>
      </c>
    </row>
    <row r="1809" spans="1:4" ht="12.5">
      <c r="A1809" s="406" t="s">
        <v>1893</v>
      </c>
      <c r="B1809" s="406" t="s">
        <v>3246</v>
      </c>
      <c r="C1809" s="406" t="s">
        <v>2858</v>
      </c>
      <c r="D1809" s="406" t="s">
        <v>3229</v>
      </c>
    </row>
    <row r="1810" spans="1:4" ht="12.5">
      <c r="A1810" s="406" t="s">
        <v>1893</v>
      </c>
      <c r="B1810" s="406" t="s">
        <v>3246</v>
      </c>
      <c r="C1810" s="406" t="s">
        <v>2859</v>
      </c>
      <c r="D1810" s="406" t="s">
        <v>3229</v>
      </c>
    </row>
    <row r="1811" spans="1:4" ht="12.5">
      <c r="A1811" s="406" t="s">
        <v>1893</v>
      </c>
      <c r="B1811" s="406" t="s">
        <v>3246</v>
      </c>
      <c r="C1811" s="406" t="s">
        <v>2860</v>
      </c>
      <c r="D1811" s="406" t="s">
        <v>3229</v>
      </c>
    </row>
    <row r="1812" spans="1:4" ht="12.5">
      <c r="A1812" s="406" t="s">
        <v>460</v>
      </c>
      <c r="B1812" s="406" t="s">
        <v>3247</v>
      </c>
      <c r="C1812" s="406" t="s">
        <v>2834</v>
      </c>
      <c r="D1812" s="406" t="s">
        <v>3088</v>
      </c>
    </row>
    <row r="1813" spans="1:4" ht="12.5">
      <c r="A1813" s="406" t="s">
        <v>460</v>
      </c>
      <c r="B1813" s="406" t="s">
        <v>3247</v>
      </c>
      <c r="C1813" s="406" t="s">
        <v>2918</v>
      </c>
      <c r="D1813" s="406" t="s">
        <v>3088</v>
      </c>
    </row>
    <row r="1814" spans="1:4" ht="12.5">
      <c r="A1814" s="406" t="s">
        <v>460</v>
      </c>
      <c r="B1814" s="406" t="s">
        <v>3247</v>
      </c>
      <c r="C1814" s="406" t="s">
        <v>2920</v>
      </c>
      <c r="D1814" s="406" t="s">
        <v>3088</v>
      </c>
    </row>
    <row r="1815" spans="1:4" ht="12.5">
      <c r="A1815" s="406" t="s">
        <v>460</v>
      </c>
      <c r="B1815" s="406" t="s">
        <v>3247</v>
      </c>
      <c r="C1815" s="406" t="s">
        <v>3248</v>
      </c>
      <c r="D1815" s="406" t="s">
        <v>3088</v>
      </c>
    </row>
    <row r="1816" spans="1:4" ht="12.5">
      <c r="A1816" s="406" t="s">
        <v>460</v>
      </c>
      <c r="B1816" s="406" t="s">
        <v>3247</v>
      </c>
      <c r="C1816" s="406" t="s">
        <v>3249</v>
      </c>
      <c r="D1816" s="406" t="s">
        <v>3088</v>
      </c>
    </row>
    <row r="1817" spans="1:4" ht="12.5">
      <c r="A1817" s="406" t="s">
        <v>460</v>
      </c>
      <c r="B1817" s="406" t="s">
        <v>3247</v>
      </c>
      <c r="C1817" s="406" t="s">
        <v>3250</v>
      </c>
      <c r="D1817" s="406" t="s">
        <v>3088</v>
      </c>
    </row>
    <row r="1818" spans="1:4" ht="12.5">
      <c r="A1818" s="406" t="s">
        <v>460</v>
      </c>
      <c r="B1818" s="406" t="s">
        <v>3247</v>
      </c>
      <c r="C1818" s="406" t="s">
        <v>3237</v>
      </c>
      <c r="D1818" s="406" t="s">
        <v>3088</v>
      </c>
    </row>
    <row r="1819" spans="1:4" ht="12.5">
      <c r="A1819" s="406" t="s">
        <v>460</v>
      </c>
      <c r="B1819" s="406" t="s">
        <v>3247</v>
      </c>
      <c r="C1819" s="406" t="s">
        <v>2953</v>
      </c>
      <c r="D1819" s="406" t="s">
        <v>3088</v>
      </c>
    </row>
    <row r="1820" spans="1:4" ht="12.5">
      <c r="A1820" s="406" t="s">
        <v>460</v>
      </c>
      <c r="B1820" s="406" t="s">
        <v>3247</v>
      </c>
      <c r="C1820" s="406" t="s">
        <v>2959</v>
      </c>
      <c r="D1820" s="406" t="s">
        <v>3088</v>
      </c>
    </row>
    <row r="1821" spans="1:4" ht="12.5">
      <c r="A1821" s="406" t="s">
        <v>460</v>
      </c>
      <c r="B1821" s="406" t="s">
        <v>3247</v>
      </c>
      <c r="C1821" s="406" t="s">
        <v>3251</v>
      </c>
      <c r="D1821" s="406" t="s">
        <v>3088</v>
      </c>
    </row>
    <row r="1822" spans="1:4" ht="12.5">
      <c r="A1822" s="406" t="s">
        <v>460</v>
      </c>
      <c r="B1822" s="406" t="s">
        <v>3247</v>
      </c>
      <c r="C1822" s="406" t="s">
        <v>3100</v>
      </c>
      <c r="D1822" s="406" t="s">
        <v>3088</v>
      </c>
    </row>
    <row r="1823" spans="1:4" ht="12.5">
      <c r="A1823" s="406" t="s">
        <v>460</v>
      </c>
      <c r="B1823" s="406" t="s">
        <v>3252</v>
      </c>
      <c r="C1823" s="406" t="s">
        <v>2852</v>
      </c>
      <c r="D1823" s="406" t="s">
        <v>3081</v>
      </c>
    </row>
    <row r="1824" spans="1:4" ht="12.5">
      <c r="A1824" s="406" t="s">
        <v>460</v>
      </c>
      <c r="B1824" s="406" t="s">
        <v>3252</v>
      </c>
      <c r="C1824" s="406" t="s">
        <v>3159</v>
      </c>
      <c r="D1824" s="406" t="s">
        <v>3081</v>
      </c>
    </row>
    <row r="1825" spans="1:4" ht="12.5">
      <c r="A1825" s="406" t="s">
        <v>460</v>
      </c>
      <c r="B1825" s="406" t="s">
        <v>3252</v>
      </c>
      <c r="C1825" s="406" t="s">
        <v>3224</v>
      </c>
      <c r="D1825" s="406" t="s">
        <v>3081</v>
      </c>
    </row>
    <row r="1826" spans="1:4" ht="12.5">
      <c r="A1826" s="406" t="s">
        <v>460</v>
      </c>
      <c r="B1826" s="406" t="s">
        <v>3252</v>
      </c>
      <c r="C1826" s="406" t="s">
        <v>3182</v>
      </c>
      <c r="D1826" s="406" t="s">
        <v>3081</v>
      </c>
    </row>
    <row r="1827" spans="1:4" ht="12.5">
      <c r="A1827" s="406" t="s">
        <v>460</v>
      </c>
      <c r="B1827" s="406" t="s">
        <v>3252</v>
      </c>
      <c r="C1827" s="406" t="s">
        <v>2879</v>
      </c>
      <c r="D1827" s="406" t="s">
        <v>3081</v>
      </c>
    </row>
    <row r="1828" spans="1:4" ht="12.5">
      <c r="A1828" s="406" t="s">
        <v>460</v>
      </c>
      <c r="B1828" s="406" t="s">
        <v>3252</v>
      </c>
      <c r="C1828" s="406" t="s">
        <v>2883</v>
      </c>
      <c r="D1828" s="406" t="s">
        <v>3081</v>
      </c>
    </row>
    <row r="1829" spans="1:4" ht="12.5">
      <c r="A1829" s="406" t="s">
        <v>460</v>
      </c>
      <c r="B1829" s="406" t="s">
        <v>3252</v>
      </c>
      <c r="C1829" s="406" t="s">
        <v>3009</v>
      </c>
      <c r="D1829" s="406" t="s">
        <v>3081</v>
      </c>
    </row>
    <row r="1830" spans="1:4" ht="12.5">
      <c r="A1830" s="406" t="s">
        <v>1893</v>
      </c>
      <c r="B1830" s="406" t="s">
        <v>3246</v>
      </c>
      <c r="C1830" s="406" t="s">
        <v>2851</v>
      </c>
      <c r="D1830" s="406" t="s">
        <v>3229</v>
      </c>
    </row>
    <row r="1831" spans="1:4" ht="12.5">
      <c r="A1831" s="406" t="s">
        <v>1893</v>
      </c>
      <c r="B1831" s="406" t="s">
        <v>3246</v>
      </c>
      <c r="C1831" s="406" t="s">
        <v>2852</v>
      </c>
      <c r="D1831" s="406" t="s">
        <v>3229</v>
      </c>
    </row>
    <row r="1832" spans="1:4" ht="12.5">
      <c r="A1832" s="406" t="s">
        <v>1893</v>
      </c>
      <c r="B1832" s="406" t="s">
        <v>3246</v>
      </c>
      <c r="C1832" s="406" t="s">
        <v>2853</v>
      </c>
      <c r="D1832" s="406" t="s">
        <v>3229</v>
      </c>
    </row>
    <row r="1833" spans="1:4" ht="12.5">
      <c r="A1833" s="406" t="s">
        <v>1893</v>
      </c>
      <c r="B1833" s="406" t="s">
        <v>3246</v>
      </c>
      <c r="C1833" s="406" t="s">
        <v>3223</v>
      </c>
      <c r="D1833" s="406" t="s">
        <v>3229</v>
      </c>
    </row>
    <row r="1834" spans="1:4" ht="12.5">
      <c r="A1834" s="406" t="s">
        <v>2261</v>
      </c>
      <c r="B1834" s="406" t="s">
        <v>3253</v>
      </c>
      <c r="C1834" s="406" t="s">
        <v>3131</v>
      </c>
      <c r="D1834" s="406" t="s">
        <v>3178</v>
      </c>
    </row>
    <row r="1835" spans="1:4" ht="12.5">
      <c r="A1835" s="406" t="s">
        <v>2261</v>
      </c>
      <c r="B1835" s="406" t="s">
        <v>3253</v>
      </c>
      <c r="C1835" s="406" t="s">
        <v>3133</v>
      </c>
      <c r="D1835" s="406" t="s">
        <v>3178</v>
      </c>
    </row>
    <row r="1836" spans="1:4" ht="12.5">
      <c r="A1836" s="406" t="s">
        <v>2261</v>
      </c>
      <c r="B1836" s="406" t="s">
        <v>3253</v>
      </c>
      <c r="C1836" s="406" t="s">
        <v>3134</v>
      </c>
      <c r="D1836" s="406" t="s">
        <v>3178</v>
      </c>
    </row>
    <row r="1837" spans="1:4" ht="12.5">
      <c r="A1837" s="406" t="s">
        <v>2261</v>
      </c>
      <c r="B1837" s="406" t="s">
        <v>3253</v>
      </c>
      <c r="C1837" s="406" t="s">
        <v>3254</v>
      </c>
      <c r="D1837" s="406" t="s">
        <v>3178</v>
      </c>
    </row>
    <row r="1838" spans="1:4" ht="12.5">
      <c r="A1838" s="406" t="s">
        <v>2261</v>
      </c>
      <c r="B1838" s="406" t="s">
        <v>3253</v>
      </c>
      <c r="C1838" s="406" t="s">
        <v>3255</v>
      </c>
      <c r="D1838" s="406" t="s">
        <v>3178</v>
      </c>
    </row>
    <row r="1839" spans="1:4" ht="12.5">
      <c r="A1839" s="406" t="s">
        <v>2261</v>
      </c>
      <c r="B1839" s="406" t="s">
        <v>3253</v>
      </c>
      <c r="C1839" s="406" t="s">
        <v>3256</v>
      </c>
      <c r="D1839" s="406" t="s">
        <v>3178</v>
      </c>
    </row>
    <row r="1840" spans="1:4" ht="12.5">
      <c r="A1840" s="406" t="s">
        <v>460</v>
      </c>
      <c r="B1840" s="406" t="s">
        <v>3257</v>
      </c>
      <c r="C1840" s="406" t="s">
        <v>1702</v>
      </c>
      <c r="D1840" s="406" t="s">
        <v>3258</v>
      </c>
    </row>
    <row r="1841" spans="1:4" ht="12.5">
      <c r="A1841" s="406" t="s">
        <v>460</v>
      </c>
      <c r="B1841" s="406" t="s">
        <v>3257</v>
      </c>
      <c r="C1841" s="406" t="s">
        <v>3259</v>
      </c>
      <c r="D1841" s="406" t="s">
        <v>3081</v>
      </c>
    </row>
    <row r="1842" spans="1:4" ht="12.5">
      <c r="A1842" s="406" t="s">
        <v>460</v>
      </c>
      <c r="B1842" s="406" t="s">
        <v>3257</v>
      </c>
      <c r="C1842" s="406" t="s">
        <v>3260</v>
      </c>
      <c r="D1842" s="406" t="s">
        <v>3081</v>
      </c>
    </row>
    <row r="1843" spans="1:4" ht="12.5">
      <c r="A1843" s="406" t="s">
        <v>460</v>
      </c>
      <c r="B1843" s="406" t="s">
        <v>3257</v>
      </c>
      <c r="C1843" s="406" t="s">
        <v>3261</v>
      </c>
      <c r="D1843" s="406" t="s">
        <v>3081</v>
      </c>
    </row>
    <row r="1844" spans="1:4" ht="12.5">
      <c r="A1844" s="406" t="s">
        <v>460</v>
      </c>
      <c r="B1844" s="406" t="s">
        <v>3257</v>
      </c>
      <c r="C1844" s="406" t="s">
        <v>3262</v>
      </c>
      <c r="D1844" s="406" t="s">
        <v>3081</v>
      </c>
    </row>
    <row r="1845" spans="1:4" ht="12.5">
      <c r="A1845" s="406" t="s">
        <v>460</v>
      </c>
      <c r="B1845" s="406" t="s">
        <v>3257</v>
      </c>
      <c r="C1845" s="406" t="s">
        <v>3263</v>
      </c>
      <c r="D1845" s="406" t="s">
        <v>3081</v>
      </c>
    </row>
    <row r="1846" spans="1:4" ht="12.5">
      <c r="A1846" s="406" t="s">
        <v>460</v>
      </c>
      <c r="B1846" s="406" t="s">
        <v>3257</v>
      </c>
      <c r="C1846" s="406" t="s">
        <v>3264</v>
      </c>
      <c r="D1846" s="406" t="s">
        <v>3081</v>
      </c>
    </row>
    <row r="1847" spans="1:4" ht="12.5">
      <c r="A1847" s="406" t="s">
        <v>460</v>
      </c>
      <c r="B1847" s="406" t="s">
        <v>3257</v>
      </c>
      <c r="C1847" s="406" t="s">
        <v>3265</v>
      </c>
      <c r="D1847" s="406" t="s">
        <v>3081</v>
      </c>
    </row>
    <row r="1848" spans="1:4" ht="12.5">
      <c r="A1848" s="406" t="s">
        <v>460</v>
      </c>
      <c r="B1848" s="406" t="s">
        <v>3257</v>
      </c>
      <c r="C1848" s="406" t="s">
        <v>3266</v>
      </c>
      <c r="D1848" s="406" t="s">
        <v>3081</v>
      </c>
    </row>
    <row r="1849" spans="1:4" ht="12.5">
      <c r="A1849" s="406" t="s">
        <v>460</v>
      </c>
      <c r="B1849" s="406" t="s">
        <v>3257</v>
      </c>
      <c r="C1849" s="406" t="s">
        <v>3267</v>
      </c>
      <c r="D1849" s="406" t="s">
        <v>3081</v>
      </c>
    </row>
    <row r="1850" spans="1:4" ht="12.5">
      <c r="A1850" s="406" t="s">
        <v>460</v>
      </c>
      <c r="B1850" s="406" t="s">
        <v>3257</v>
      </c>
      <c r="C1850" s="406" t="s">
        <v>3268</v>
      </c>
      <c r="D1850" s="406" t="s">
        <v>3081</v>
      </c>
    </row>
    <row r="1851" spans="1:4" ht="12.5">
      <c r="A1851" s="406" t="s">
        <v>460</v>
      </c>
      <c r="B1851" s="406" t="s">
        <v>3257</v>
      </c>
      <c r="C1851" s="406" t="s">
        <v>3269</v>
      </c>
      <c r="D1851" s="406" t="s">
        <v>3081</v>
      </c>
    </row>
    <row r="1852" spans="1:4" ht="12.5">
      <c r="A1852" s="406" t="s">
        <v>460</v>
      </c>
      <c r="B1852" s="406" t="s">
        <v>3257</v>
      </c>
      <c r="C1852" s="406" t="s">
        <v>3270</v>
      </c>
      <c r="D1852" s="406" t="s">
        <v>3081</v>
      </c>
    </row>
    <row r="1853" spans="1:4" ht="12.5">
      <c r="A1853" s="406" t="s">
        <v>460</v>
      </c>
      <c r="B1853" s="406" t="s">
        <v>3257</v>
      </c>
      <c r="C1853" s="406" t="s">
        <v>3271</v>
      </c>
      <c r="D1853" s="406" t="s">
        <v>3081</v>
      </c>
    </row>
    <row r="1854" spans="1:4" ht="12.5">
      <c r="A1854" s="406" t="s">
        <v>460</v>
      </c>
      <c r="B1854" s="406" t="s">
        <v>3257</v>
      </c>
      <c r="C1854" s="406" t="s">
        <v>3272</v>
      </c>
      <c r="D1854" s="406" t="s">
        <v>3081</v>
      </c>
    </row>
    <row r="1855" spans="1:4" ht="12.5">
      <c r="A1855" s="406" t="s">
        <v>460</v>
      </c>
      <c r="B1855" s="406" t="s">
        <v>3257</v>
      </c>
      <c r="C1855" s="406" t="s">
        <v>3273</v>
      </c>
      <c r="D1855" s="406" t="s">
        <v>3081</v>
      </c>
    </row>
    <row r="1856" spans="1:4" ht="12.5">
      <c r="A1856" s="406" t="s">
        <v>460</v>
      </c>
      <c r="B1856" s="406" t="s">
        <v>3257</v>
      </c>
      <c r="C1856" s="406" t="s">
        <v>3274</v>
      </c>
      <c r="D1856" s="406" t="s">
        <v>3081</v>
      </c>
    </row>
    <row r="1857" spans="1:4" ht="12.5">
      <c r="A1857" s="406" t="s">
        <v>3091</v>
      </c>
      <c r="B1857" s="406" t="s">
        <v>2949</v>
      </c>
      <c r="C1857" s="406" t="s">
        <v>1668</v>
      </c>
      <c r="D1857" s="406" t="s">
        <v>3275</v>
      </c>
    </row>
    <row r="1858" spans="1:4" ht="12.5">
      <c r="A1858" s="406" t="s">
        <v>3091</v>
      </c>
      <c r="B1858" s="406" t="s">
        <v>2949</v>
      </c>
      <c r="C1858" s="406" t="s">
        <v>1750</v>
      </c>
      <c r="D1858" s="406" t="s">
        <v>3276</v>
      </c>
    </row>
    <row r="1859" spans="1:4" ht="12.5">
      <c r="A1859" s="406" t="s">
        <v>3091</v>
      </c>
      <c r="B1859" s="406" t="s">
        <v>2949</v>
      </c>
      <c r="C1859" s="406" t="s">
        <v>1702</v>
      </c>
      <c r="D1859" s="406" t="s">
        <v>3277</v>
      </c>
    </row>
    <row r="1860" spans="1:4" ht="12.5">
      <c r="A1860" s="406" t="s">
        <v>3091</v>
      </c>
      <c r="B1860" s="406" t="s">
        <v>2949</v>
      </c>
      <c r="C1860" s="406" t="s">
        <v>1674</v>
      </c>
      <c r="D1860" s="406" t="s">
        <v>3278</v>
      </c>
    </row>
    <row r="1861" spans="1:4" ht="12.5">
      <c r="A1861" s="406" t="s">
        <v>3091</v>
      </c>
      <c r="B1861" s="406" t="s">
        <v>2949</v>
      </c>
      <c r="C1861" s="406" t="s">
        <v>1713</v>
      </c>
      <c r="D1861" s="406" t="s">
        <v>2439</v>
      </c>
    </row>
    <row r="1862" spans="1:4" ht="12.5">
      <c r="A1862" s="406" t="s">
        <v>3091</v>
      </c>
      <c r="B1862" s="406" t="s">
        <v>2949</v>
      </c>
      <c r="C1862" s="406" t="s">
        <v>1734</v>
      </c>
      <c r="D1862" s="406" t="s">
        <v>2470</v>
      </c>
    </row>
    <row r="1863" spans="1:4" ht="12.5">
      <c r="A1863" s="406" t="s">
        <v>3091</v>
      </c>
      <c r="B1863" s="406" t="s">
        <v>2949</v>
      </c>
      <c r="C1863" s="406" t="s">
        <v>1657</v>
      </c>
      <c r="D1863" s="406" t="s">
        <v>1742</v>
      </c>
    </row>
    <row r="1864" spans="1:4" ht="12.5">
      <c r="A1864" s="406" t="s">
        <v>3091</v>
      </c>
      <c r="B1864" s="406" t="s">
        <v>2949</v>
      </c>
      <c r="C1864" s="406" t="s">
        <v>1727</v>
      </c>
      <c r="D1864" s="406" t="s">
        <v>3279</v>
      </c>
    </row>
    <row r="1865" spans="1:4" ht="12.5">
      <c r="A1865" s="406" t="s">
        <v>3091</v>
      </c>
      <c r="B1865" s="406" t="s">
        <v>2949</v>
      </c>
      <c r="C1865" s="406" t="s">
        <v>1729</v>
      </c>
      <c r="D1865" s="406" t="s">
        <v>2383</v>
      </c>
    </row>
    <row r="1866" spans="1:4" ht="12.5">
      <c r="A1866" s="406" t="s">
        <v>3091</v>
      </c>
      <c r="B1866" s="406" t="s">
        <v>2949</v>
      </c>
      <c r="C1866" s="406" t="s">
        <v>1710</v>
      </c>
      <c r="D1866" s="406" t="s">
        <v>2096</v>
      </c>
    </row>
    <row r="1867" spans="1:4" ht="12.5">
      <c r="A1867" s="406" t="s">
        <v>3091</v>
      </c>
      <c r="B1867" s="406" t="s">
        <v>2949</v>
      </c>
      <c r="C1867" s="406" t="s">
        <v>1737</v>
      </c>
      <c r="D1867" s="406" t="s">
        <v>1862</v>
      </c>
    </row>
    <row r="1868" spans="1:4" ht="12.5">
      <c r="A1868" s="406" t="s">
        <v>3091</v>
      </c>
      <c r="B1868" s="406" t="s">
        <v>2949</v>
      </c>
      <c r="C1868" s="406" t="s">
        <v>1745</v>
      </c>
      <c r="D1868" s="406" t="s">
        <v>3280</v>
      </c>
    </row>
    <row r="1869" spans="1:4" ht="12.5">
      <c r="A1869" s="406" t="s">
        <v>3091</v>
      </c>
      <c r="B1869" s="406" t="s">
        <v>2949</v>
      </c>
      <c r="C1869" s="406" t="s">
        <v>2019</v>
      </c>
      <c r="D1869" s="406" t="s">
        <v>3281</v>
      </c>
    </row>
    <row r="1870" spans="1:4" ht="12.5">
      <c r="A1870" s="406" t="s">
        <v>3091</v>
      </c>
      <c r="B1870" s="406" t="s">
        <v>2949</v>
      </c>
      <c r="C1870" s="406" t="s">
        <v>1796</v>
      </c>
      <c r="D1870" s="406" t="s">
        <v>2260</v>
      </c>
    </row>
    <row r="1871" spans="1:4" ht="12.5">
      <c r="A1871" s="406" t="s">
        <v>460</v>
      </c>
      <c r="B1871" s="406" t="s">
        <v>3282</v>
      </c>
      <c r="C1871" s="406" t="s">
        <v>1674</v>
      </c>
      <c r="D1871" s="406" t="s">
        <v>3283</v>
      </c>
    </row>
    <row r="1872" spans="1:4" ht="12.5">
      <c r="A1872" s="406" t="s">
        <v>460</v>
      </c>
      <c r="B1872" s="406" t="s">
        <v>3282</v>
      </c>
      <c r="C1872" s="406" t="s">
        <v>1734</v>
      </c>
      <c r="D1872" s="406" t="s">
        <v>3284</v>
      </c>
    </row>
    <row r="1873" spans="1:4" ht="12.5">
      <c r="A1873" s="406" t="s">
        <v>460</v>
      </c>
      <c r="B1873" s="406" t="s">
        <v>3282</v>
      </c>
      <c r="C1873" s="406" t="s">
        <v>1724</v>
      </c>
      <c r="D1873" s="406" t="s">
        <v>3285</v>
      </c>
    </row>
    <row r="1874" spans="1:4" ht="12.5">
      <c r="A1874" s="406" t="s">
        <v>460</v>
      </c>
      <c r="B1874" s="406" t="s">
        <v>3282</v>
      </c>
      <c r="C1874" s="406" t="s">
        <v>1727</v>
      </c>
      <c r="D1874" s="406" t="s">
        <v>3286</v>
      </c>
    </row>
    <row r="1875" spans="1:4" ht="12.5">
      <c r="A1875" s="406" t="s">
        <v>460</v>
      </c>
      <c r="B1875" s="406" t="s">
        <v>3282</v>
      </c>
      <c r="C1875" s="406" t="s">
        <v>1737</v>
      </c>
      <c r="D1875" s="406" t="s">
        <v>3287</v>
      </c>
    </row>
    <row r="1876" spans="1:4" ht="12.5">
      <c r="A1876" s="406" t="s">
        <v>460</v>
      </c>
      <c r="B1876" s="406" t="s">
        <v>3282</v>
      </c>
      <c r="C1876" s="406" t="s">
        <v>3288</v>
      </c>
      <c r="D1876" s="406" t="s">
        <v>3088</v>
      </c>
    </row>
    <row r="1877" spans="1:4" ht="12.5">
      <c r="A1877" s="406" t="s">
        <v>472</v>
      </c>
      <c r="B1877" s="406" t="s">
        <v>3289</v>
      </c>
      <c r="C1877" s="406" t="s">
        <v>1920</v>
      </c>
      <c r="D1877" s="406" t="s">
        <v>3290</v>
      </c>
    </row>
    <row r="1878" spans="1:4" ht="12.5">
      <c r="A1878" s="406" t="s">
        <v>1893</v>
      </c>
      <c r="B1878" s="406" t="s">
        <v>3291</v>
      </c>
      <c r="C1878" s="406" t="s">
        <v>2861</v>
      </c>
      <c r="D1878" s="406" t="s">
        <v>3229</v>
      </c>
    </row>
    <row r="1879" spans="1:4" ht="12.5">
      <c r="A1879" s="406" t="s">
        <v>1893</v>
      </c>
      <c r="B1879" s="406" t="s">
        <v>3291</v>
      </c>
      <c r="C1879" s="406" t="s">
        <v>2862</v>
      </c>
      <c r="D1879" s="406" t="s">
        <v>3229</v>
      </c>
    </row>
    <row r="1880" spans="1:4" ht="12.5">
      <c r="A1880" s="406" t="s">
        <v>1893</v>
      </c>
      <c r="B1880" s="406" t="s">
        <v>3291</v>
      </c>
      <c r="C1880" s="406" t="s">
        <v>2864</v>
      </c>
      <c r="D1880" s="406" t="s">
        <v>3229</v>
      </c>
    </row>
    <row r="1881" spans="1:4" ht="12.5">
      <c r="A1881" s="406" t="s">
        <v>1893</v>
      </c>
      <c r="B1881" s="406" t="s">
        <v>3291</v>
      </c>
      <c r="C1881" s="406" t="s">
        <v>2865</v>
      </c>
      <c r="D1881" s="406" t="s">
        <v>3229</v>
      </c>
    </row>
    <row r="1882" spans="1:4" ht="12.5">
      <c r="A1882" s="406" t="s">
        <v>1893</v>
      </c>
      <c r="B1882" s="406" t="s">
        <v>3291</v>
      </c>
      <c r="C1882" s="406" t="s">
        <v>2866</v>
      </c>
      <c r="D1882" s="406" t="s">
        <v>3229</v>
      </c>
    </row>
    <row r="1883" spans="1:4" ht="12.5">
      <c r="A1883" s="406" t="s">
        <v>1893</v>
      </c>
      <c r="B1883" s="406" t="s">
        <v>3291</v>
      </c>
      <c r="C1883" s="406" t="s">
        <v>2867</v>
      </c>
      <c r="D1883" s="406" t="s">
        <v>3229</v>
      </c>
    </row>
    <row r="1884" spans="1:4" ht="12.5">
      <c r="A1884" s="406" t="s">
        <v>1893</v>
      </c>
      <c r="B1884" s="406" t="s">
        <v>3291</v>
      </c>
      <c r="C1884" s="406" t="s">
        <v>2868</v>
      </c>
      <c r="D1884" s="406" t="s">
        <v>3229</v>
      </c>
    </row>
    <row r="1885" spans="1:4" ht="12.5">
      <c r="A1885" s="406" t="s">
        <v>1893</v>
      </c>
      <c r="B1885" s="406" t="s">
        <v>3291</v>
      </c>
      <c r="C1885" s="406" t="s">
        <v>2869</v>
      </c>
      <c r="D1885" s="406" t="s">
        <v>3229</v>
      </c>
    </row>
    <row r="1886" spans="1:4" ht="12.5">
      <c r="A1886" s="406" t="s">
        <v>460</v>
      </c>
      <c r="B1886" s="406" t="s">
        <v>3292</v>
      </c>
      <c r="C1886" s="406" t="s">
        <v>3293</v>
      </c>
      <c r="D1886" s="406" t="s">
        <v>3081</v>
      </c>
    </row>
    <row r="1887" spans="1:4" ht="12.5">
      <c r="A1887" s="406" t="s">
        <v>460</v>
      </c>
      <c r="B1887" s="406" t="s">
        <v>3292</v>
      </c>
      <c r="C1887" s="406" t="s">
        <v>3209</v>
      </c>
      <c r="D1887" s="406" t="s">
        <v>3081</v>
      </c>
    </row>
    <row r="1888" spans="1:4" ht="12.5">
      <c r="A1888" s="406" t="s">
        <v>460</v>
      </c>
      <c r="B1888" s="406" t="s">
        <v>3294</v>
      </c>
      <c r="C1888" s="406" t="s">
        <v>2848</v>
      </c>
      <c r="D1888" s="406" t="s">
        <v>3081</v>
      </c>
    </row>
    <row r="1889" spans="1:4" ht="12.5">
      <c r="A1889" s="406" t="s">
        <v>460</v>
      </c>
      <c r="B1889" s="406" t="s">
        <v>3294</v>
      </c>
      <c r="C1889" s="406" t="s">
        <v>3295</v>
      </c>
      <c r="D1889" s="406" t="s">
        <v>3081</v>
      </c>
    </row>
    <row r="1890" spans="1:4" ht="12.5">
      <c r="A1890" s="406" t="s">
        <v>460</v>
      </c>
      <c r="B1890" s="406" t="s">
        <v>3294</v>
      </c>
      <c r="C1890" s="406" t="s">
        <v>3296</v>
      </c>
      <c r="D1890" s="406" t="s">
        <v>3081</v>
      </c>
    </row>
    <row r="1891" spans="1:4" ht="12.5">
      <c r="A1891" s="406" t="s">
        <v>460</v>
      </c>
      <c r="B1891" s="406" t="s">
        <v>3294</v>
      </c>
      <c r="C1891" s="406" t="s">
        <v>3297</v>
      </c>
      <c r="D1891" s="406" t="s">
        <v>3081</v>
      </c>
    </row>
    <row r="1892" spans="1:4" ht="12.5">
      <c r="A1892" s="406" t="s">
        <v>460</v>
      </c>
      <c r="B1892" s="406" t="s">
        <v>3294</v>
      </c>
      <c r="C1892" s="406" t="s">
        <v>3298</v>
      </c>
      <c r="D1892" s="406" t="s">
        <v>3081</v>
      </c>
    </row>
    <row r="1893" spans="1:4" ht="12.5">
      <c r="A1893" s="406" t="s">
        <v>460</v>
      </c>
      <c r="B1893" s="406" t="s">
        <v>3294</v>
      </c>
      <c r="C1893" s="406" t="s">
        <v>3299</v>
      </c>
      <c r="D1893" s="406" t="s">
        <v>3081</v>
      </c>
    </row>
    <row r="1894" spans="1:4" ht="12.5">
      <c r="A1894" s="406" t="s">
        <v>460</v>
      </c>
      <c r="B1894" s="406" t="s">
        <v>3294</v>
      </c>
      <c r="C1894" s="406" t="s">
        <v>3300</v>
      </c>
      <c r="D1894" s="406" t="s">
        <v>3081</v>
      </c>
    </row>
    <row r="1895" spans="1:4" ht="12.5">
      <c r="A1895" s="406" t="s">
        <v>460</v>
      </c>
      <c r="B1895" s="406" t="s">
        <v>3294</v>
      </c>
      <c r="C1895" s="406" t="s">
        <v>3301</v>
      </c>
      <c r="D1895" s="406" t="s">
        <v>3081</v>
      </c>
    </row>
    <row r="1896" spans="1:4" ht="12.5">
      <c r="A1896" s="406" t="s">
        <v>460</v>
      </c>
      <c r="B1896" s="406" t="s">
        <v>3294</v>
      </c>
      <c r="C1896" s="406" t="s">
        <v>3302</v>
      </c>
      <c r="D1896" s="406" t="s">
        <v>3081</v>
      </c>
    </row>
    <row r="1897" spans="1:4" ht="12.5">
      <c r="A1897" s="406" t="s">
        <v>460</v>
      </c>
      <c r="B1897" s="406" t="s">
        <v>3294</v>
      </c>
      <c r="C1897" s="406" t="s">
        <v>3303</v>
      </c>
      <c r="D1897" s="406" t="s">
        <v>3081</v>
      </c>
    </row>
    <row r="1898" spans="1:4" ht="12.5">
      <c r="A1898" s="406" t="s">
        <v>460</v>
      </c>
      <c r="B1898" s="406" t="s">
        <v>3294</v>
      </c>
      <c r="C1898" s="406" t="s">
        <v>3304</v>
      </c>
      <c r="D1898" s="406" t="s">
        <v>3081</v>
      </c>
    </row>
    <row r="1899" spans="1:4" ht="12.5">
      <c r="A1899" s="406" t="s">
        <v>460</v>
      </c>
      <c r="B1899" s="406" t="s">
        <v>3294</v>
      </c>
      <c r="C1899" s="406" t="s">
        <v>3305</v>
      </c>
      <c r="D1899" s="406" t="s">
        <v>3081</v>
      </c>
    </row>
    <row r="1900" spans="1:4" ht="12.5">
      <c r="A1900" s="406" t="s">
        <v>460</v>
      </c>
      <c r="B1900" s="406" t="s">
        <v>3294</v>
      </c>
      <c r="C1900" s="406" t="s">
        <v>3306</v>
      </c>
      <c r="D1900" s="406" t="s">
        <v>3081</v>
      </c>
    </row>
    <row r="1901" spans="1:4" ht="12.5">
      <c r="A1901" s="406" t="s">
        <v>460</v>
      </c>
      <c r="B1901" s="406" t="s">
        <v>3294</v>
      </c>
      <c r="C1901" s="406" t="s">
        <v>3307</v>
      </c>
      <c r="D1901" s="406" t="s">
        <v>3081</v>
      </c>
    </row>
    <row r="1902" spans="1:4" ht="12.5">
      <c r="A1902" s="406" t="s">
        <v>460</v>
      </c>
      <c r="B1902" s="406" t="s">
        <v>3294</v>
      </c>
      <c r="C1902" s="406" t="s">
        <v>3308</v>
      </c>
      <c r="D1902" s="406" t="s">
        <v>3081</v>
      </c>
    </row>
    <row r="1903" spans="1:4" ht="12.5">
      <c r="A1903" s="406" t="s">
        <v>460</v>
      </c>
      <c r="B1903" s="406" t="s">
        <v>3309</v>
      </c>
      <c r="C1903" s="406" t="s">
        <v>3310</v>
      </c>
      <c r="D1903" s="406" t="s">
        <v>3081</v>
      </c>
    </row>
    <row r="1904" spans="1:4" ht="12.5">
      <c r="A1904" s="406" t="s">
        <v>460</v>
      </c>
      <c r="B1904" s="406" t="s">
        <v>3309</v>
      </c>
      <c r="C1904" s="406" t="s">
        <v>3132</v>
      </c>
      <c r="D1904" s="406" t="s">
        <v>3081</v>
      </c>
    </row>
    <row r="1905" spans="1:4" ht="12.5">
      <c r="A1905" s="406" t="s">
        <v>460</v>
      </c>
      <c r="B1905" s="406" t="s">
        <v>3309</v>
      </c>
      <c r="C1905" s="406" t="s">
        <v>3136</v>
      </c>
      <c r="D1905" s="406" t="s">
        <v>3081</v>
      </c>
    </row>
    <row r="1906" spans="1:4" ht="12.5">
      <c r="A1906" s="406" t="s">
        <v>460</v>
      </c>
      <c r="B1906" s="406" t="s">
        <v>3309</v>
      </c>
      <c r="C1906" s="406" t="s">
        <v>3138</v>
      </c>
      <c r="D1906" s="406" t="s">
        <v>3081</v>
      </c>
    </row>
    <row r="1907" spans="1:4" ht="12.5">
      <c r="A1907" s="406" t="s">
        <v>460</v>
      </c>
      <c r="B1907" s="406" t="s">
        <v>3309</v>
      </c>
      <c r="C1907" s="406" t="s">
        <v>3311</v>
      </c>
      <c r="D1907" s="406" t="s">
        <v>3081</v>
      </c>
    </row>
    <row r="1908" spans="1:4" ht="12.5">
      <c r="A1908" s="406" t="s">
        <v>460</v>
      </c>
      <c r="B1908" s="406" t="s">
        <v>3309</v>
      </c>
      <c r="C1908" s="406" t="s">
        <v>3312</v>
      </c>
      <c r="D1908" s="406" t="s">
        <v>3081</v>
      </c>
    </row>
    <row r="1909" spans="1:4" ht="12.5">
      <c r="A1909" s="406" t="s">
        <v>460</v>
      </c>
      <c r="B1909" s="406" t="s">
        <v>3294</v>
      </c>
      <c r="C1909" s="406" t="s">
        <v>3313</v>
      </c>
      <c r="D1909" s="406" t="s">
        <v>3081</v>
      </c>
    </row>
    <row r="1910" spans="1:4" ht="12.5">
      <c r="A1910" s="406" t="s">
        <v>460</v>
      </c>
      <c r="B1910" s="406" t="s">
        <v>3294</v>
      </c>
      <c r="C1910" s="406" t="s">
        <v>3314</v>
      </c>
      <c r="D1910" s="406" t="s">
        <v>3081</v>
      </c>
    </row>
    <row r="1911" spans="1:4" ht="12.5">
      <c r="A1911" s="406" t="s">
        <v>460</v>
      </c>
      <c r="B1911" s="406" t="s">
        <v>3294</v>
      </c>
      <c r="C1911" s="406" t="s">
        <v>3315</v>
      </c>
      <c r="D1911" s="406" t="s">
        <v>3081</v>
      </c>
    </row>
    <row r="1912" spans="1:4" ht="12.5">
      <c r="A1912" s="406" t="s">
        <v>460</v>
      </c>
      <c r="B1912" s="406" t="s">
        <v>3294</v>
      </c>
      <c r="C1912" s="406" t="s">
        <v>3316</v>
      </c>
      <c r="D1912" s="406" t="s">
        <v>3081</v>
      </c>
    </row>
    <row r="1913" spans="1:4" ht="12.5">
      <c r="A1913" s="406" t="s">
        <v>460</v>
      </c>
      <c r="B1913" s="406" t="s">
        <v>3294</v>
      </c>
      <c r="C1913" s="406" t="s">
        <v>3317</v>
      </c>
      <c r="D1913" s="406" t="s">
        <v>3081</v>
      </c>
    </row>
    <row r="1914" spans="1:4" ht="12.5">
      <c r="A1914" s="406" t="s">
        <v>460</v>
      </c>
      <c r="B1914" s="406" t="s">
        <v>3294</v>
      </c>
      <c r="C1914" s="406" t="s">
        <v>3318</v>
      </c>
      <c r="D1914" s="406" t="s">
        <v>3081</v>
      </c>
    </row>
    <row r="1915" spans="1:4" ht="12.5">
      <c r="A1915" s="406" t="s">
        <v>460</v>
      </c>
      <c r="B1915" s="406" t="s">
        <v>3294</v>
      </c>
      <c r="C1915" s="406" t="s">
        <v>3319</v>
      </c>
      <c r="D1915" s="406" t="s">
        <v>3081</v>
      </c>
    </row>
    <row r="1916" spans="1:4" ht="12.5">
      <c r="A1916" s="406" t="s">
        <v>460</v>
      </c>
      <c r="B1916" s="406" t="s">
        <v>3294</v>
      </c>
      <c r="C1916" s="406" t="s">
        <v>3320</v>
      </c>
      <c r="D1916" s="406" t="s">
        <v>3081</v>
      </c>
    </row>
    <row r="1917" spans="1:4" ht="12.5">
      <c r="A1917" s="406" t="s">
        <v>460</v>
      </c>
      <c r="B1917" s="406" t="s">
        <v>3294</v>
      </c>
      <c r="C1917" s="406" t="s">
        <v>3321</v>
      </c>
      <c r="D1917" s="406" t="s">
        <v>3081</v>
      </c>
    </row>
    <row r="1918" spans="1:4" ht="12.5">
      <c r="A1918" s="406" t="s">
        <v>460</v>
      </c>
      <c r="B1918" s="406" t="s">
        <v>3294</v>
      </c>
      <c r="C1918" s="406" t="s">
        <v>3322</v>
      </c>
      <c r="D1918" s="406" t="s">
        <v>3081</v>
      </c>
    </row>
    <row r="1919" spans="1:4" ht="12.5">
      <c r="A1919" s="406" t="s">
        <v>460</v>
      </c>
      <c r="B1919" s="406" t="s">
        <v>3309</v>
      </c>
      <c r="C1919" s="406" t="s">
        <v>3323</v>
      </c>
      <c r="D1919" s="406" t="s">
        <v>3081</v>
      </c>
    </row>
    <row r="1920" spans="1:4" ht="12.5">
      <c r="A1920" s="406" t="s">
        <v>460</v>
      </c>
      <c r="B1920" s="406" t="s">
        <v>3324</v>
      </c>
      <c r="C1920" s="406" t="s">
        <v>1767</v>
      </c>
      <c r="D1920" s="406" t="s">
        <v>3325</v>
      </c>
    </row>
    <row r="1921" spans="1:4" ht="12.5">
      <c r="A1921" s="406" t="s">
        <v>460</v>
      </c>
      <c r="B1921" s="406" t="s">
        <v>3324</v>
      </c>
      <c r="C1921" s="406" t="s">
        <v>3326</v>
      </c>
      <c r="D1921" s="406" t="s">
        <v>3081</v>
      </c>
    </row>
    <row r="1922" spans="1:4" ht="12.5">
      <c r="A1922" s="406" t="s">
        <v>460</v>
      </c>
      <c r="B1922" s="406" t="s">
        <v>3324</v>
      </c>
      <c r="C1922" s="406" t="s">
        <v>3327</v>
      </c>
      <c r="D1922" s="406" t="s">
        <v>3081</v>
      </c>
    </row>
    <row r="1923" spans="1:4" ht="12.5">
      <c r="A1923" s="406" t="s">
        <v>460</v>
      </c>
      <c r="B1923" s="406" t="s">
        <v>3324</v>
      </c>
      <c r="C1923" s="406" t="s">
        <v>3328</v>
      </c>
      <c r="D1923" s="406" t="s">
        <v>3081</v>
      </c>
    </row>
    <row r="1924" spans="1:4" ht="12.5">
      <c r="A1924" s="406" t="s">
        <v>460</v>
      </c>
      <c r="B1924" s="406" t="s">
        <v>3324</v>
      </c>
      <c r="C1924" s="406" t="s">
        <v>3329</v>
      </c>
      <c r="D1924" s="406" t="s">
        <v>3081</v>
      </c>
    </row>
    <row r="1925" spans="1:4" ht="12.5">
      <c r="A1925" s="406" t="s">
        <v>460</v>
      </c>
      <c r="B1925" s="406" t="s">
        <v>3324</v>
      </c>
      <c r="C1925" s="406" t="s">
        <v>3330</v>
      </c>
      <c r="D1925" s="406" t="s">
        <v>3081</v>
      </c>
    </row>
    <row r="1926" spans="1:4" ht="12.5">
      <c r="A1926" s="406" t="s">
        <v>460</v>
      </c>
      <c r="B1926" s="406" t="s">
        <v>3324</v>
      </c>
      <c r="C1926" s="406" t="s">
        <v>2783</v>
      </c>
      <c r="D1926" s="406" t="s">
        <v>3081</v>
      </c>
    </row>
    <row r="1927" spans="1:4" ht="12.5">
      <c r="A1927" s="406" t="s">
        <v>460</v>
      </c>
      <c r="B1927" s="406" t="s">
        <v>3324</v>
      </c>
      <c r="C1927" s="406" t="s">
        <v>3331</v>
      </c>
      <c r="D1927" s="406" t="s">
        <v>3081</v>
      </c>
    </row>
    <row r="1928" spans="1:4" ht="12.5">
      <c r="A1928" s="406" t="s">
        <v>460</v>
      </c>
      <c r="B1928" s="406" t="s">
        <v>3324</v>
      </c>
      <c r="C1928" s="406" t="s">
        <v>3332</v>
      </c>
      <c r="D1928" s="406" t="s">
        <v>3081</v>
      </c>
    </row>
    <row r="1929" spans="1:4" ht="12.5">
      <c r="A1929" s="406" t="s">
        <v>460</v>
      </c>
      <c r="B1929" s="406" t="s">
        <v>3324</v>
      </c>
      <c r="C1929" s="406" t="s">
        <v>3333</v>
      </c>
      <c r="D1929" s="406" t="s">
        <v>3081</v>
      </c>
    </row>
    <row r="1930" spans="1:4" ht="12.5">
      <c r="A1930" s="406" t="s">
        <v>460</v>
      </c>
      <c r="B1930" s="406" t="s">
        <v>3324</v>
      </c>
      <c r="C1930" s="406" t="s">
        <v>3334</v>
      </c>
      <c r="D1930" s="406" t="s">
        <v>3081</v>
      </c>
    </row>
    <row r="1931" spans="1:4" ht="12.5">
      <c r="A1931" s="406" t="s">
        <v>460</v>
      </c>
      <c r="B1931" s="406" t="s">
        <v>3324</v>
      </c>
      <c r="C1931" s="406" t="s">
        <v>3335</v>
      </c>
      <c r="D1931" s="406" t="s">
        <v>3081</v>
      </c>
    </row>
    <row r="1932" spans="1:4" ht="12.5">
      <c r="A1932" s="406" t="s">
        <v>460</v>
      </c>
      <c r="B1932" s="406" t="s">
        <v>3324</v>
      </c>
      <c r="C1932" s="406" t="s">
        <v>3336</v>
      </c>
      <c r="D1932" s="406" t="s">
        <v>3081</v>
      </c>
    </row>
    <row r="1933" spans="1:4" ht="12.5">
      <c r="A1933" s="406" t="s">
        <v>460</v>
      </c>
      <c r="B1933" s="406" t="s">
        <v>3324</v>
      </c>
      <c r="C1933" s="406" t="s">
        <v>3337</v>
      </c>
      <c r="D1933" s="406" t="s">
        <v>3081</v>
      </c>
    </row>
    <row r="1934" spans="1:4" ht="12.5">
      <c r="A1934" s="406" t="s">
        <v>460</v>
      </c>
      <c r="B1934" s="406" t="s">
        <v>3324</v>
      </c>
      <c r="C1934" s="406" t="s">
        <v>3338</v>
      </c>
      <c r="D1934" s="406" t="s">
        <v>3081</v>
      </c>
    </row>
    <row r="1935" spans="1:4" ht="12.5">
      <c r="A1935" s="406" t="s">
        <v>460</v>
      </c>
      <c r="B1935" s="406" t="s">
        <v>3324</v>
      </c>
      <c r="C1935" s="406" t="s">
        <v>3339</v>
      </c>
      <c r="D1935" s="406" t="s">
        <v>3081</v>
      </c>
    </row>
    <row r="1936" spans="1:4" ht="12.5">
      <c r="A1936" s="406" t="s">
        <v>460</v>
      </c>
      <c r="B1936" s="406" t="s">
        <v>3340</v>
      </c>
      <c r="C1936" s="406" t="s">
        <v>1651</v>
      </c>
      <c r="D1936" s="406" t="s">
        <v>2230</v>
      </c>
    </row>
    <row r="1937" spans="1:4" ht="12.5">
      <c r="A1937" s="406" t="s">
        <v>460</v>
      </c>
      <c r="B1937" s="406" t="s">
        <v>3340</v>
      </c>
      <c r="C1937" s="406" t="s">
        <v>2962</v>
      </c>
      <c r="D1937" s="406" t="s">
        <v>3088</v>
      </c>
    </row>
    <row r="1938" spans="1:4" ht="12.5">
      <c r="A1938" s="406" t="s">
        <v>460</v>
      </c>
      <c r="B1938" s="406" t="s">
        <v>3340</v>
      </c>
      <c r="C1938" s="406" t="s">
        <v>3164</v>
      </c>
      <c r="D1938" s="406" t="s">
        <v>3088</v>
      </c>
    </row>
    <row r="1939" spans="1:4" ht="12.5">
      <c r="A1939" s="406" t="s">
        <v>460</v>
      </c>
      <c r="B1939" s="406" t="s">
        <v>3340</v>
      </c>
      <c r="C1939" s="406" t="s">
        <v>3341</v>
      </c>
      <c r="D1939" s="406" t="s">
        <v>3088</v>
      </c>
    </row>
    <row r="1940" spans="1:4" ht="12.5">
      <c r="A1940" s="406" t="s">
        <v>460</v>
      </c>
      <c r="B1940" s="406" t="s">
        <v>3340</v>
      </c>
      <c r="C1940" s="406" t="s">
        <v>3342</v>
      </c>
      <c r="D1940" s="406" t="s">
        <v>3088</v>
      </c>
    </row>
    <row r="1941" spans="1:4" ht="12.5">
      <c r="A1941" s="406" t="s">
        <v>460</v>
      </c>
      <c r="B1941" s="406" t="s">
        <v>3340</v>
      </c>
      <c r="C1941" s="406" t="s">
        <v>2965</v>
      </c>
      <c r="D1941" s="406" t="s">
        <v>3088</v>
      </c>
    </row>
    <row r="1942" spans="1:4" ht="12.5">
      <c r="A1942" s="406" t="s">
        <v>460</v>
      </c>
      <c r="B1942" s="406" t="s">
        <v>3340</v>
      </c>
      <c r="C1942" s="406" t="s">
        <v>2968</v>
      </c>
      <c r="D1942" s="406" t="s">
        <v>3088</v>
      </c>
    </row>
    <row r="1943" spans="1:4" ht="12.5">
      <c r="A1943" s="406" t="s">
        <v>460</v>
      </c>
      <c r="B1943" s="406" t="s">
        <v>3340</v>
      </c>
      <c r="C1943" s="406" t="s">
        <v>2969</v>
      </c>
      <c r="D1943" s="406" t="s">
        <v>3088</v>
      </c>
    </row>
    <row r="1944" spans="1:4" ht="12.5">
      <c r="A1944" s="406" t="s">
        <v>460</v>
      </c>
      <c r="B1944" s="406" t="s">
        <v>3340</v>
      </c>
      <c r="C1944" s="406" t="s">
        <v>2980</v>
      </c>
      <c r="D1944" s="406" t="s">
        <v>3088</v>
      </c>
    </row>
    <row r="1945" spans="1:4" ht="12.5">
      <c r="A1945" s="406" t="s">
        <v>460</v>
      </c>
      <c r="B1945" s="406" t="s">
        <v>3340</v>
      </c>
      <c r="C1945" s="406" t="s">
        <v>2982</v>
      </c>
      <c r="D1945" s="406" t="s">
        <v>3088</v>
      </c>
    </row>
    <row r="1946" spans="1:4" ht="12.5">
      <c r="A1946" s="406" t="s">
        <v>460</v>
      </c>
      <c r="B1946" s="406" t="s">
        <v>3340</v>
      </c>
      <c r="C1946" s="406" t="s">
        <v>2983</v>
      </c>
      <c r="D1946" s="406" t="s">
        <v>3088</v>
      </c>
    </row>
    <row r="1947" spans="1:4" ht="12.5">
      <c r="A1947" s="406" t="s">
        <v>460</v>
      </c>
      <c r="B1947" s="406" t="s">
        <v>3340</v>
      </c>
      <c r="C1947" s="406" t="s">
        <v>3343</v>
      </c>
      <c r="D1947" s="406" t="s">
        <v>3088</v>
      </c>
    </row>
    <row r="1948" spans="1:4" ht="12.5">
      <c r="A1948" s="406" t="s">
        <v>460</v>
      </c>
      <c r="B1948" s="406" t="s">
        <v>3340</v>
      </c>
      <c r="C1948" s="406" t="s">
        <v>3166</v>
      </c>
      <c r="D1948" s="406" t="s">
        <v>3088</v>
      </c>
    </row>
    <row r="1949" spans="1:4" ht="12.5">
      <c r="A1949" s="406" t="s">
        <v>460</v>
      </c>
      <c r="B1949" s="406" t="s">
        <v>3340</v>
      </c>
      <c r="C1949" s="406" t="s">
        <v>3167</v>
      </c>
      <c r="D1949" s="406" t="s">
        <v>3088</v>
      </c>
    </row>
    <row r="1950" spans="1:4" ht="12.5">
      <c r="A1950" s="406" t="s">
        <v>2552</v>
      </c>
      <c r="B1950" s="406" t="s">
        <v>2552</v>
      </c>
      <c r="C1950" s="406"/>
      <c r="D1950" s="406" t="s">
        <v>3344</v>
      </c>
    </row>
    <row r="1951" spans="1:4" ht="12.5">
      <c r="A1951" s="406" t="s">
        <v>460</v>
      </c>
      <c r="B1951" s="406" t="s">
        <v>3154</v>
      </c>
      <c r="C1951" s="406" t="s">
        <v>2874</v>
      </c>
      <c r="D1951" s="406" t="s">
        <v>3081</v>
      </c>
    </row>
    <row r="1952" spans="1:4" ht="12.5">
      <c r="A1952" s="406" t="s">
        <v>1858</v>
      </c>
      <c r="B1952" s="406" t="s">
        <v>1859</v>
      </c>
      <c r="C1952" s="406" t="s">
        <v>1724</v>
      </c>
      <c r="D1952" s="406" t="s">
        <v>2259</v>
      </c>
    </row>
    <row r="1953" spans="1:4" ht="12.5">
      <c r="A1953" s="406" t="s">
        <v>460</v>
      </c>
      <c r="B1953" s="406" t="s">
        <v>3235</v>
      </c>
      <c r="C1953" s="406" t="s">
        <v>3345</v>
      </c>
      <c r="D1953" s="406" t="s">
        <v>3081</v>
      </c>
    </row>
    <row r="1954" spans="1:4" ht="12.5">
      <c r="A1954" s="406" t="s">
        <v>460</v>
      </c>
      <c r="B1954" s="406" t="s">
        <v>3340</v>
      </c>
      <c r="C1954" s="406" t="s">
        <v>3346</v>
      </c>
      <c r="D1954" s="406" t="s">
        <v>3088</v>
      </c>
    </row>
    <row r="1955" spans="1:4" ht="12.5">
      <c r="A1955" s="406" t="s">
        <v>1546</v>
      </c>
      <c r="B1955" s="406" t="s">
        <v>2084</v>
      </c>
      <c r="C1955" s="406" t="s">
        <v>1767</v>
      </c>
      <c r="D1955" s="406" t="s">
        <v>2375</v>
      </c>
    </row>
    <row r="1956" spans="1:4" ht="12.5">
      <c r="A1956" s="406" t="s">
        <v>467</v>
      </c>
      <c r="B1956" s="406" t="s">
        <v>1982</v>
      </c>
      <c r="C1956" s="406" t="s">
        <v>1729</v>
      </c>
      <c r="D1956" s="406" t="s">
        <v>2154</v>
      </c>
    </row>
    <row r="1957" spans="1:4" ht="12.5">
      <c r="A1957" s="406" t="s">
        <v>460</v>
      </c>
      <c r="B1957" s="406" t="s">
        <v>3163</v>
      </c>
      <c r="C1957" s="406" t="s">
        <v>2980</v>
      </c>
      <c r="D1957" s="406" t="s">
        <v>3081</v>
      </c>
    </row>
    <row r="1958" spans="1:4" ht="12.5">
      <c r="A1958" s="406" t="s">
        <v>460</v>
      </c>
      <c r="B1958" s="406" t="s">
        <v>1982</v>
      </c>
      <c r="C1958" s="406" t="s">
        <v>1674</v>
      </c>
      <c r="D1958" s="406" t="s">
        <v>1871</v>
      </c>
    </row>
    <row r="1959" spans="1:4" ht="12.5">
      <c r="A1959" s="406" t="s">
        <v>448</v>
      </c>
      <c r="B1959" s="406" t="s">
        <v>2390</v>
      </c>
      <c r="C1959" s="406" t="s">
        <v>1651</v>
      </c>
      <c r="D1959" s="406" t="s">
        <v>2391</v>
      </c>
    </row>
    <row r="1960" spans="1:4" ht="12.5">
      <c r="A1960" s="406" t="s">
        <v>460</v>
      </c>
      <c r="B1960" s="406" t="s">
        <v>3294</v>
      </c>
      <c r="C1960" s="406" t="s">
        <v>3347</v>
      </c>
      <c r="D1960" s="406" t="s">
        <v>3081</v>
      </c>
    </row>
    <row r="1961" spans="1:4" ht="12.5">
      <c r="A1961" s="406" t="s">
        <v>1546</v>
      </c>
      <c r="B1961" s="406" t="s">
        <v>1937</v>
      </c>
      <c r="C1961" s="406" t="s">
        <v>1727</v>
      </c>
      <c r="D1961" s="406" t="s">
        <v>2467</v>
      </c>
    </row>
    <row r="1962" spans="1:4" ht="12.5">
      <c r="A1962" s="406" t="s">
        <v>452</v>
      </c>
      <c r="B1962" s="406" t="s">
        <v>2590</v>
      </c>
      <c r="C1962" s="406" t="s">
        <v>1665</v>
      </c>
      <c r="D1962" s="406" t="s">
        <v>2619</v>
      </c>
    </row>
    <row r="1963" spans="1:4" ht="12.5">
      <c r="A1963" s="406" t="s">
        <v>1546</v>
      </c>
      <c r="B1963" s="406" t="s">
        <v>1659</v>
      </c>
      <c r="C1963" s="406" t="s">
        <v>1724</v>
      </c>
      <c r="D1963" s="406" t="s">
        <v>1940</v>
      </c>
    </row>
    <row r="1964" spans="1:4" ht="12.5">
      <c r="A1964" s="406" t="s">
        <v>460</v>
      </c>
      <c r="B1964" s="406" t="s">
        <v>1988</v>
      </c>
      <c r="C1964" s="406" t="s">
        <v>1763</v>
      </c>
      <c r="D1964" s="406" t="s">
        <v>3348</v>
      </c>
    </row>
    <row r="1965" spans="1:4" ht="12.5">
      <c r="A1965" s="406" t="s">
        <v>460</v>
      </c>
      <c r="B1965" s="406" t="s">
        <v>2565</v>
      </c>
      <c r="C1965" s="406" t="s">
        <v>1668</v>
      </c>
      <c r="D1965" s="406" t="s">
        <v>2589</v>
      </c>
    </row>
    <row r="1966" spans="1:4" ht="12.5">
      <c r="A1966" s="406" t="s">
        <v>2261</v>
      </c>
      <c r="B1966" s="406" t="s">
        <v>1923</v>
      </c>
      <c r="C1966" s="406" t="s">
        <v>3349</v>
      </c>
      <c r="D1966" s="406" t="s">
        <v>3178</v>
      </c>
    </row>
    <row r="1967" spans="1:4" ht="12.5">
      <c r="A1967" s="406" t="s">
        <v>456</v>
      </c>
      <c r="B1967" s="406" t="s">
        <v>2736</v>
      </c>
      <c r="C1967" s="406" t="s">
        <v>2226</v>
      </c>
      <c r="D1967" s="406" t="s">
        <v>3063</v>
      </c>
    </row>
    <row r="1968" spans="1:4" ht="12.5">
      <c r="A1968" s="406" t="s">
        <v>460</v>
      </c>
      <c r="B1968" s="406" t="s">
        <v>1990</v>
      </c>
      <c r="C1968" s="406" t="s">
        <v>1870</v>
      </c>
      <c r="D1968" s="406" t="s">
        <v>2396</v>
      </c>
    </row>
    <row r="1969" spans="1:4" ht="12.5">
      <c r="A1969" s="406" t="s">
        <v>460</v>
      </c>
      <c r="B1969" s="406" t="s">
        <v>3257</v>
      </c>
      <c r="C1969" s="406" t="s">
        <v>3350</v>
      </c>
      <c r="D1969" s="406" t="s">
        <v>3081</v>
      </c>
    </row>
    <row r="1970" spans="1:4" ht="12.5">
      <c r="A1970" s="406" t="s">
        <v>460</v>
      </c>
      <c r="B1970" s="406" t="s">
        <v>1659</v>
      </c>
      <c r="C1970" s="406" t="s">
        <v>2231</v>
      </c>
      <c r="D1970" s="406" t="s">
        <v>2287</v>
      </c>
    </row>
    <row r="1971" spans="1:4" ht="12.5">
      <c r="A1971" s="406" t="s">
        <v>460</v>
      </c>
      <c r="B1971" s="406" t="s">
        <v>3197</v>
      </c>
      <c r="C1971" s="406" t="s">
        <v>3114</v>
      </c>
      <c r="D1971" s="406" t="s">
        <v>3088</v>
      </c>
    </row>
    <row r="1972" spans="1:4" ht="12.5">
      <c r="A1972" s="406" t="s">
        <v>1843</v>
      </c>
      <c r="B1972" s="406" t="s">
        <v>1846</v>
      </c>
      <c r="C1972" s="406" t="s">
        <v>1734</v>
      </c>
      <c r="D1972" s="406" t="s">
        <v>1847</v>
      </c>
    </row>
    <row r="1973" spans="1:4" ht="12.5">
      <c r="A1973" s="406" t="s">
        <v>1546</v>
      </c>
      <c r="B1973" s="406" t="s">
        <v>1653</v>
      </c>
      <c r="C1973" s="406" t="s">
        <v>1724</v>
      </c>
      <c r="D1973" s="406" t="s">
        <v>1655</v>
      </c>
    </row>
    <row r="1974" spans="1:4" ht="12.5">
      <c r="A1974" s="406" t="s">
        <v>452</v>
      </c>
      <c r="B1974" s="406" t="s">
        <v>1846</v>
      </c>
      <c r="C1974" s="406" t="s">
        <v>3012</v>
      </c>
      <c r="D1974" s="406" t="s">
        <v>3053</v>
      </c>
    </row>
    <row r="1975" spans="1:4" ht="12.5">
      <c r="A1975" s="406" t="s">
        <v>2261</v>
      </c>
      <c r="B1975" s="406" t="s">
        <v>1923</v>
      </c>
      <c r="C1975" s="406" t="s">
        <v>3220</v>
      </c>
      <c r="D1975" s="406" t="s">
        <v>3178</v>
      </c>
    </row>
    <row r="1976" spans="1:4" ht="12.5">
      <c r="A1976" s="406" t="s">
        <v>456</v>
      </c>
      <c r="B1976" s="406" t="s">
        <v>2490</v>
      </c>
      <c r="C1976" s="406" t="s">
        <v>2120</v>
      </c>
      <c r="D1976" s="406" t="s">
        <v>2535</v>
      </c>
    </row>
    <row r="1977" spans="1:4" ht="12.5">
      <c r="A1977" s="406" t="s">
        <v>2261</v>
      </c>
      <c r="B1977" s="406" t="s">
        <v>1923</v>
      </c>
      <c r="C1977" s="406" t="s">
        <v>2958</v>
      </c>
      <c r="D1977" s="406" t="s">
        <v>3178</v>
      </c>
    </row>
    <row r="1978" spans="1:4" ht="12.5">
      <c r="A1978" s="406" t="s">
        <v>460</v>
      </c>
      <c r="B1978" s="406" t="s">
        <v>3294</v>
      </c>
      <c r="C1978" s="406" t="s">
        <v>3351</v>
      </c>
      <c r="D1978" s="406" t="s">
        <v>3081</v>
      </c>
    </row>
    <row r="1979" spans="1:4" ht="12.5">
      <c r="A1979" s="406" t="s">
        <v>460</v>
      </c>
      <c r="B1979" s="406" t="s">
        <v>1915</v>
      </c>
      <c r="C1979" s="406" t="s">
        <v>1702</v>
      </c>
      <c r="D1979" s="406" t="s">
        <v>3352</v>
      </c>
    </row>
    <row r="1980" spans="1:4" ht="12.5">
      <c r="A1980" s="406" t="s">
        <v>2261</v>
      </c>
      <c r="B1980" s="406" t="s">
        <v>3253</v>
      </c>
      <c r="C1980" s="406" t="s">
        <v>3353</v>
      </c>
      <c r="D1980" s="406" t="s">
        <v>3178</v>
      </c>
    </row>
    <row r="1981" spans="1:4" ht="12.5">
      <c r="A1981" s="406" t="s">
        <v>1855</v>
      </c>
      <c r="B1981" s="406" t="s">
        <v>1856</v>
      </c>
      <c r="C1981" s="406" t="s">
        <v>1654</v>
      </c>
      <c r="D1981" s="406" t="s">
        <v>3354</v>
      </c>
    </row>
    <row r="1982" spans="1:4" ht="12.5">
      <c r="A1982" s="406" t="s">
        <v>1546</v>
      </c>
      <c r="B1982" s="406" t="s">
        <v>1934</v>
      </c>
      <c r="C1982" s="406" t="s">
        <v>1819</v>
      </c>
      <c r="D1982" s="406" t="s">
        <v>2376</v>
      </c>
    </row>
    <row r="1983" spans="1:4" ht="12.5">
      <c r="A1983" s="406" t="s">
        <v>456</v>
      </c>
      <c r="B1983" s="406" t="s">
        <v>2728</v>
      </c>
      <c r="C1983" s="406" t="s">
        <v>1671</v>
      </c>
      <c r="D1983" s="406" t="s">
        <v>2730</v>
      </c>
    </row>
    <row r="1984" spans="1:4" ht="12.5">
      <c r="A1984" s="406" t="s">
        <v>467</v>
      </c>
      <c r="B1984" s="406" t="s">
        <v>2320</v>
      </c>
      <c r="C1984" s="406" t="s">
        <v>1702</v>
      </c>
      <c r="D1984" s="406" t="s">
        <v>2481</v>
      </c>
    </row>
    <row r="1985" spans="1:4" ht="12.5">
      <c r="A1985" s="406" t="s">
        <v>1792</v>
      </c>
      <c r="B1985" s="406" t="s">
        <v>1950</v>
      </c>
      <c r="C1985" s="406" t="s">
        <v>1674</v>
      </c>
      <c r="D1985" s="406" t="s">
        <v>2595</v>
      </c>
    </row>
    <row r="1986" spans="1:4" ht="12.5">
      <c r="A1986" s="406" t="s">
        <v>448</v>
      </c>
      <c r="B1986" s="406" t="s">
        <v>1697</v>
      </c>
      <c r="C1986" s="406" t="s">
        <v>1695</v>
      </c>
      <c r="D1986" s="406" t="s">
        <v>1698</v>
      </c>
    </row>
    <row r="1987" spans="1:4" ht="12.5">
      <c r="A1987" s="406" t="s">
        <v>452</v>
      </c>
      <c r="B1987" s="406" t="s">
        <v>2592</v>
      </c>
      <c r="C1987" s="406" t="s">
        <v>1727</v>
      </c>
      <c r="D1987" s="406" t="s">
        <v>3355</v>
      </c>
    </row>
    <row r="1988" spans="1:4" ht="12.5">
      <c r="A1988" s="406" t="s">
        <v>2793</v>
      </c>
      <c r="B1988" s="406" t="s">
        <v>2794</v>
      </c>
      <c r="C1988" s="406" t="s">
        <v>2178</v>
      </c>
      <c r="D1988" s="406"/>
    </row>
    <row r="1989" spans="1:4" ht="12.5">
      <c r="A1989" s="406" t="s">
        <v>1858</v>
      </c>
      <c r="B1989" s="406" t="s">
        <v>3356</v>
      </c>
      <c r="C1989" s="406" t="s">
        <v>1750</v>
      </c>
      <c r="D1989" s="406" t="s">
        <v>3357</v>
      </c>
    </row>
    <row r="1990" spans="1:4" ht="12.5">
      <c r="A1990" s="406" t="s">
        <v>3091</v>
      </c>
      <c r="B1990" s="406" t="s">
        <v>3092</v>
      </c>
      <c r="C1990" s="406" t="s">
        <v>2934</v>
      </c>
      <c r="D1990" s="406" t="s">
        <v>3094</v>
      </c>
    </row>
    <row r="1991" spans="1:4" ht="12.5">
      <c r="A1991" s="406" t="s">
        <v>2552</v>
      </c>
      <c r="B1991" s="406" t="s">
        <v>2552</v>
      </c>
      <c r="C1991" s="406"/>
      <c r="D1991" s="406" t="s">
        <v>3358</v>
      </c>
    </row>
    <row r="1992" spans="1:4" ht="12.5">
      <c r="A1992" s="406" t="s">
        <v>1893</v>
      </c>
      <c r="B1992" s="406" t="s">
        <v>1894</v>
      </c>
      <c r="C1992" s="406" t="s">
        <v>2177</v>
      </c>
      <c r="D1992" s="406" t="s">
        <v>1897</v>
      </c>
    </row>
    <row r="1993" spans="1:4" ht="12.5">
      <c r="A1993" s="406" t="s">
        <v>2793</v>
      </c>
      <c r="B1993" s="406" t="s">
        <v>2949</v>
      </c>
      <c r="C1993" s="406" t="s">
        <v>3359</v>
      </c>
      <c r="D1993" s="406" t="s">
        <v>2201</v>
      </c>
    </row>
    <row r="1994" spans="1:4" ht="12.5">
      <c r="A1994" s="406" t="s">
        <v>460</v>
      </c>
      <c r="B1994" s="406" t="s">
        <v>3340</v>
      </c>
      <c r="C1994" s="406" t="s">
        <v>2985</v>
      </c>
      <c r="D1994" s="406" t="s">
        <v>3088</v>
      </c>
    </row>
    <row r="1995" spans="1:4" ht="12.5">
      <c r="A1995" s="406" t="s">
        <v>1893</v>
      </c>
      <c r="B1995" s="406" t="s">
        <v>3360</v>
      </c>
      <c r="C1995" s="406" t="s">
        <v>1695</v>
      </c>
      <c r="D1995" s="406" t="s">
        <v>3361</v>
      </c>
    </row>
    <row r="1996" spans="1:4" ht="12.5">
      <c r="A1996" s="406" t="s">
        <v>3362</v>
      </c>
      <c r="B1996" s="406" t="s">
        <v>3363</v>
      </c>
      <c r="C1996" s="406" t="s">
        <v>3364</v>
      </c>
      <c r="D1996" s="406" t="s">
        <v>3365</v>
      </c>
    </row>
    <row r="1997" spans="1:4" ht="12.5">
      <c r="A1997" s="406" t="s">
        <v>3362</v>
      </c>
      <c r="B1997" s="406" t="s">
        <v>3363</v>
      </c>
      <c r="C1997" s="406" t="s">
        <v>3364</v>
      </c>
      <c r="D1997" s="406" t="s">
        <v>3365</v>
      </c>
    </row>
    <row r="1998" spans="1:4" ht="12.5">
      <c r="A1998" s="406" t="s">
        <v>2582</v>
      </c>
      <c r="B1998" s="406" t="s">
        <v>2689</v>
      </c>
      <c r="C1998" s="406" t="s">
        <v>1665</v>
      </c>
      <c r="D1998" s="406"/>
    </row>
    <row r="1999" spans="1:4" ht="12.5">
      <c r="A1999" s="406" t="s">
        <v>3366</v>
      </c>
      <c r="B1999" s="406" t="s">
        <v>3366</v>
      </c>
      <c r="C1999" s="406" t="s">
        <v>2914</v>
      </c>
      <c r="D1999" s="406" t="s">
        <v>3367</v>
      </c>
    </row>
    <row r="2000" spans="1:4" ht="12.5">
      <c r="A2000" s="406" t="s">
        <v>460</v>
      </c>
      <c r="B2000" s="406" t="s">
        <v>3235</v>
      </c>
      <c r="C2000" s="406" t="s">
        <v>3368</v>
      </c>
      <c r="D2000" s="406" t="s">
        <v>3081</v>
      </c>
    </row>
    <row r="2001" spans="1:4" ht="12.5">
      <c r="A2001" s="406" t="s">
        <v>2261</v>
      </c>
      <c r="B2001" s="406" t="s">
        <v>3369</v>
      </c>
      <c r="C2001" s="406" t="s">
        <v>3370</v>
      </c>
      <c r="D2001" s="406" t="s">
        <v>3371</v>
      </c>
    </row>
    <row r="2002" spans="1:4" ht="12.5">
      <c r="A2002" s="406" t="s">
        <v>1858</v>
      </c>
      <c r="B2002" s="406" t="s">
        <v>3356</v>
      </c>
      <c r="C2002" s="406" t="s">
        <v>1657</v>
      </c>
      <c r="D2002" s="406" t="s">
        <v>3372</v>
      </c>
    </row>
    <row r="2003" spans="1:4" ht="12.5">
      <c r="A2003" s="406" t="s">
        <v>1993</v>
      </c>
      <c r="B2003" s="406" t="s">
        <v>3373</v>
      </c>
      <c r="C2003" s="406" t="s">
        <v>1657</v>
      </c>
      <c r="D2003" s="406" t="s">
        <v>3374</v>
      </c>
    </row>
    <row r="2004" spans="1:4" ht="12.5">
      <c r="A2004" s="406" t="s">
        <v>460</v>
      </c>
      <c r="B2004" s="406" t="s">
        <v>3087</v>
      </c>
      <c r="C2004" s="406" t="s">
        <v>2825</v>
      </c>
      <c r="D2004" s="406" t="s">
        <v>3088</v>
      </c>
    </row>
    <row r="2005" spans="1:4" ht="12.5">
      <c r="A2005" s="406" t="s">
        <v>460</v>
      </c>
      <c r="B2005" s="406" t="s">
        <v>3163</v>
      </c>
      <c r="C2005" s="406" t="s">
        <v>3375</v>
      </c>
      <c r="D2005" s="406" t="s">
        <v>3081</v>
      </c>
    </row>
    <row r="2006" spans="1:4" ht="12.5">
      <c r="A2006" s="406" t="s">
        <v>3366</v>
      </c>
      <c r="B2006" s="406" t="s">
        <v>3366</v>
      </c>
      <c r="C2006" s="406" t="s">
        <v>2897</v>
      </c>
      <c r="D2006" s="406" t="s">
        <v>3376</v>
      </c>
    </row>
    <row r="2007" spans="1:4" ht="12.5">
      <c r="A2007" s="406" t="s">
        <v>1858</v>
      </c>
      <c r="B2007" s="406" t="s">
        <v>3356</v>
      </c>
      <c r="C2007" s="406" t="s">
        <v>1668</v>
      </c>
      <c r="D2007" s="406" t="s">
        <v>3357</v>
      </c>
    </row>
    <row r="2008" spans="1:4" ht="12.5">
      <c r="A2008" s="406" t="s">
        <v>1893</v>
      </c>
      <c r="B2008" s="406" t="s">
        <v>3360</v>
      </c>
      <c r="C2008" s="406" t="s">
        <v>1724</v>
      </c>
      <c r="D2008" s="406" t="s">
        <v>3377</v>
      </c>
    </row>
    <row r="2009" spans="1:4" ht="12.5">
      <c r="A2009" s="406" t="s">
        <v>460</v>
      </c>
      <c r="B2009" s="406" t="s">
        <v>3197</v>
      </c>
      <c r="C2009" s="406" t="s">
        <v>3378</v>
      </c>
      <c r="D2009" s="406" t="s">
        <v>3088</v>
      </c>
    </row>
    <row r="2010" spans="1:4" ht="12.5">
      <c r="A2010" s="406" t="s">
        <v>2582</v>
      </c>
      <c r="B2010" s="406" t="s">
        <v>2583</v>
      </c>
      <c r="C2010" s="406" t="s">
        <v>1687</v>
      </c>
      <c r="D2010" s="406"/>
    </row>
    <row r="2011" spans="1:4" ht="12.5">
      <c r="A2011" s="406" t="s">
        <v>2552</v>
      </c>
      <c r="B2011" s="406" t="s">
        <v>2552</v>
      </c>
      <c r="C2011" s="406"/>
      <c r="D2011" s="406" t="s">
        <v>3379</v>
      </c>
    </row>
    <row r="2012" spans="1:4" ht="12.5">
      <c r="A2012" s="406" t="s">
        <v>2552</v>
      </c>
      <c r="B2012" s="406" t="s">
        <v>2552</v>
      </c>
      <c r="C2012" s="406"/>
      <c r="D2012" s="406" t="s">
        <v>2544</v>
      </c>
    </row>
    <row r="2013" spans="1:4" ht="12.5">
      <c r="A2013" s="406" t="s">
        <v>3147</v>
      </c>
      <c r="B2013" s="406" t="s">
        <v>3148</v>
      </c>
      <c r="C2013" s="406" t="s">
        <v>3141</v>
      </c>
      <c r="D2013" s="406" t="s">
        <v>3149</v>
      </c>
    </row>
    <row r="2014" spans="1:4" ht="12.5">
      <c r="A2014" s="406" t="s">
        <v>2793</v>
      </c>
      <c r="B2014" s="406" t="s">
        <v>3000</v>
      </c>
      <c r="C2014" s="406" t="s">
        <v>2010</v>
      </c>
      <c r="D2014" s="406"/>
    </row>
    <row r="2015" spans="1:4" ht="12.5">
      <c r="A2015" s="406" t="s">
        <v>2793</v>
      </c>
      <c r="B2015" s="406" t="s">
        <v>2794</v>
      </c>
      <c r="C2015" s="406" t="s">
        <v>2187</v>
      </c>
      <c r="D2015" s="406"/>
    </row>
    <row r="2016" spans="1:4" ht="12.5">
      <c r="A2016" s="406" t="s">
        <v>460</v>
      </c>
      <c r="B2016" s="406" t="s">
        <v>3111</v>
      </c>
      <c r="C2016" s="406" t="s">
        <v>3380</v>
      </c>
      <c r="D2016" s="406" t="s">
        <v>3081</v>
      </c>
    </row>
    <row r="2017" spans="1:4" ht="12.5">
      <c r="A2017" s="406" t="s">
        <v>1893</v>
      </c>
      <c r="B2017" s="406" t="s">
        <v>3360</v>
      </c>
      <c r="C2017" s="406" t="s">
        <v>1668</v>
      </c>
      <c r="D2017" s="406" t="s">
        <v>3377</v>
      </c>
    </row>
    <row r="2018" spans="1:4" ht="12.5">
      <c r="A2018" s="406" t="s">
        <v>460</v>
      </c>
      <c r="B2018" s="406" t="s">
        <v>3324</v>
      </c>
      <c r="C2018" s="406" t="s">
        <v>3381</v>
      </c>
      <c r="D2018" s="406" t="s">
        <v>3081</v>
      </c>
    </row>
    <row r="2019" spans="1:4" ht="12.5">
      <c r="A2019" s="406" t="s">
        <v>460</v>
      </c>
      <c r="B2019" s="406" t="s">
        <v>3125</v>
      </c>
      <c r="C2019" s="406" t="s">
        <v>2852</v>
      </c>
      <c r="D2019" s="406" t="s">
        <v>3088</v>
      </c>
    </row>
    <row r="2020" spans="1:4" ht="12.5">
      <c r="A2020" s="406" t="s">
        <v>2793</v>
      </c>
      <c r="B2020" s="406" t="s">
        <v>2794</v>
      </c>
      <c r="C2020" s="406" t="s">
        <v>2021</v>
      </c>
      <c r="D2020" s="406"/>
    </row>
    <row r="2021" spans="1:4" ht="12.5">
      <c r="A2021" s="406" t="s">
        <v>2582</v>
      </c>
      <c r="B2021" s="406" t="s">
        <v>2583</v>
      </c>
      <c r="C2021" s="406" t="s">
        <v>3382</v>
      </c>
      <c r="D2021" s="406"/>
    </row>
    <row r="2022" spans="1:4" ht="12.5">
      <c r="A2022" s="406" t="s">
        <v>460</v>
      </c>
      <c r="B2022" s="406" t="s">
        <v>3111</v>
      </c>
      <c r="C2022" s="406" t="s">
        <v>3383</v>
      </c>
      <c r="D2022" s="406" t="s">
        <v>3081</v>
      </c>
    </row>
    <row r="2023" spans="1:4" ht="12.5">
      <c r="A2023" s="406" t="s">
        <v>448</v>
      </c>
      <c r="B2023" s="406" t="s">
        <v>3384</v>
      </c>
      <c r="C2023" s="406" t="s">
        <v>3385</v>
      </c>
      <c r="D2023" s="406"/>
    </row>
    <row r="2024" spans="1:4" ht="12.5">
      <c r="A2024" s="406" t="s">
        <v>460</v>
      </c>
      <c r="B2024" s="406" t="s">
        <v>3111</v>
      </c>
      <c r="C2024" s="406" t="s">
        <v>3386</v>
      </c>
      <c r="D2024" s="406" t="s">
        <v>3081</v>
      </c>
    </row>
    <row r="2025" spans="1:4" ht="12.5">
      <c r="A2025" s="406" t="s">
        <v>448</v>
      </c>
      <c r="B2025" s="406" t="s">
        <v>3387</v>
      </c>
      <c r="C2025" s="406" t="s">
        <v>2177</v>
      </c>
      <c r="D2025" s="406"/>
    </row>
    <row r="2026" spans="1:4" ht="12.5">
      <c r="A2026" s="406" t="s">
        <v>1863</v>
      </c>
      <c r="B2026" s="406" t="s">
        <v>3388</v>
      </c>
      <c r="C2026" s="406" t="s">
        <v>3098</v>
      </c>
      <c r="D2026" s="406" t="s">
        <v>3389</v>
      </c>
    </row>
    <row r="2027" spans="1:4" ht="12.5">
      <c r="A2027" s="406" t="s">
        <v>783</v>
      </c>
      <c r="B2027" s="406" t="s">
        <v>2744</v>
      </c>
      <c r="C2027" s="406" t="s">
        <v>1674</v>
      </c>
      <c r="D2027" s="406"/>
    </row>
    <row r="2028" spans="1:4" ht="12.5">
      <c r="A2028" s="406" t="s">
        <v>1863</v>
      </c>
      <c r="B2028" s="406" t="s">
        <v>3388</v>
      </c>
      <c r="C2028" s="406" t="s">
        <v>3223</v>
      </c>
      <c r="D2028" s="406" t="s">
        <v>3390</v>
      </c>
    </row>
    <row r="2029" spans="1:4" ht="12.5">
      <c r="A2029" s="406" t="s">
        <v>3366</v>
      </c>
      <c r="B2029" s="406" t="s">
        <v>3366</v>
      </c>
      <c r="C2029" s="406" t="s">
        <v>2929</v>
      </c>
      <c r="D2029" s="406" t="s">
        <v>3391</v>
      </c>
    </row>
    <row r="2030" spans="1:4" ht="12.5">
      <c r="A2030" s="406" t="s">
        <v>460</v>
      </c>
      <c r="B2030" s="406" t="s">
        <v>1963</v>
      </c>
      <c r="C2030" s="406" t="s">
        <v>1727</v>
      </c>
      <c r="D2030" s="406"/>
    </row>
    <row r="2031" spans="1:4" ht="12.5">
      <c r="A2031" s="406" t="s">
        <v>460</v>
      </c>
      <c r="B2031" s="406" t="s">
        <v>3227</v>
      </c>
      <c r="C2031" s="406" t="s">
        <v>3392</v>
      </c>
      <c r="D2031" s="406" t="s">
        <v>3081</v>
      </c>
    </row>
    <row r="2032" spans="1:4" ht="12.5">
      <c r="A2032" s="406" t="s">
        <v>467</v>
      </c>
      <c r="B2032" s="406" t="s">
        <v>1818</v>
      </c>
      <c r="C2032" s="406" t="s">
        <v>3393</v>
      </c>
      <c r="D2032" s="406" t="s">
        <v>1820</v>
      </c>
    </row>
    <row r="2033" spans="1:4" ht="12.5">
      <c r="A2033" s="406" t="s">
        <v>1893</v>
      </c>
      <c r="B2033" s="406" t="s">
        <v>3360</v>
      </c>
      <c r="C2033" s="406" t="s">
        <v>1674</v>
      </c>
      <c r="D2033" s="406" t="s">
        <v>3377</v>
      </c>
    </row>
    <row r="2034" spans="1:4" ht="12.5">
      <c r="A2034" s="406" t="s">
        <v>2793</v>
      </c>
      <c r="B2034" s="406" t="s">
        <v>2352</v>
      </c>
      <c r="C2034" s="406" t="s">
        <v>1710</v>
      </c>
      <c r="D2034" s="406"/>
    </row>
    <row r="2035" spans="1:4" ht="12.5">
      <c r="A2035" s="406" t="s">
        <v>460</v>
      </c>
      <c r="B2035" s="406" t="s">
        <v>2310</v>
      </c>
      <c r="C2035" s="406" t="s">
        <v>1651</v>
      </c>
      <c r="D2035" s="406" t="s">
        <v>3058</v>
      </c>
    </row>
    <row r="2036" spans="1:4" ht="12.5">
      <c r="A2036" s="406" t="s">
        <v>2552</v>
      </c>
      <c r="B2036" s="406" t="s">
        <v>2552</v>
      </c>
      <c r="C2036" s="406" t="s">
        <v>2883</v>
      </c>
      <c r="D2036" s="406" t="s">
        <v>2032</v>
      </c>
    </row>
    <row r="2037" spans="1:4" ht="12.5">
      <c r="A2037" s="406" t="s">
        <v>3366</v>
      </c>
      <c r="B2037" s="406" t="s">
        <v>3366</v>
      </c>
      <c r="C2037" s="406" t="s">
        <v>2917</v>
      </c>
      <c r="D2037" s="406" t="s">
        <v>3394</v>
      </c>
    </row>
    <row r="2038" spans="1:4" ht="12.5">
      <c r="A2038" s="406" t="s">
        <v>2793</v>
      </c>
      <c r="B2038" s="406" t="s">
        <v>2794</v>
      </c>
      <c r="C2038" s="406" t="s">
        <v>1750</v>
      </c>
      <c r="D2038" s="406"/>
    </row>
    <row r="2039" spans="1:4" ht="12.5">
      <c r="A2039" s="406" t="s">
        <v>452</v>
      </c>
      <c r="B2039" s="406" t="s">
        <v>2074</v>
      </c>
      <c r="C2039" s="406" t="s">
        <v>1887</v>
      </c>
      <c r="D2039" s="406"/>
    </row>
    <row r="2040" spans="1:4" ht="12.5">
      <c r="A2040" s="406" t="s">
        <v>2552</v>
      </c>
      <c r="B2040" s="406" t="s">
        <v>2552</v>
      </c>
      <c r="C2040" s="406"/>
      <c r="D2040" s="406" t="s">
        <v>3395</v>
      </c>
    </row>
    <row r="2041" spans="1:4" ht="12.5">
      <c r="A2041" s="406" t="s">
        <v>448</v>
      </c>
      <c r="B2041" s="406" t="s">
        <v>3387</v>
      </c>
      <c r="C2041" s="406" t="s">
        <v>1729</v>
      </c>
      <c r="D2041" s="406"/>
    </row>
    <row r="2042" spans="1:4" ht="12.5">
      <c r="A2042" s="406" t="s">
        <v>783</v>
      </c>
      <c r="B2042" s="406" t="s">
        <v>1942</v>
      </c>
      <c r="C2042" s="406" t="s">
        <v>2612</v>
      </c>
      <c r="D2042" s="406"/>
    </row>
    <row r="2043" spans="1:4" ht="12.5">
      <c r="A2043" s="406" t="s">
        <v>3366</v>
      </c>
      <c r="B2043" s="406" t="s">
        <v>3366</v>
      </c>
      <c r="C2043" s="406" t="s">
        <v>3098</v>
      </c>
      <c r="D2043" s="406" t="s">
        <v>3396</v>
      </c>
    </row>
    <row r="2044" spans="1:4" ht="12.5">
      <c r="A2044" s="406" t="s">
        <v>2793</v>
      </c>
      <c r="B2044" s="406" t="s">
        <v>2794</v>
      </c>
      <c r="C2044" s="406" t="s">
        <v>2056</v>
      </c>
      <c r="D2044" s="406"/>
    </row>
    <row r="2045" spans="1:4" ht="12.5">
      <c r="A2045" s="406" t="s">
        <v>2552</v>
      </c>
      <c r="B2045" s="406" t="s">
        <v>2552</v>
      </c>
      <c r="C2045" s="406"/>
      <c r="D2045" s="406" t="s">
        <v>3397</v>
      </c>
    </row>
    <row r="2046" spans="1:4" ht="12.5">
      <c r="A2046" s="406" t="s">
        <v>3366</v>
      </c>
      <c r="B2046" s="406" t="s">
        <v>3366</v>
      </c>
      <c r="C2046" s="406" t="s">
        <v>3349</v>
      </c>
      <c r="D2046" s="406" t="s">
        <v>3398</v>
      </c>
    </row>
    <row r="2047" spans="1:4" ht="12.5">
      <c r="A2047" s="406" t="s">
        <v>2582</v>
      </c>
      <c r="B2047" s="406" t="s">
        <v>2583</v>
      </c>
      <c r="C2047" s="406" t="s">
        <v>2064</v>
      </c>
      <c r="D2047" s="406"/>
    </row>
    <row r="2048" spans="1:4" ht="12.5">
      <c r="A2048" s="406" t="s">
        <v>460</v>
      </c>
      <c r="B2048" s="406" t="s">
        <v>3125</v>
      </c>
      <c r="C2048" s="406" t="s">
        <v>2857</v>
      </c>
      <c r="D2048" s="406" t="s">
        <v>3088</v>
      </c>
    </row>
    <row r="2049" spans="1:4" ht="12.5">
      <c r="A2049" s="406" t="s">
        <v>1893</v>
      </c>
      <c r="B2049" s="406" t="s">
        <v>3360</v>
      </c>
      <c r="C2049" s="406" t="s">
        <v>1651</v>
      </c>
      <c r="D2049" s="406" t="s">
        <v>3361</v>
      </c>
    </row>
    <row r="2050" spans="1:4" ht="12.5">
      <c r="A2050" s="406" t="s">
        <v>460</v>
      </c>
      <c r="B2050" s="406" t="s">
        <v>3257</v>
      </c>
      <c r="C2050" s="406" t="s">
        <v>3399</v>
      </c>
      <c r="D2050" s="406"/>
    </row>
    <row r="2051" spans="1:4" ht="12.5">
      <c r="A2051" s="406" t="s">
        <v>460</v>
      </c>
      <c r="B2051" s="406" t="s">
        <v>3400</v>
      </c>
      <c r="C2051" s="406" t="s">
        <v>2660</v>
      </c>
      <c r="D2051" s="406" t="s">
        <v>3081</v>
      </c>
    </row>
    <row r="2052" spans="1:4" ht="12.5">
      <c r="A2052" s="406" t="s">
        <v>2582</v>
      </c>
      <c r="B2052" s="406" t="s">
        <v>2583</v>
      </c>
      <c r="C2052" s="406" t="s">
        <v>2141</v>
      </c>
      <c r="D2052" s="406"/>
    </row>
    <row r="2053" spans="1:4" ht="12.5">
      <c r="A2053" s="406" t="s">
        <v>2793</v>
      </c>
      <c r="B2053" s="406" t="s">
        <v>2352</v>
      </c>
      <c r="C2053" s="406" t="s">
        <v>1737</v>
      </c>
      <c r="D2053" s="406"/>
    </row>
    <row r="2054" spans="1:4" ht="12.5">
      <c r="A2054" s="406" t="s">
        <v>1863</v>
      </c>
      <c r="B2054" s="406" t="s">
        <v>3388</v>
      </c>
      <c r="C2054" s="406" t="s">
        <v>3096</v>
      </c>
      <c r="D2054" s="406" t="s">
        <v>3389</v>
      </c>
    </row>
    <row r="2055" spans="1:4" ht="12.5">
      <c r="A2055" s="406" t="s">
        <v>2261</v>
      </c>
      <c r="B2055" s="406" t="s">
        <v>3401</v>
      </c>
      <c r="C2055" s="406" t="s">
        <v>3243</v>
      </c>
      <c r="D2055" s="406" t="s">
        <v>3178</v>
      </c>
    </row>
    <row r="2056" spans="1:4" ht="12.5">
      <c r="A2056" s="406" t="s">
        <v>1858</v>
      </c>
      <c r="B2056" s="406" t="s">
        <v>2094</v>
      </c>
      <c r="C2056" s="406" t="s">
        <v>1799</v>
      </c>
      <c r="D2056" s="406" t="s">
        <v>3402</v>
      </c>
    </row>
    <row r="2057" spans="1:4" ht="12.5">
      <c r="A2057" s="406" t="s">
        <v>3366</v>
      </c>
      <c r="B2057" s="406" t="s">
        <v>3366</v>
      </c>
      <c r="C2057" s="406" t="s">
        <v>3095</v>
      </c>
      <c r="D2057" s="406" t="s">
        <v>2553</v>
      </c>
    </row>
    <row r="2058" spans="1:4" ht="12.5">
      <c r="A2058" s="406" t="s">
        <v>2582</v>
      </c>
      <c r="B2058" s="406" t="s">
        <v>2583</v>
      </c>
      <c r="C2058" s="406" t="s">
        <v>3012</v>
      </c>
      <c r="D2058" s="406"/>
    </row>
    <row r="2059" spans="1:4" ht="12.5">
      <c r="A2059" s="406" t="s">
        <v>2582</v>
      </c>
      <c r="B2059" s="406" t="s">
        <v>2583</v>
      </c>
      <c r="C2059" s="406" t="s">
        <v>2606</v>
      </c>
      <c r="D2059" s="406"/>
    </row>
    <row r="2060" spans="1:4" ht="12.5">
      <c r="A2060" s="406" t="s">
        <v>460</v>
      </c>
      <c r="B2060" s="406" t="s">
        <v>3080</v>
      </c>
      <c r="C2060" s="406" t="s">
        <v>2930</v>
      </c>
      <c r="D2060" s="406" t="s">
        <v>3081</v>
      </c>
    </row>
    <row r="2061" spans="1:4" ht="12.5">
      <c r="A2061" s="406" t="s">
        <v>2793</v>
      </c>
      <c r="B2061" s="406" t="s">
        <v>2352</v>
      </c>
      <c r="C2061" s="406" t="s">
        <v>1724</v>
      </c>
      <c r="D2061" s="406"/>
    </row>
    <row r="2062" spans="1:4" ht="12.5">
      <c r="A2062" s="406" t="s">
        <v>2793</v>
      </c>
      <c r="B2062" s="406" t="s">
        <v>2352</v>
      </c>
      <c r="C2062" s="406" t="s">
        <v>1660</v>
      </c>
      <c r="D2062" s="406"/>
    </row>
    <row r="2063" spans="1:4" ht="12.5">
      <c r="A2063" s="406" t="s">
        <v>3366</v>
      </c>
      <c r="B2063" s="406" t="s">
        <v>3366</v>
      </c>
      <c r="C2063" s="406" t="s">
        <v>2909</v>
      </c>
      <c r="D2063" s="406" t="s">
        <v>3403</v>
      </c>
    </row>
    <row r="2064" spans="1:4" ht="12.5">
      <c r="A2064" s="406" t="s">
        <v>472</v>
      </c>
      <c r="B2064" s="406" t="s">
        <v>3404</v>
      </c>
      <c r="C2064" s="406" t="s">
        <v>3405</v>
      </c>
      <c r="D2064" s="406"/>
    </row>
    <row r="2065" spans="1:4" ht="12.5">
      <c r="A2065" s="406" t="s">
        <v>460</v>
      </c>
      <c r="B2065" s="406" t="s">
        <v>3184</v>
      </c>
      <c r="C2065" s="406" t="s">
        <v>3406</v>
      </c>
      <c r="D2065" s="406" t="s">
        <v>3081</v>
      </c>
    </row>
    <row r="2066" spans="1:4" ht="12.5">
      <c r="A2066" s="406" t="s">
        <v>460</v>
      </c>
      <c r="B2066" s="406" t="s">
        <v>3407</v>
      </c>
      <c r="C2066" s="406" t="s">
        <v>1710</v>
      </c>
      <c r="D2066" s="406"/>
    </row>
    <row r="2067" spans="1:4" ht="12.5">
      <c r="A2067" s="406" t="s">
        <v>2582</v>
      </c>
      <c r="B2067" s="406" t="s">
        <v>2772</v>
      </c>
      <c r="C2067" s="406" t="s">
        <v>1763</v>
      </c>
      <c r="D2067" s="406"/>
    </row>
    <row r="2068" spans="1:4" ht="12.5">
      <c r="A2068" s="406" t="s">
        <v>448</v>
      </c>
      <c r="B2068" s="406" t="s">
        <v>2044</v>
      </c>
      <c r="C2068" s="406" t="s">
        <v>1665</v>
      </c>
      <c r="D2068" s="406"/>
    </row>
    <row r="2069" spans="1:4" ht="12.5">
      <c r="A2069" s="406" t="s">
        <v>2552</v>
      </c>
      <c r="B2069" s="406" t="s">
        <v>2552</v>
      </c>
      <c r="C2069" s="406"/>
      <c r="D2069" s="406" t="s">
        <v>3408</v>
      </c>
    </row>
    <row r="2070" spans="1:4" ht="12.5">
      <c r="A2070" s="406" t="s">
        <v>3366</v>
      </c>
      <c r="B2070" s="406" t="s">
        <v>3366</v>
      </c>
      <c r="C2070" s="406" t="s">
        <v>2857</v>
      </c>
      <c r="D2070" s="406" t="s">
        <v>3202</v>
      </c>
    </row>
    <row r="2071" spans="1:4" ht="12.5">
      <c r="A2071" s="406" t="s">
        <v>2793</v>
      </c>
      <c r="B2071" s="406" t="s">
        <v>2352</v>
      </c>
      <c r="C2071" s="406" t="s">
        <v>2072</v>
      </c>
      <c r="D2071" s="406"/>
    </row>
    <row r="2072" spans="1:4" ht="12.5">
      <c r="A2072" s="406" t="s">
        <v>2793</v>
      </c>
      <c r="B2072" s="406" t="s">
        <v>2794</v>
      </c>
      <c r="C2072" s="406" t="s">
        <v>1745</v>
      </c>
      <c r="D2072" s="406"/>
    </row>
    <row r="2073" spans="1:4" ht="12.5">
      <c r="A2073" s="406" t="s">
        <v>460</v>
      </c>
      <c r="B2073" s="406" t="s">
        <v>3247</v>
      </c>
      <c r="C2073" s="406" t="s">
        <v>3409</v>
      </c>
      <c r="D2073" s="406" t="s">
        <v>3088</v>
      </c>
    </row>
    <row r="2074" spans="1:4" ht="12.5">
      <c r="A2074" s="406" t="s">
        <v>2582</v>
      </c>
      <c r="B2074" s="406" t="s">
        <v>2583</v>
      </c>
      <c r="C2074" s="406" t="s">
        <v>2795</v>
      </c>
      <c r="D2074" s="406"/>
    </row>
    <row r="2075" spans="1:4" ht="12.5">
      <c r="A2075" s="406" t="s">
        <v>1843</v>
      </c>
      <c r="B2075" s="406" t="s">
        <v>1958</v>
      </c>
      <c r="C2075" s="406" t="s">
        <v>1654</v>
      </c>
      <c r="D2075" s="406" t="s">
        <v>3279</v>
      </c>
    </row>
    <row r="2076" spans="1:4" ht="12.5">
      <c r="A2076" s="406" t="s">
        <v>2793</v>
      </c>
      <c r="B2076" s="406" t="s">
        <v>2794</v>
      </c>
      <c r="C2076" s="406" t="s">
        <v>1884</v>
      </c>
      <c r="D2076" s="406"/>
    </row>
    <row r="2077" spans="1:4" ht="12.5">
      <c r="A2077" s="406" t="s">
        <v>2582</v>
      </c>
      <c r="B2077" s="406" t="s">
        <v>2583</v>
      </c>
      <c r="C2077" s="406" t="s">
        <v>1674</v>
      </c>
      <c r="D2077" s="406"/>
    </row>
    <row r="2078" spans="1:4" ht="12.5">
      <c r="A2078" s="406" t="s">
        <v>2552</v>
      </c>
      <c r="B2078" s="406" t="s">
        <v>2552</v>
      </c>
      <c r="C2078" s="406"/>
      <c r="D2078" s="406" t="s">
        <v>3410</v>
      </c>
    </row>
    <row r="2079" spans="1:4" ht="12.5">
      <c r="A2079" s="406" t="s">
        <v>2793</v>
      </c>
      <c r="B2079" s="406" t="s">
        <v>2352</v>
      </c>
      <c r="C2079" s="406" t="s">
        <v>1750</v>
      </c>
      <c r="D2079" s="406"/>
    </row>
    <row r="2080" spans="1:4" ht="12.5">
      <c r="A2080" s="406" t="s">
        <v>3091</v>
      </c>
      <c r="B2080" s="406" t="s">
        <v>2949</v>
      </c>
      <c r="C2080" s="406" t="s">
        <v>1724</v>
      </c>
      <c r="D2080" s="406" t="s">
        <v>2719</v>
      </c>
    </row>
    <row r="2081" spans="1:4" ht="12.5">
      <c r="A2081" s="406" t="s">
        <v>2793</v>
      </c>
      <c r="B2081" s="406" t="s">
        <v>2794</v>
      </c>
      <c r="C2081" s="406" t="s">
        <v>2164</v>
      </c>
      <c r="D2081" s="406"/>
    </row>
    <row r="2082" spans="1:4" ht="12.5">
      <c r="A2082" s="406" t="s">
        <v>2793</v>
      </c>
      <c r="B2082" s="406" t="s">
        <v>2352</v>
      </c>
      <c r="C2082" s="406" t="s">
        <v>1713</v>
      </c>
      <c r="D2082" s="406"/>
    </row>
    <row r="2083" spans="1:4" ht="12.5">
      <c r="A2083" s="406" t="s">
        <v>3366</v>
      </c>
      <c r="B2083" s="406" t="s">
        <v>3366</v>
      </c>
      <c r="C2083" s="406" t="s">
        <v>2962</v>
      </c>
      <c r="D2083" s="406" t="s">
        <v>1803</v>
      </c>
    </row>
    <row r="2084" spans="1:4" ht="12.5">
      <c r="A2084" s="406" t="s">
        <v>460</v>
      </c>
      <c r="B2084" s="406" t="s">
        <v>3184</v>
      </c>
      <c r="C2084" s="406" t="s">
        <v>3411</v>
      </c>
      <c r="D2084" s="406" t="s">
        <v>3081</v>
      </c>
    </row>
    <row r="2085" spans="1:4" ht="12.5">
      <c r="A2085" s="406" t="s">
        <v>2793</v>
      </c>
      <c r="B2085" s="406" t="s">
        <v>2794</v>
      </c>
      <c r="C2085" s="406" t="s">
        <v>340</v>
      </c>
      <c r="D2085" s="406"/>
    </row>
    <row r="2086" spans="1:4" ht="12.5">
      <c r="A2086" s="406" t="s">
        <v>460</v>
      </c>
      <c r="B2086" s="406" t="s">
        <v>3197</v>
      </c>
      <c r="C2086" s="406" t="s">
        <v>3168</v>
      </c>
      <c r="D2086" s="406" t="s">
        <v>3088</v>
      </c>
    </row>
    <row r="2087" spans="1:4" ht="12.5">
      <c r="A2087" s="406" t="s">
        <v>2793</v>
      </c>
      <c r="B2087" s="406" t="s">
        <v>3412</v>
      </c>
      <c r="C2087" s="406" t="s">
        <v>3413</v>
      </c>
      <c r="D2087" s="406"/>
    </row>
    <row r="2088" spans="1:4" ht="12.5">
      <c r="A2088" s="406" t="s">
        <v>3366</v>
      </c>
      <c r="B2088" s="406" t="s">
        <v>3366</v>
      </c>
      <c r="C2088" s="406" t="s">
        <v>3342</v>
      </c>
      <c r="D2088" s="406" t="s">
        <v>3408</v>
      </c>
    </row>
    <row r="2089" spans="1:4" ht="12.5">
      <c r="A2089" s="406" t="s">
        <v>465</v>
      </c>
      <c r="B2089" s="406" t="s">
        <v>1830</v>
      </c>
      <c r="C2089" s="406" t="s">
        <v>3414</v>
      </c>
      <c r="D2089" s="406"/>
    </row>
    <row r="2090" spans="1:4" ht="12.5">
      <c r="A2090" s="406" t="s">
        <v>460</v>
      </c>
      <c r="B2090" s="406" t="s">
        <v>3111</v>
      </c>
      <c r="C2090" s="406" t="s">
        <v>3033</v>
      </c>
      <c r="D2090" s="406" t="s">
        <v>3081</v>
      </c>
    </row>
    <row r="2091" spans="1:4" ht="12.5">
      <c r="A2091" s="406" t="s">
        <v>460</v>
      </c>
      <c r="B2091" s="406" t="s">
        <v>3111</v>
      </c>
      <c r="C2091" s="406" t="s">
        <v>3415</v>
      </c>
      <c r="D2091" s="406" t="s">
        <v>3081</v>
      </c>
    </row>
    <row r="2092" spans="1:4" ht="12.5">
      <c r="A2092" s="406" t="s">
        <v>2793</v>
      </c>
      <c r="B2092" s="406" t="s">
        <v>2352</v>
      </c>
      <c r="C2092" s="406" t="s">
        <v>1689</v>
      </c>
      <c r="D2092" s="406"/>
    </row>
    <row r="2093" spans="1:4" ht="12.5">
      <c r="A2093" s="406" t="s">
        <v>3366</v>
      </c>
      <c r="B2093" s="406" t="s">
        <v>3366</v>
      </c>
      <c r="C2093" s="406" t="s">
        <v>2935</v>
      </c>
      <c r="D2093" s="406" t="s">
        <v>3354</v>
      </c>
    </row>
    <row r="2094" spans="1:4" ht="12.5">
      <c r="A2094" s="406" t="s">
        <v>448</v>
      </c>
      <c r="B2094" s="406" t="s">
        <v>2326</v>
      </c>
      <c r="C2094" s="406" t="s">
        <v>1665</v>
      </c>
      <c r="D2094" s="406" t="s">
        <v>2327</v>
      </c>
    </row>
    <row r="2095" spans="1:4" ht="12.5">
      <c r="A2095" s="406" t="s">
        <v>460</v>
      </c>
      <c r="B2095" s="406" t="s">
        <v>1986</v>
      </c>
      <c r="C2095" s="406" t="s">
        <v>1724</v>
      </c>
      <c r="D2095" s="406"/>
    </row>
    <row r="2096" spans="1:4" ht="12.5">
      <c r="A2096" s="406" t="s">
        <v>2552</v>
      </c>
      <c r="B2096" s="406" t="s">
        <v>2552</v>
      </c>
      <c r="C2096" s="406" t="s">
        <v>3416</v>
      </c>
      <c r="D2096" s="406" t="s">
        <v>2032</v>
      </c>
    </row>
    <row r="2097" spans="1:4" ht="12.5">
      <c r="A2097" s="406" t="s">
        <v>452</v>
      </c>
      <c r="B2097" s="406" t="s">
        <v>2590</v>
      </c>
      <c r="C2097" s="406" t="s">
        <v>1954</v>
      </c>
      <c r="D2097" s="406" t="s">
        <v>3417</v>
      </c>
    </row>
    <row r="2098" spans="1:4" ht="12.5">
      <c r="A2098" s="406" t="s">
        <v>460</v>
      </c>
      <c r="B2098" s="406" t="s">
        <v>3197</v>
      </c>
      <c r="C2098" s="406" t="s">
        <v>3418</v>
      </c>
      <c r="D2098" s="406" t="s">
        <v>3088</v>
      </c>
    </row>
    <row r="2099" spans="1:4" ht="12.5">
      <c r="A2099" s="406" t="s">
        <v>783</v>
      </c>
      <c r="B2099" s="406" t="s">
        <v>2162</v>
      </c>
      <c r="C2099" s="406" t="s">
        <v>3419</v>
      </c>
      <c r="D2099" s="406"/>
    </row>
    <row r="2100" spans="1:4" ht="12.5">
      <c r="A2100" s="406" t="s">
        <v>2793</v>
      </c>
      <c r="B2100" s="406" t="s">
        <v>2794</v>
      </c>
      <c r="C2100" s="406" t="s">
        <v>2072</v>
      </c>
      <c r="D2100" s="406"/>
    </row>
    <row r="2101" spans="1:4" ht="12.5">
      <c r="A2101" s="406" t="s">
        <v>460</v>
      </c>
      <c r="B2101" s="406" t="s">
        <v>3082</v>
      </c>
      <c r="C2101" s="406" t="s">
        <v>3160</v>
      </c>
      <c r="D2101" s="406" t="s">
        <v>3081</v>
      </c>
    </row>
    <row r="2102" spans="1:4" ht="12.5">
      <c r="A2102" s="406" t="s">
        <v>448</v>
      </c>
      <c r="B2102" s="406" t="s">
        <v>1681</v>
      </c>
      <c r="C2102" s="406" t="s">
        <v>2612</v>
      </c>
      <c r="D2102" s="406" t="s">
        <v>2762</v>
      </c>
    </row>
    <row r="2103" spans="1:4" ht="12.5">
      <c r="A2103" s="406" t="s">
        <v>2793</v>
      </c>
      <c r="B2103" s="406" t="s">
        <v>2352</v>
      </c>
      <c r="C2103" s="406" t="s">
        <v>1920</v>
      </c>
      <c r="D2103" s="406"/>
    </row>
    <row r="2104" spans="1:4" ht="12.5">
      <c r="A2104" s="406" t="s">
        <v>3362</v>
      </c>
      <c r="B2104" s="406" t="s">
        <v>3363</v>
      </c>
      <c r="C2104" s="406" t="s">
        <v>3364</v>
      </c>
      <c r="D2104" s="406" t="s">
        <v>3365</v>
      </c>
    </row>
    <row r="2105" spans="1:4" ht="12.5">
      <c r="A2105" s="406" t="s">
        <v>472</v>
      </c>
      <c r="B2105" s="406" t="s">
        <v>3420</v>
      </c>
      <c r="C2105" s="406" t="s">
        <v>2624</v>
      </c>
      <c r="D2105" s="406" t="s">
        <v>3421</v>
      </c>
    </row>
    <row r="2106" spans="1:4" ht="12.5">
      <c r="A2106" s="406" t="s">
        <v>3366</v>
      </c>
      <c r="B2106" s="406" t="s">
        <v>3366</v>
      </c>
      <c r="C2106" s="406" t="s">
        <v>2807</v>
      </c>
      <c r="D2106" s="406" t="s">
        <v>3422</v>
      </c>
    </row>
    <row r="2107" spans="1:4" ht="12.5">
      <c r="A2107" s="406" t="s">
        <v>3366</v>
      </c>
      <c r="B2107" s="406" t="s">
        <v>3366</v>
      </c>
      <c r="C2107" s="406" t="s">
        <v>3423</v>
      </c>
      <c r="D2107" s="406" t="s">
        <v>3424</v>
      </c>
    </row>
    <row r="2108" spans="1:4" ht="12.5">
      <c r="A2108" s="406" t="s">
        <v>448</v>
      </c>
      <c r="B2108" s="406" t="s">
        <v>3425</v>
      </c>
      <c r="C2108" s="406" t="s">
        <v>1665</v>
      </c>
      <c r="D2108" s="406" t="s">
        <v>3426</v>
      </c>
    </row>
    <row r="2109" spans="1:4" ht="12.5">
      <c r="A2109" s="406" t="s">
        <v>2582</v>
      </c>
      <c r="B2109" s="406" t="s">
        <v>2583</v>
      </c>
      <c r="C2109" s="406" t="s">
        <v>1905</v>
      </c>
      <c r="D2109" s="406"/>
    </row>
    <row r="2110" spans="1:4" ht="12.5">
      <c r="A2110" s="406" t="s">
        <v>3366</v>
      </c>
      <c r="B2110" s="406" t="s">
        <v>3366</v>
      </c>
      <c r="C2110" s="406" t="s">
        <v>2911</v>
      </c>
      <c r="D2110" s="406" t="s">
        <v>3427</v>
      </c>
    </row>
    <row r="2111" spans="1:4" ht="12.5">
      <c r="A2111" s="406" t="s">
        <v>2793</v>
      </c>
      <c r="B2111" s="406" t="s">
        <v>2794</v>
      </c>
      <c r="C2111" s="406" t="s">
        <v>2130</v>
      </c>
      <c r="D2111" s="406"/>
    </row>
    <row r="2112" spans="1:4" ht="12.5">
      <c r="A2112" s="406" t="s">
        <v>3362</v>
      </c>
      <c r="B2112" s="406" t="s">
        <v>3363</v>
      </c>
      <c r="C2112" s="406" t="s">
        <v>3364</v>
      </c>
      <c r="D2112" s="406" t="s">
        <v>3365</v>
      </c>
    </row>
    <row r="2113" spans="1:4" ht="12.5">
      <c r="A2113" s="406" t="s">
        <v>472</v>
      </c>
      <c r="B2113" s="406" t="s">
        <v>3420</v>
      </c>
      <c r="C2113" s="406" t="s">
        <v>3428</v>
      </c>
      <c r="D2113" s="406" t="s">
        <v>3421</v>
      </c>
    </row>
    <row r="2114" spans="1:4" ht="12.5">
      <c r="A2114" s="406" t="s">
        <v>460</v>
      </c>
      <c r="B2114" s="406" t="s">
        <v>3257</v>
      </c>
      <c r="C2114" s="406" t="s">
        <v>3429</v>
      </c>
      <c r="D2114" s="406" t="s">
        <v>3081</v>
      </c>
    </row>
    <row r="2115" spans="1:4" ht="12.5">
      <c r="A2115" s="406" t="s">
        <v>448</v>
      </c>
      <c r="B2115" s="406" t="s">
        <v>2282</v>
      </c>
      <c r="C2115" s="406" t="s">
        <v>3226</v>
      </c>
      <c r="D2115" s="406" t="s">
        <v>3430</v>
      </c>
    </row>
    <row r="2116" spans="1:4" ht="12.5">
      <c r="A2116" s="406" t="s">
        <v>2582</v>
      </c>
      <c r="B2116" s="406" t="s">
        <v>2583</v>
      </c>
      <c r="C2116" s="406" t="s">
        <v>1692</v>
      </c>
      <c r="D2116" s="406"/>
    </row>
    <row r="2117" spans="1:4" ht="12.5">
      <c r="A2117" s="406" t="s">
        <v>3366</v>
      </c>
      <c r="B2117" s="406" t="s">
        <v>3366</v>
      </c>
      <c r="C2117" s="406" t="s">
        <v>3431</v>
      </c>
      <c r="D2117" s="406" t="s">
        <v>3076</v>
      </c>
    </row>
    <row r="2118" spans="1:4" ht="12.5">
      <c r="A2118" s="406" t="s">
        <v>448</v>
      </c>
      <c r="B2118" s="406" t="s">
        <v>3432</v>
      </c>
      <c r="C2118" s="406" t="s">
        <v>1695</v>
      </c>
      <c r="D2118" s="406"/>
    </row>
    <row r="2119" spans="1:4" ht="12.5">
      <c r="A2119" s="406" t="s">
        <v>2793</v>
      </c>
      <c r="B2119" s="406" t="s">
        <v>2352</v>
      </c>
      <c r="C2119" s="406" t="s">
        <v>1654</v>
      </c>
      <c r="D2119" s="406"/>
    </row>
    <row r="2120" spans="1:4" ht="12.5">
      <c r="A2120" s="406" t="s">
        <v>2793</v>
      </c>
      <c r="B2120" s="406" t="s">
        <v>3000</v>
      </c>
      <c r="C2120" s="406" t="s">
        <v>1668</v>
      </c>
      <c r="D2120" s="406"/>
    </row>
    <row r="2121" spans="1:4" ht="12.5">
      <c r="A2121" s="406" t="s">
        <v>3433</v>
      </c>
      <c r="B2121" s="406" t="s">
        <v>3434</v>
      </c>
      <c r="C2121" s="406" t="s">
        <v>1772</v>
      </c>
      <c r="D2121" s="406"/>
    </row>
    <row r="2122" spans="1:4" ht="12.5">
      <c r="A2122" s="406" t="s">
        <v>783</v>
      </c>
      <c r="B2122" s="406" t="s">
        <v>2162</v>
      </c>
      <c r="C2122" s="406" t="s">
        <v>3435</v>
      </c>
      <c r="D2122" s="406"/>
    </row>
    <row r="2123" spans="1:4" ht="12.5">
      <c r="A2123" s="406" t="s">
        <v>448</v>
      </c>
      <c r="B2123" s="406" t="s">
        <v>3436</v>
      </c>
      <c r="C2123" s="406" t="s">
        <v>3437</v>
      </c>
      <c r="D2123" s="406" t="s">
        <v>2516</v>
      </c>
    </row>
    <row r="2124" spans="1:4" ht="12.5">
      <c r="A2124" s="406" t="s">
        <v>3366</v>
      </c>
      <c r="B2124" s="406" t="s">
        <v>3366</v>
      </c>
      <c r="C2124" s="406" t="s">
        <v>2826</v>
      </c>
      <c r="D2124" s="406" t="s">
        <v>2888</v>
      </c>
    </row>
    <row r="2125" spans="1:4" ht="12.5">
      <c r="A2125" s="406" t="s">
        <v>2582</v>
      </c>
      <c r="B2125" s="406" t="s">
        <v>2583</v>
      </c>
      <c r="C2125" s="406" t="s">
        <v>1777</v>
      </c>
      <c r="D2125" s="406"/>
    </row>
    <row r="2126" spans="1:4" ht="12.5">
      <c r="A2126" s="406" t="s">
        <v>460</v>
      </c>
      <c r="B2126" s="406" t="s">
        <v>3294</v>
      </c>
      <c r="C2126" s="406" t="s">
        <v>3438</v>
      </c>
      <c r="D2126" s="406" t="s">
        <v>3081</v>
      </c>
    </row>
    <row r="2127" spans="1:4" ht="12.5">
      <c r="A2127" s="406" t="s">
        <v>452</v>
      </c>
      <c r="B2127" s="406" t="s">
        <v>2074</v>
      </c>
      <c r="C2127" s="406" t="s">
        <v>2226</v>
      </c>
      <c r="D2127" s="406"/>
    </row>
    <row r="2128" spans="1:4" ht="12.5">
      <c r="A2128" s="406" t="s">
        <v>2582</v>
      </c>
      <c r="B2128" s="406" t="s">
        <v>2583</v>
      </c>
      <c r="C2128" s="406" t="s">
        <v>1729</v>
      </c>
      <c r="D2128" s="406"/>
    </row>
    <row r="2129" spans="1:4" ht="12.5">
      <c r="A2129" s="406" t="s">
        <v>2582</v>
      </c>
      <c r="B2129" s="406" t="s">
        <v>2583</v>
      </c>
      <c r="C2129" s="406" t="s">
        <v>340</v>
      </c>
      <c r="D2129" s="406"/>
    </row>
    <row r="2130" spans="1:4" ht="12.5">
      <c r="A2130" s="406" t="s">
        <v>3362</v>
      </c>
      <c r="B2130" s="406" t="s">
        <v>3363</v>
      </c>
      <c r="C2130" s="406" t="s">
        <v>3364</v>
      </c>
      <c r="D2130" s="406" t="s">
        <v>3365</v>
      </c>
    </row>
    <row r="2131" spans="1:4" ht="12.5">
      <c r="A2131" s="406" t="s">
        <v>2793</v>
      </c>
      <c r="B2131" s="406" t="s">
        <v>3000</v>
      </c>
      <c r="C2131" s="406" t="s">
        <v>1737</v>
      </c>
      <c r="D2131" s="406"/>
    </row>
    <row r="2132" spans="1:4" ht="12.5">
      <c r="A2132" s="406" t="s">
        <v>460</v>
      </c>
      <c r="B2132" s="406" t="s">
        <v>3111</v>
      </c>
      <c r="C2132" s="406" t="s">
        <v>3439</v>
      </c>
      <c r="D2132" s="406" t="s">
        <v>3081</v>
      </c>
    </row>
    <row r="2133" spans="1:4" ht="12.5">
      <c r="A2133" s="406" t="s">
        <v>3366</v>
      </c>
      <c r="B2133" s="406" t="s">
        <v>3366</v>
      </c>
      <c r="C2133" s="406" t="s">
        <v>2915</v>
      </c>
      <c r="D2133" s="406" t="s">
        <v>3440</v>
      </c>
    </row>
    <row r="2134" spans="1:4" ht="12.5">
      <c r="A2134" s="406" t="s">
        <v>3366</v>
      </c>
      <c r="B2134" s="406" t="s">
        <v>3366</v>
      </c>
      <c r="C2134" s="406" t="s">
        <v>2934</v>
      </c>
      <c r="D2134" s="406" t="s">
        <v>1857</v>
      </c>
    </row>
    <row r="2135" spans="1:4" ht="12.5">
      <c r="A2135" s="406" t="s">
        <v>3362</v>
      </c>
      <c r="B2135" s="406" t="s">
        <v>3363</v>
      </c>
      <c r="C2135" s="406" t="s">
        <v>3364</v>
      </c>
      <c r="D2135" s="406" t="s">
        <v>3365</v>
      </c>
    </row>
    <row r="2136" spans="1:4" ht="12.5">
      <c r="A2136" s="406" t="s">
        <v>448</v>
      </c>
      <c r="B2136" s="406" t="s">
        <v>3441</v>
      </c>
      <c r="C2136" s="406" t="s">
        <v>3442</v>
      </c>
      <c r="D2136" s="406" t="s">
        <v>3443</v>
      </c>
    </row>
    <row r="2137" spans="1:4" ht="12.5">
      <c r="A2137" s="406" t="s">
        <v>448</v>
      </c>
      <c r="B2137" s="406" t="s">
        <v>2282</v>
      </c>
      <c r="C2137" s="406" t="s">
        <v>3444</v>
      </c>
      <c r="D2137" s="406"/>
    </row>
    <row r="2138" spans="1:4" ht="12.5">
      <c r="A2138" s="406" t="s">
        <v>2582</v>
      </c>
      <c r="B2138" s="406" t="s">
        <v>2583</v>
      </c>
      <c r="C2138" s="406" t="s">
        <v>3445</v>
      </c>
      <c r="D2138" s="406"/>
    </row>
    <row r="2139" spans="1:4" ht="12.5">
      <c r="A2139" s="406" t="s">
        <v>3433</v>
      </c>
      <c r="B2139" s="406" t="s">
        <v>3434</v>
      </c>
      <c r="C2139" s="406" t="s">
        <v>1870</v>
      </c>
      <c r="D2139" s="406"/>
    </row>
    <row r="2140" spans="1:4" ht="12.5">
      <c r="A2140" s="406" t="s">
        <v>460</v>
      </c>
      <c r="B2140" s="406" t="s">
        <v>3309</v>
      </c>
      <c r="C2140" s="406" t="s">
        <v>3446</v>
      </c>
      <c r="D2140" s="406" t="s">
        <v>3081</v>
      </c>
    </row>
    <row r="2141" spans="1:4" ht="12.5">
      <c r="A2141" s="406" t="s">
        <v>2793</v>
      </c>
      <c r="B2141" s="406" t="s">
        <v>3000</v>
      </c>
      <c r="C2141" s="406" t="s">
        <v>1954</v>
      </c>
      <c r="D2141" s="406"/>
    </row>
    <row r="2142" spans="1:4" ht="12.5">
      <c r="A2142" s="406" t="s">
        <v>460</v>
      </c>
      <c r="B2142" s="406" t="s">
        <v>3080</v>
      </c>
      <c r="C2142" s="406" t="s">
        <v>3447</v>
      </c>
      <c r="D2142" s="406" t="s">
        <v>3081</v>
      </c>
    </row>
    <row r="2143" spans="1:4" ht="12.5">
      <c r="A2143" s="406" t="s">
        <v>2582</v>
      </c>
      <c r="B2143" s="406" t="s">
        <v>3448</v>
      </c>
      <c r="C2143" s="406" t="s">
        <v>1750</v>
      </c>
      <c r="D2143" s="406"/>
    </row>
    <row r="2144" spans="1:4" ht="12.5">
      <c r="A2144" s="406" t="s">
        <v>460</v>
      </c>
      <c r="B2144" s="406" t="s">
        <v>3400</v>
      </c>
      <c r="C2144" s="406" t="s">
        <v>2439</v>
      </c>
      <c r="D2144" s="406" t="s">
        <v>3081</v>
      </c>
    </row>
    <row r="2145" spans="1:4" ht="12.5">
      <c r="A2145" s="406" t="s">
        <v>1855</v>
      </c>
      <c r="B2145" s="406" t="s">
        <v>3449</v>
      </c>
      <c r="C2145" s="406" t="s">
        <v>3196</v>
      </c>
      <c r="D2145" s="406" t="s">
        <v>3450</v>
      </c>
    </row>
    <row r="2146" spans="1:4" ht="12.5">
      <c r="A2146" s="406" t="s">
        <v>3366</v>
      </c>
      <c r="B2146" s="406" t="s">
        <v>3366</v>
      </c>
      <c r="C2146" s="406" t="s">
        <v>3451</v>
      </c>
      <c r="D2146" s="406" t="s">
        <v>3452</v>
      </c>
    </row>
    <row r="2147" spans="1:4" ht="12.5">
      <c r="A2147" s="406" t="s">
        <v>2793</v>
      </c>
      <c r="B2147" s="406" t="s">
        <v>2794</v>
      </c>
      <c r="C2147" s="406" t="s">
        <v>1734</v>
      </c>
      <c r="D2147" s="406"/>
    </row>
    <row r="2148" spans="1:4" ht="12.5">
      <c r="A2148" s="406" t="s">
        <v>2793</v>
      </c>
      <c r="B2148" s="406" t="s">
        <v>2352</v>
      </c>
      <c r="C2148" s="406" t="s">
        <v>1674</v>
      </c>
      <c r="D2148" s="406"/>
    </row>
    <row r="2149" spans="1:4" ht="12.5">
      <c r="A2149" s="406" t="s">
        <v>2582</v>
      </c>
      <c r="B2149" s="406" t="s">
        <v>2583</v>
      </c>
      <c r="C2149" s="406" t="s">
        <v>2019</v>
      </c>
      <c r="D2149" s="406"/>
    </row>
    <row r="2150" spans="1:4" ht="12.5">
      <c r="A2150" s="406" t="s">
        <v>2552</v>
      </c>
      <c r="B2150" s="406" t="s">
        <v>2552</v>
      </c>
      <c r="C2150" s="406" t="s">
        <v>2877</v>
      </c>
      <c r="D2150" s="406" t="s">
        <v>2032</v>
      </c>
    </row>
    <row r="2151" spans="1:4" ht="12.5">
      <c r="A2151" s="406" t="s">
        <v>2793</v>
      </c>
      <c r="B2151" s="406" t="s">
        <v>2794</v>
      </c>
      <c r="C2151" s="406" t="s">
        <v>2141</v>
      </c>
      <c r="D2151" s="406"/>
    </row>
    <row r="2152" spans="1:4" ht="12.5">
      <c r="A2152" s="406" t="s">
        <v>3433</v>
      </c>
      <c r="B2152" s="406" t="s">
        <v>3434</v>
      </c>
      <c r="C2152" s="406" t="s">
        <v>1896</v>
      </c>
      <c r="D2152" s="406"/>
    </row>
    <row r="2153" spans="1:4" ht="12.5">
      <c r="A2153" s="406" t="s">
        <v>456</v>
      </c>
      <c r="B2153" s="406" t="s">
        <v>2490</v>
      </c>
      <c r="C2153" s="406" t="s">
        <v>1805</v>
      </c>
      <c r="D2153" s="406" t="s">
        <v>2491</v>
      </c>
    </row>
    <row r="2154" spans="1:4" ht="12.5">
      <c r="A2154" s="406" t="s">
        <v>2582</v>
      </c>
      <c r="B2154" s="406" t="s">
        <v>2689</v>
      </c>
      <c r="C2154" s="406" t="s">
        <v>1734</v>
      </c>
      <c r="D2154" s="406"/>
    </row>
    <row r="2155" spans="1:4" ht="12.5">
      <c r="A2155" s="406" t="s">
        <v>467</v>
      </c>
      <c r="B2155" s="406" t="s">
        <v>1809</v>
      </c>
      <c r="C2155" s="406" t="s">
        <v>1665</v>
      </c>
      <c r="D2155" s="406" t="s">
        <v>3453</v>
      </c>
    </row>
    <row r="2156" spans="1:4" ht="12.5">
      <c r="A2156" s="406" t="s">
        <v>2582</v>
      </c>
      <c r="B2156" s="406" t="s">
        <v>2689</v>
      </c>
      <c r="C2156" s="406" t="s">
        <v>1713</v>
      </c>
      <c r="D2156" s="406"/>
    </row>
    <row r="2157" spans="1:4" ht="12.5">
      <c r="A2157" s="406" t="s">
        <v>460</v>
      </c>
      <c r="B2157" s="406" t="s">
        <v>3111</v>
      </c>
      <c r="C2157" s="406" t="s">
        <v>3454</v>
      </c>
      <c r="D2157" s="406" t="s">
        <v>3081</v>
      </c>
    </row>
    <row r="2158" spans="1:4" ht="12.5">
      <c r="A2158" s="406" t="s">
        <v>460</v>
      </c>
      <c r="B2158" s="406" t="s">
        <v>3111</v>
      </c>
      <c r="C2158" s="406" t="s">
        <v>2228</v>
      </c>
      <c r="D2158" s="406" t="s">
        <v>3081</v>
      </c>
    </row>
    <row r="2159" spans="1:4" ht="12.5">
      <c r="A2159" s="406" t="s">
        <v>1993</v>
      </c>
      <c r="B2159" s="406" t="s">
        <v>3373</v>
      </c>
      <c r="C2159" s="406" t="s">
        <v>1674</v>
      </c>
      <c r="D2159" s="406" t="s">
        <v>3374</v>
      </c>
    </row>
    <row r="2160" spans="1:4" ht="12.5">
      <c r="A2160" s="406" t="s">
        <v>3433</v>
      </c>
      <c r="B2160" s="406" t="s">
        <v>3434</v>
      </c>
      <c r="C2160" s="406" t="s">
        <v>1954</v>
      </c>
      <c r="D2160" s="406"/>
    </row>
    <row r="2161" spans="1:4" ht="12.5">
      <c r="A2161" s="406" t="s">
        <v>3366</v>
      </c>
      <c r="B2161" s="406" t="s">
        <v>3366</v>
      </c>
      <c r="C2161" s="406" t="s">
        <v>2899</v>
      </c>
      <c r="D2161" s="406" t="s">
        <v>3455</v>
      </c>
    </row>
    <row r="2162" spans="1:4" ht="12.5">
      <c r="A2162" s="406" t="s">
        <v>2582</v>
      </c>
      <c r="B2162" s="406" t="s">
        <v>2583</v>
      </c>
      <c r="C2162" s="406" t="s">
        <v>3456</v>
      </c>
      <c r="D2162" s="406"/>
    </row>
    <row r="2163" spans="1:4" ht="12.5">
      <c r="A2163" s="406" t="s">
        <v>460</v>
      </c>
      <c r="B2163" s="406" t="s">
        <v>3125</v>
      </c>
      <c r="C2163" s="406" t="s">
        <v>2865</v>
      </c>
      <c r="D2163" s="406" t="s">
        <v>3088</v>
      </c>
    </row>
    <row r="2164" spans="1:4" ht="12.5">
      <c r="A2164" s="406" t="s">
        <v>1863</v>
      </c>
      <c r="B2164" s="406" t="s">
        <v>3388</v>
      </c>
      <c r="C2164" s="406" t="s">
        <v>2907</v>
      </c>
      <c r="D2164" s="406" t="s">
        <v>3389</v>
      </c>
    </row>
    <row r="2165" spans="1:4" ht="12.5">
      <c r="A2165" s="406" t="s">
        <v>1893</v>
      </c>
      <c r="B2165" s="406" t="s">
        <v>1904</v>
      </c>
      <c r="C2165" s="406" t="s">
        <v>1750</v>
      </c>
      <c r="D2165" s="406" t="s">
        <v>3457</v>
      </c>
    </row>
    <row r="2166" spans="1:4" ht="12.5">
      <c r="A2166" s="406" t="s">
        <v>3366</v>
      </c>
      <c r="B2166" s="406" t="s">
        <v>3366</v>
      </c>
      <c r="C2166" s="406" t="s">
        <v>3096</v>
      </c>
      <c r="D2166" s="406" t="s">
        <v>2053</v>
      </c>
    </row>
    <row r="2167" spans="1:4" ht="12.5">
      <c r="A2167" s="406" t="s">
        <v>3366</v>
      </c>
      <c r="B2167" s="406" t="s">
        <v>3366</v>
      </c>
      <c r="C2167" s="406" t="s">
        <v>2902</v>
      </c>
      <c r="D2167" s="406" t="s">
        <v>3458</v>
      </c>
    </row>
    <row r="2168" spans="1:4" ht="12.5">
      <c r="A2168" s="406" t="s">
        <v>3366</v>
      </c>
      <c r="B2168" s="406" t="s">
        <v>3366</v>
      </c>
      <c r="C2168" s="406" t="s">
        <v>3097</v>
      </c>
      <c r="D2168" s="406" t="s">
        <v>3459</v>
      </c>
    </row>
    <row r="2169" spans="1:4" ht="12.5">
      <c r="A2169" s="406" t="s">
        <v>2582</v>
      </c>
      <c r="B2169" s="406" t="s">
        <v>2583</v>
      </c>
      <c r="C2169" s="406" t="s">
        <v>1796</v>
      </c>
      <c r="D2169" s="406"/>
    </row>
    <row r="2170" spans="1:4" ht="12.5">
      <c r="A2170" s="406" t="s">
        <v>1863</v>
      </c>
      <c r="B2170" s="406" t="s">
        <v>3388</v>
      </c>
      <c r="C2170" s="406" t="s">
        <v>2817</v>
      </c>
      <c r="D2170" s="406" t="s">
        <v>3389</v>
      </c>
    </row>
    <row r="2171" spans="1:4" ht="12.5">
      <c r="A2171" s="406" t="s">
        <v>1893</v>
      </c>
      <c r="B2171" s="406" t="s">
        <v>3360</v>
      </c>
      <c r="C2171" s="406" t="s">
        <v>1750</v>
      </c>
      <c r="D2171" s="406" t="s">
        <v>3377</v>
      </c>
    </row>
    <row r="2172" spans="1:4" ht="12.5">
      <c r="A2172" s="406" t="s">
        <v>448</v>
      </c>
      <c r="B2172" s="406" t="s">
        <v>3460</v>
      </c>
      <c r="C2172" s="406" t="s">
        <v>3461</v>
      </c>
      <c r="D2172" s="406"/>
    </row>
    <row r="2173" spans="1:4" ht="12.5">
      <c r="A2173" s="406" t="s">
        <v>2582</v>
      </c>
      <c r="B2173" s="406" t="s">
        <v>2583</v>
      </c>
      <c r="C2173" s="406" t="s">
        <v>2814</v>
      </c>
      <c r="D2173" s="406" t="s">
        <v>2993</v>
      </c>
    </row>
    <row r="2174" spans="1:4" ht="12.5">
      <c r="A2174" s="406" t="s">
        <v>2582</v>
      </c>
      <c r="B2174" s="406" t="s">
        <v>2583</v>
      </c>
      <c r="C2174" s="406" t="s">
        <v>3416</v>
      </c>
      <c r="D2174" s="406" t="s">
        <v>2993</v>
      </c>
    </row>
    <row r="2175" spans="1:4" ht="12.5">
      <c r="A2175" s="406" t="s">
        <v>2582</v>
      </c>
      <c r="B2175" s="406" t="s">
        <v>2583</v>
      </c>
      <c r="C2175" s="406" t="s">
        <v>1879</v>
      </c>
      <c r="D2175" s="406"/>
    </row>
    <row r="2176" spans="1:4" ht="12.5">
      <c r="A2176" s="406" t="s">
        <v>2793</v>
      </c>
      <c r="B2176" s="406" t="s">
        <v>1664</v>
      </c>
      <c r="C2176" s="406" t="s">
        <v>3462</v>
      </c>
      <c r="D2176" s="406" t="s">
        <v>2808</v>
      </c>
    </row>
    <row r="2177" spans="1:4" ht="12.5">
      <c r="A2177" s="406" t="s">
        <v>460</v>
      </c>
      <c r="B2177" s="406" t="s">
        <v>3294</v>
      </c>
      <c r="C2177" s="406" t="s">
        <v>3463</v>
      </c>
      <c r="D2177" s="406" t="s">
        <v>3081</v>
      </c>
    </row>
    <row r="2178" spans="1:4" ht="12.5">
      <c r="A2178" s="406" t="s">
        <v>460</v>
      </c>
      <c r="B2178" s="406" t="s">
        <v>3257</v>
      </c>
      <c r="C2178" s="406" t="s">
        <v>3464</v>
      </c>
      <c r="D2178" s="406" t="s">
        <v>3081</v>
      </c>
    </row>
    <row r="2179" spans="1:4" ht="12.5">
      <c r="A2179" s="406" t="s">
        <v>1893</v>
      </c>
      <c r="B2179" s="406" t="s">
        <v>3360</v>
      </c>
      <c r="C2179" s="406" t="s">
        <v>1657</v>
      </c>
      <c r="D2179" s="406" t="s">
        <v>3377</v>
      </c>
    </row>
    <row r="2180" spans="1:4" ht="12.5">
      <c r="A2180" s="406" t="s">
        <v>1858</v>
      </c>
      <c r="B2180" s="406" t="s">
        <v>3356</v>
      </c>
      <c r="C2180" s="406" t="s">
        <v>1734</v>
      </c>
      <c r="D2180" s="406" t="s">
        <v>3372</v>
      </c>
    </row>
    <row r="2181" spans="1:4" ht="12.5">
      <c r="A2181" s="406" t="s">
        <v>460</v>
      </c>
      <c r="B2181" s="406" t="s">
        <v>3400</v>
      </c>
      <c r="C2181" s="406" t="s">
        <v>3465</v>
      </c>
      <c r="D2181" s="406" t="s">
        <v>3081</v>
      </c>
    </row>
    <row r="2182" spans="1:4" ht="12.5">
      <c r="A2182" s="406" t="s">
        <v>448</v>
      </c>
      <c r="B2182" s="406" t="s">
        <v>3460</v>
      </c>
      <c r="C2182" s="406" t="s">
        <v>3466</v>
      </c>
      <c r="D2182" s="406"/>
    </row>
    <row r="2183" spans="1:4" ht="12.5">
      <c r="A2183" s="406" t="s">
        <v>452</v>
      </c>
      <c r="B2183" s="406" t="s">
        <v>2459</v>
      </c>
      <c r="C2183" s="406"/>
      <c r="D2183" s="406"/>
    </row>
    <row r="2184" spans="1:4" ht="12.5">
      <c r="A2184" s="406" t="s">
        <v>448</v>
      </c>
      <c r="B2184" s="406" t="s">
        <v>2334</v>
      </c>
      <c r="C2184" s="406" t="s">
        <v>3070</v>
      </c>
      <c r="D2184" s="406" t="s">
        <v>2415</v>
      </c>
    </row>
    <row r="2185" spans="1:4" ht="12.5">
      <c r="A2185" s="406" t="s">
        <v>3366</v>
      </c>
      <c r="B2185" s="406" t="s">
        <v>3366</v>
      </c>
      <c r="C2185" s="406" t="s">
        <v>2967</v>
      </c>
      <c r="D2185" s="406" t="s">
        <v>3357</v>
      </c>
    </row>
    <row r="2186" spans="1:4" ht="12.5">
      <c r="A2186" s="406" t="s">
        <v>2582</v>
      </c>
      <c r="B2186" s="406" t="s">
        <v>2583</v>
      </c>
      <c r="C2186" s="406" t="s">
        <v>2653</v>
      </c>
      <c r="D2186" s="406"/>
    </row>
    <row r="2187" spans="1:4" ht="12.5">
      <c r="A2187" s="406" t="s">
        <v>2552</v>
      </c>
      <c r="B2187" s="406" t="s">
        <v>2552</v>
      </c>
      <c r="C2187" s="406"/>
      <c r="D2187" s="406" t="s">
        <v>3467</v>
      </c>
    </row>
    <row r="2188" spans="1:4" ht="12.5">
      <c r="A2188" s="406" t="s">
        <v>3366</v>
      </c>
      <c r="B2188" s="406" t="s">
        <v>3366</v>
      </c>
      <c r="C2188" s="406" t="s">
        <v>2786</v>
      </c>
      <c r="D2188" s="406" t="s">
        <v>3468</v>
      </c>
    </row>
    <row r="2189" spans="1:4" ht="12.5">
      <c r="A2189" s="406" t="s">
        <v>2582</v>
      </c>
      <c r="B2189" s="406" t="s">
        <v>2583</v>
      </c>
      <c r="C2189" s="406" t="s">
        <v>1702</v>
      </c>
      <c r="D2189" s="406"/>
    </row>
    <row r="2190" spans="1:4" ht="12.5">
      <c r="A2190" s="406" t="s">
        <v>460</v>
      </c>
      <c r="B2190" s="406" t="s">
        <v>3163</v>
      </c>
      <c r="C2190" s="406" t="s">
        <v>2975</v>
      </c>
      <c r="D2190" s="406" t="s">
        <v>3081</v>
      </c>
    </row>
    <row r="2191" spans="1:4" ht="12.5">
      <c r="A2191" s="406" t="s">
        <v>460</v>
      </c>
      <c r="B2191" s="406" t="s">
        <v>3340</v>
      </c>
      <c r="C2191" s="406" t="s">
        <v>2971</v>
      </c>
      <c r="D2191" s="406" t="s">
        <v>3088</v>
      </c>
    </row>
    <row r="2192" spans="1:4" ht="12.5">
      <c r="A2192" s="406" t="s">
        <v>448</v>
      </c>
      <c r="B2192" s="406" t="s">
        <v>2144</v>
      </c>
      <c r="C2192" s="406" t="s">
        <v>1750</v>
      </c>
      <c r="D2192" s="406" t="s">
        <v>2145</v>
      </c>
    </row>
    <row r="2193" spans="1:4" ht="12.5">
      <c r="A2193" s="406" t="s">
        <v>2582</v>
      </c>
      <c r="B2193" s="406" t="s">
        <v>2583</v>
      </c>
      <c r="C2193" s="406" t="s">
        <v>2056</v>
      </c>
      <c r="D2193" s="406"/>
    </row>
    <row r="2194" spans="1:4" ht="12.5">
      <c r="A2194" s="406" t="s">
        <v>2793</v>
      </c>
      <c r="B2194" s="406" t="s">
        <v>3000</v>
      </c>
      <c r="C2194" s="406" t="s">
        <v>1879</v>
      </c>
      <c r="D2194" s="406"/>
    </row>
    <row r="2195" spans="1:4" ht="12.5">
      <c r="A2195" s="406" t="s">
        <v>2793</v>
      </c>
      <c r="B2195" s="406" t="s">
        <v>3000</v>
      </c>
      <c r="C2195" s="406" t="s">
        <v>2231</v>
      </c>
      <c r="D2195" s="406"/>
    </row>
    <row r="2196" spans="1:4" ht="12.5">
      <c r="A2196" s="406" t="s">
        <v>783</v>
      </c>
      <c r="B2196" s="406" t="s">
        <v>2162</v>
      </c>
      <c r="C2196" s="406" t="s">
        <v>3469</v>
      </c>
      <c r="D2196" s="406"/>
    </row>
    <row r="2197" spans="1:4" ht="12.5">
      <c r="A2197" s="406" t="s">
        <v>460</v>
      </c>
      <c r="B2197" s="406" t="s">
        <v>3163</v>
      </c>
      <c r="C2197" s="406" t="s">
        <v>2985</v>
      </c>
      <c r="D2197" s="406" t="s">
        <v>3081</v>
      </c>
    </row>
    <row r="2198" spans="1:4" ht="12.5">
      <c r="A2198" s="406" t="s">
        <v>3366</v>
      </c>
      <c r="B2198" s="406" t="s">
        <v>3366</v>
      </c>
      <c r="C2198" s="406" t="s">
        <v>2833</v>
      </c>
      <c r="D2198" s="406" t="s">
        <v>3470</v>
      </c>
    </row>
    <row r="2199" spans="1:4" ht="12.5">
      <c r="A2199" s="406" t="s">
        <v>2582</v>
      </c>
      <c r="B2199" s="406" t="s">
        <v>2583</v>
      </c>
      <c r="C2199" s="406" t="s">
        <v>2072</v>
      </c>
      <c r="D2199" s="406"/>
    </row>
    <row r="2200" spans="1:4" ht="12.5">
      <c r="A2200" s="406" t="s">
        <v>2582</v>
      </c>
      <c r="B2200" s="406" t="s">
        <v>2583</v>
      </c>
      <c r="C2200" s="406" t="s">
        <v>1840</v>
      </c>
      <c r="D2200" s="406"/>
    </row>
    <row r="2201" spans="1:4" ht="12.5">
      <c r="A2201" s="406" t="s">
        <v>2793</v>
      </c>
      <c r="B2201" s="406" t="s">
        <v>2794</v>
      </c>
      <c r="C2201" s="406" t="s">
        <v>1828</v>
      </c>
      <c r="D2201" s="406"/>
    </row>
    <row r="2202" spans="1:4" ht="12.5">
      <c r="A2202" s="406" t="s">
        <v>1893</v>
      </c>
      <c r="B2202" s="406" t="s">
        <v>3360</v>
      </c>
      <c r="C2202" s="406" t="s">
        <v>1734</v>
      </c>
      <c r="D2202" s="406" t="s">
        <v>3377</v>
      </c>
    </row>
    <row r="2203" spans="1:4" ht="12.5">
      <c r="A2203" s="406" t="s">
        <v>1893</v>
      </c>
      <c r="B2203" s="406" t="s">
        <v>2455</v>
      </c>
      <c r="C2203" s="406" t="s">
        <v>1702</v>
      </c>
      <c r="D2203" s="406" t="s">
        <v>1968</v>
      </c>
    </row>
    <row r="2204" spans="1:4" ht="12.5">
      <c r="A2204" s="406" t="s">
        <v>452</v>
      </c>
      <c r="B2204" s="406" t="s">
        <v>2289</v>
      </c>
      <c r="C2204" s="406" t="s">
        <v>1724</v>
      </c>
      <c r="D2204" s="406"/>
    </row>
    <row r="2205" spans="1:4" ht="12.5">
      <c r="A2205" s="406" t="s">
        <v>448</v>
      </c>
      <c r="B2205" s="406" t="s">
        <v>2271</v>
      </c>
      <c r="C2205" s="406" t="s">
        <v>1724</v>
      </c>
      <c r="D2205" s="406"/>
    </row>
    <row r="2206" spans="1:4" ht="12.5">
      <c r="A2206" s="406" t="s">
        <v>3366</v>
      </c>
      <c r="B2206" s="406" t="s">
        <v>3366</v>
      </c>
      <c r="C2206" s="406" t="s">
        <v>2900</v>
      </c>
      <c r="D2206" s="406" t="s">
        <v>3471</v>
      </c>
    </row>
    <row r="2207" spans="1:4" ht="12.5">
      <c r="A2207" s="406" t="s">
        <v>2582</v>
      </c>
      <c r="B2207" s="406" t="s">
        <v>2583</v>
      </c>
      <c r="C2207" s="406" t="s">
        <v>2678</v>
      </c>
      <c r="D2207" s="406"/>
    </row>
    <row r="2208" spans="1:4" ht="12.5">
      <c r="A2208" s="406" t="s">
        <v>448</v>
      </c>
      <c r="B2208" s="406" t="s">
        <v>3387</v>
      </c>
      <c r="C2208" s="406" t="s">
        <v>1687</v>
      </c>
      <c r="D2208" s="406"/>
    </row>
    <row r="2209" spans="1:4" ht="12.5">
      <c r="A2209" s="406" t="s">
        <v>2552</v>
      </c>
      <c r="B2209" s="406" t="s">
        <v>2552</v>
      </c>
      <c r="C2209" s="406" t="s">
        <v>2850</v>
      </c>
      <c r="D2209" s="406" t="s">
        <v>2032</v>
      </c>
    </row>
    <row r="2210" spans="1:4" ht="12.5">
      <c r="A2210" s="406" t="s">
        <v>2261</v>
      </c>
      <c r="B2210" s="406" t="s">
        <v>3369</v>
      </c>
      <c r="C2210" s="406" t="s">
        <v>3472</v>
      </c>
      <c r="D2210" s="406" t="s">
        <v>3371</v>
      </c>
    </row>
    <row r="2211" spans="1:4" ht="12.5">
      <c r="A2211" s="406" t="s">
        <v>448</v>
      </c>
      <c r="B2211" s="406" t="s">
        <v>3387</v>
      </c>
      <c r="C2211" s="406" t="s">
        <v>1887</v>
      </c>
      <c r="D2211" s="406"/>
    </row>
    <row r="2212" spans="1:4" ht="12.5">
      <c r="A2212" s="406" t="s">
        <v>1546</v>
      </c>
      <c r="B2212" s="406" t="s">
        <v>3473</v>
      </c>
      <c r="C2212" s="406" t="s">
        <v>1677</v>
      </c>
      <c r="D2212" s="406" t="s">
        <v>3474</v>
      </c>
    </row>
    <row r="2213" spans="1:4" ht="12.5">
      <c r="A2213" s="406" t="s">
        <v>3366</v>
      </c>
      <c r="B2213" s="406" t="s">
        <v>3366</v>
      </c>
      <c r="C2213" s="406" t="s">
        <v>2936</v>
      </c>
      <c r="D2213" s="406" t="s">
        <v>3475</v>
      </c>
    </row>
    <row r="2214" spans="1:4" ht="12.5">
      <c r="A2214" s="406" t="s">
        <v>2582</v>
      </c>
      <c r="B2214" s="406" t="s">
        <v>3448</v>
      </c>
      <c r="C2214" s="406" t="s">
        <v>1724</v>
      </c>
      <c r="D2214" s="406"/>
    </row>
    <row r="2215" spans="1:4" ht="12.5">
      <c r="A2215" s="406" t="s">
        <v>472</v>
      </c>
      <c r="B2215" s="406" t="s">
        <v>3420</v>
      </c>
      <c r="C2215" s="406" t="s">
        <v>3196</v>
      </c>
      <c r="D2215" s="406" t="s">
        <v>3421</v>
      </c>
    </row>
    <row r="2216" spans="1:4" ht="12.5">
      <c r="A2216" s="406" t="s">
        <v>2793</v>
      </c>
      <c r="B2216" s="406" t="s">
        <v>2794</v>
      </c>
      <c r="C2216" s="406" t="s">
        <v>1796</v>
      </c>
      <c r="D2216" s="406"/>
    </row>
    <row r="2217" spans="1:4" ht="12.5">
      <c r="A2217" s="406" t="s">
        <v>463</v>
      </c>
      <c r="B2217" s="406" t="s">
        <v>2169</v>
      </c>
      <c r="C2217" s="406" t="s">
        <v>1668</v>
      </c>
      <c r="D2217" s="406" t="s">
        <v>3476</v>
      </c>
    </row>
    <row r="2218" spans="1:4" ht="12.5">
      <c r="A2218" s="406" t="s">
        <v>460</v>
      </c>
      <c r="B2218" s="406" t="s">
        <v>3111</v>
      </c>
      <c r="C2218" s="406" t="s">
        <v>3477</v>
      </c>
      <c r="D2218" s="406" t="s">
        <v>3081</v>
      </c>
    </row>
    <row r="2219" spans="1:4" ht="12.5">
      <c r="A2219" s="406" t="s">
        <v>2552</v>
      </c>
      <c r="B2219" s="406" t="s">
        <v>2552</v>
      </c>
      <c r="C2219" s="406"/>
      <c r="D2219" s="406" t="s">
        <v>3478</v>
      </c>
    </row>
    <row r="2220" spans="1:4" ht="12.5">
      <c r="A2220" s="406" t="s">
        <v>460</v>
      </c>
      <c r="B2220" s="406" t="s">
        <v>3184</v>
      </c>
      <c r="C2220" s="406" t="s">
        <v>3479</v>
      </c>
      <c r="D2220" s="406" t="s">
        <v>3081</v>
      </c>
    </row>
    <row r="2221" spans="1:4" ht="12.5">
      <c r="A2221" s="406" t="s">
        <v>3433</v>
      </c>
      <c r="B2221" s="406" t="s">
        <v>3434</v>
      </c>
      <c r="C2221" s="406" t="s">
        <v>1687</v>
      </c>
      <c r="D2221" s="406"/>
    </row>
    <row r="2222" spans="1:4" ht="12.5">
      <c r="A2222" s="406" t="s">
        <v>1863</v>
      </c>
      <c r="B2222" s="406" t="s">
        <v>3388</v>
      </c>
      <c r="C2222" s="406" t="s">
        <v>2928</v>
      </c>
      <c r="D2222" s="406" t="s">
        <v>3389</v>
      </c>
    </row>
    <row r="2223" spans="1:4" ht="12.5">
      <c r="A2223" s="406" t="s">
        <v>460</v>
      </c>
      <c r="B2223" s="406" t="s">
        <v>3125</v>
      </c>
      <c r="C2223" s="406" t="s">
        <v>3480</v>
      </c>
      <c r="D2223" s="406" t="s">
        <v>3088</v>
      </c>
    </row>
    <row r="2224" spans="1:4" ht="12.5">
      <c r="A2224" s="406" t="s">
        <v>460</v>
      </c>
      <c r="B2224" s="406" t="s">
        <v>3400</v>
      </c>
      <c r="C2224" s="406" t="s">
        <v>2470</v>
      </c>
      <c r="D2224" s="406" t="s">
        <v>3081</v>
      </c>
    </row>
    <row r="2225" spans="1:4" ht="12.5">
      <c r="A2225" s="406" t="s">
        <v>1993</v>
      </c>
      <c r="B2225" s="406" t="s">
        <v>3373</v>
      </c>
      <c r="C2225" s="406" t="s">
        <v>1724</v>
      </c>
      <c r="D2225" s="406" t="s">
        <v>3481</v>
      </c>
    </row>
    <row r="2226" spans="1:4" ht="12.5">
      <c r="A2226" s="406" t="s">
        <v>2793</v>
      </c>
      <c r="B2226" s="406" t="s">
        <v>2352</v>
      </c>
      <c r="C2226" s="406" t="s">
        <v>2173</v>
      </c>
      <c r="D2226" s="406"/>
    </row>
    <row r="2227" spans="1:4" ht="12.5">
      <c r="A2227" s="406" t="s">
        <v>2793</v>
      </c>
      <c r="B2227" s="406" t="s">
        <v>2352</v>
      </c>
      <c r="C2227" s="406" t="s">
        <v>1879</v>
      </c>
      <c r="D2227" s="406"/>
    </row>
    <row r="2228" spans="1:4" ht="12.5">
      <c r="A2228" s="406" t="s">
        <v>1843</v>
      </c>
      <c r="B2228" s="406" t="s">
        <v>1844</v>
      </c>
      <c r="C2228" s="406" t="s">
        <v>1695</v>
      </c>
      <c r="D2228" s="406" t="s">
        <v>1974</v>
      </c>
    </row>
    <row r="2229" spans="1:4" ht="12.5">
      <c r="A2229" s="406" t="s">
        <v>452</v>
      </c>
      <c r="B2229" s="406" t="s">
        <v>2373</v>
      </c>
      <c r="C2229" s="406" t="s">
        <v>1819</v>
      </c>
      <c r="D2229" s="406" t="s">
        <v>2374</v>
      </c>
    </row>
    <row r="2230" spans="1:4" ht="12.5">
      <c r="A2230" s="406" t="s">
        <v>460</v>
      </c>
      <c r="B2230" s="406" t="s">
        <v>1982</v>
      </c>
      <c r="C2230" s="406" t="s">
        <v>1713</v>
      </c>
      <c r="D2230" s="406" t="s">
        <v>1871</v>
      </c>
    </row>
    <row r="2231" spans="1:4" ht="12.5">
      <c r="A2231" s="406" t="s">
        <v>2582</v>
      </c>
      <c r="B2231" s="406" t="s">
        <v>2583</v>
      </c>
      <c r="C2231" s="406" t="s">
        <v>3482</v>
      </c>
      <c r="D2231" s="406"/>
    </row>
    <row r="2232" spans="1:4" ht="12.5">
      <c r="A2232" s="406" t="s">
        <v>2793</v>
      </c>
      <c r="B2232" s="406" t="s">
        <v>2352</v>
      </c>
      <c r="C2232" s="406" t="s">
        <v>1761</v>
      </c>
      <c r="D2232" s="406"/>
    </row>
    <row r="2233" spans="1:4" ht="12.5">
      <c r="A2233" s="406" t="s">
        <v>2793</v>
      </c>
      <c r="B2233" s="406" t="s">
        <v>2794</v>
      </c>
      <c r="C2233" s="406" t="s">
        <v>1710</v>
      </c>
      <c r="D2233" s="406"/>
    </row>
    <row r="2234" spans="1:4" ht="12.5">
      <c r="A2234" s="406" t="s">
        <v>448</v>
      </c>
      <c r="B2234" s="406" t="s">
        <v>3483</v>
      </c>
      <c r="C2234" s="406"/>
      <c r="D2234" s="406"/>
    </row>
    <row r="2235" spans="1:4" ht="12.5">
      <c r="A2235" s="406" t="s">
        <v>460</v>
      </c>
      <c r="B2235" s="406" t="s">
        <v>3235</v>
      </c>
      <c r="C2235" s="406" t="s">
        <v>3484</v>
      </c>
      <c r="D2235" s="406" t="s">
        <v>3081</v>
      </c>
    </row>
    <row r="2236" spans="1:4" ht="12.5">
      <c r="A2236" s="406" t="s">
        <v>1863</v>
      </c>
      <c r="B2236" s="406" t="s">
        <v>3388</v>
      </c>
      <c r="C2236" s="406" t="s">
        <v>3485</v>
      </c>
      <c r="D2236" s="406" t="s">
        <v>3389</v>
      </c>
    </row>
    <row r="2237" spans="1:4" ht="12.5">
      <c r="A2237" s="406" t="s">
        <v>1893</v>
      </c>
      <c r="B2237" s="406" t="s">
        <v>3360</v>
      </c>
      <c r="C2237" s="406" t="s">
        <v>1665</v>
      </c>
      <c r="D2237" s="406" t="s">
        <v>3361</v>
      </c>
    </row>
    <row r="2238" spans="1:4" ht="12.5">
      <c r="A2238" s="406" t="s">
        <v>460</v>
      </c>
      <c r="B2238" s="406" t="s">
        <v>3080</v>
      </c>
      <c r="C2238" s="406" t="s">
        <v>2934</v>
      </c>
      <c r="D2238" s="406" t="s">
        <v>3081</v>
      </c>
    </row>
    <row r="2239" spans="1:4" ht="12.5">
      <c r="A2239" s="406" t="s">
        <v>460</v>
      </c>
      <c r="B2239" s="406" t="s">
        <v>3400</v>
      </c>
      <c r="C2239" s="406" t="s">
        <v>3280</v>
      </c>
      <c r="D2239" s="406" t="s">
        <v>3081</v>
      </c>
    </row>
    <row r="2240" spans="1:4" ht="12.5">
      <c r="A2240" s="406" t="s">
        <v>460</v>
      </c>
      <c r="B2240" s="406" t="s">
        <v>3184</v>
      </c>
      <c r="C2240" s="406" t="s">
        <v>3486</v>
      </c>
      <c r="D2240" s="406" t="s">
        <v>3081</v>
      </c>
    </row>
    <row r="2241" spans="1:4" ht="12.5">
      <c r="A2241" s="406" t="s">
        <v>3433</v>
      </c>
      <c r="B2241" s="406" t="s">
        <v>3434</v>
      </c>
      <c r="C2241" s="406" t="s">
        <v>2177</v>
      </c>
      <c r="D2241" s="406"/>
    </row>
    <row r="2242" spans="1:4" ht="12.5">
      <c r="A2242" s="406" t="s">
        <v>2793</v>
      </c>
      <c r="B2242" s="406" t="s">
        <v>2352</v>
      </c>
      <c r="C2242" s="406" t="s">
        <v>1805</v>
      </c>
      <c r="D2242" s="406"/>
    </row>
    <row r="2243" spans="1:4" ht="12.5">
      <c r="A2243" s="406" t="s">
        <v>2793</v>
      </c>
      <c r="B2243" s="406" t="s">
        <v>2794</v>
      </c>
      <c r="C2243" s="406" t="s">
        <v>1737</v>
      </c>
      <c r="D2243" s="406"/>
    </row>
    <row r="2244" spans="1:4" ht="12.5">
      <c r="A2244" s="406" t="s">
        <v>1863</v>
      </c>
      <c r="B2244" s="406" t="s">
        <v>3388</v>
      </c>
      <c r="C2244" s="406" t="s">
        <v>2852</v>
      </c>
      <c r="D2244" s="406" t="s">
        <v>3390</v>
      </c>
    </row>
    <row r="2245" spans="1:4" ht="12.5">
      <c r="A2245" s="406" t="s">
        <v>452</v>
      </c>
      <c r="B2245" s="406" t="s">
        <v>2074</v>
      </c>
      <c r="C2245" s="406" t="s">
        <v>1692</v>
      </c>
      <c r="D2245" s="406"/>
    </row>
    <row r="2246" spans="1:4" ht="12.5">
      <c r="A2246" s="406" t="s">
        <v>460</v>
      </c>
      <c r="B2246" s="406" t="s">
        <v>1739</v>
      </c>
      <c r="C2246" s="406" t="s">
        <v>1887</v>
      </c>
      <c r="D2246" s="406"/>
    </row>
    <row r="2247" spans="1:4" ht="12.5">
      <c r="A2247" s="406" t="s">
        <v>2582</v>
      </c>
      <c r="B2247" s="406" t="s">
        <v>2689</v>
      </c>
      <c r="C2247" s="406" t="s">
        <v>1750</v>
      </c>
      <c r="D2247" s="406"/>
    </row>
    <row r="2248" spans="1:4" ht="12.5">
      <c r="A2248" s="406" t="s">
        <v>1780</v>
      </c>
      <c r="B2248" s="406" t="s">
        <v>3487</v>
      </c>
      <c r="C2248" s="406" t="s">
        <v>1695</v>
      </c>
      <c r="D2248" s="406" t="s">
        <v>3488</v>
      </c>
    </row>
    <row r="2249" spans="1:4" ht="12.5">
      <c r="A2249" s="406" t="s">
        <v>1858</v>
      </c>
      <c r="B2249" s="406" t="s">
        <v>3356</v>
      </c>
      <c r="C2249" s="406" t="s">
        <v>1724</v>
      </c>
      <c r="D2249" s="406" t="s">
        <v>3372</v>
      </c>
    </row>
    <row r="2250" spans="1:4" ht="12.5">
      <c r="A2250" s="406" t="s">
        <v>2582</v>
      </c>
      <c r="B2250" s="406" t="s">
        <v>3448</v>
      </c>
      <c r="C2250" s="406" t="s">
        <v>1674</v>
      </c>
      <c r="D2250" s="406"/>
    </row>
    <row r="2251" spans="1:4" ht="12.5">
      <c r="A2251" s="406" t="s">
        <v>3433</v>
      </c>
      <c r="B2251" s="406" t="s">
        <v>3434</v>
      </c>
      <c r="C2251" s="406" t="s">
        <v>2120</v>
      </c>
      <c r="D2251" s="406"/>
    </row>
    <row r="2252" spans="1:4" ht="12.5">
      <c r="A2252" s="406" t="s">
        <v>460</v>
      </c>
      <c r="B2252" s="406" t="s">
        <v>3154</v>
      </c>
      <c r="C2252" s="406" t="s">
        <v>2809</v>
      </c>
      <c r="D2252" s="406" t="s">
        <v>3081</v>
      </c>
    </row>
    <row r="2253" spans="1:4" ht="12.5">
      <c r="A2253" s="406" t="s">
        <v>460</v>
      </c>
      <c r="B2253" s="406" t="s">
        <v>3234</v>
      </c>
      <c r="C2253" s="406" t="s">
        <v>2933</v>
      </c>
      <c r="D2253" s="406" t="s">
        <v>3088</v>
      </c>
    </row>
    <row r="2254" spans="1:4" ht="12.5">
      <c r="A2254" s="406" t="s">
        <v>2582</v>
      </c>
      <c r="B2254" s="406" t="s">
        <v>2772</v>
      </c>
      <c r="C2254" s="406" t="s">
        <v>1671</v>
      </c>
      <c r="D2254" s="406"/>
    </row>
    <row r="2255" spans="1:4" ht="12.5">
      <c r="A2255" s="406" t="s">
        <v>2793</v>
      </c>
      <c r="B2255" s="406" t="s">
        <v>2352</v>
      </c>
      <c r="C2255" s="406" t="s">
        <v>1748</v>
      </c>
      <c r="D2255" s="406"/>
    </row>
    <row r="2256" spans="1:4" ht="12.5">
      <c r="A2256" s="406" t="s">
        <v>1863</v>
      </c>
      <c r="B2256" s="406" t="s">
        <v>3388</v>
      </c>
      <c r="C2256" s="406" t="s">
        <v>2906</v>
      </c>
      <c r="D2256" s="406" t="s">
        <v>3389</v>
      </c>
    </row>
    <row r="2257" spans="1:4" ht="12.5">
      <c r="A2257" s="406" t="s">
        <v>448</v>
      </c>
      <c r="B2257" s="406" t="s">
        <v>3489</v>
      </c>
      <c r="C2257" s="406"/>
      <c r="D2257" s="406"/>
    </row>
    <row r="2258" spans="1:4" ht="12.5">
      <c r="A2258" s="406" t="s">
        <v>2793</v>
      </c>
      <c r="B2258" s="406" t="s">
        <v>2794</v>
      </c>
      <c r="C2258" s="406" t="s">
        <v>1727</v>
      </c>
      <c r="D2258" s="406"/>
    </row>
    <row r="2259" spans="1:4" ht="12.5">
      <c r="A2259" s="406" t="s">
        <v>2793</v>
      </c>
      <c r="B2259" s="406" t="s">
        <v>2794</v>
      </c>
      <c r="C2259" s="406" t="s">
        <v>1959</v>
      </c>
      <c r="D2259" s="406"/>
    </row>
    <row r="2260" spans="1:4" ht="12.5">
      <c r="A2260" s="406" t="s">
        <v>452</v>
      </c>
      <c r="B2260" s="406" t="s">
        <v>3490</v>
      </c>
      <c r="C2260" s="406" t="s">
        <v>2120</v>
      </c>
      <c r="D2260" s="406"/>
    </row>
    <row r="2261" spans="1:4" ht="12.5">
      <c r="A2261" s="406" t="s">
        <v>2582</v>
      </c>
      <c r="B2261" s="406" t="s">
        <v>2583</v>
      </c>
      <c r="C2261" s="406" t="s">
        <v>1651</v>
      </c>
      <c r="D2261" s="406"/>
    </row>
    <row r="2262" spans="1:4" ht="12.5">
      <c r="A2262" s="406" t="s">
        <v>448</v>
      </c>
      <c r="B2262" s="406" t="s">
        <v>3387</v>
      </c>
      <c r="C2262" s="406" t="s">
        <v>2019</v>
      </c>
      <c r="D2262" s="406"/>
    </row>
    <row r="2263" spans="1:4" ht="12.5">
      <c r="A2263" s="406" t="s">
        <v>460</v>
      </c>
      <c r="B2263" s="406" t="s">
        <v>3235</v>
      </c>
      <c r="C2263" s="406" t="s">
        <v>3491</v>
      </c>
      <c r="D2263" s="406" t="s">
        <v>3081</v>
      </c>
    </row>
    <row r="2264" spans="1:4" ht="12.5">
      <c r="A2264" s="406" t="s">
        <v>460</v>
      </c>
      <c r="B2264" s="406" t="s">
        <v>3080</v>
      </c>
      <c r="C2264" s="406" t="s">
        <v>2932</v>
      </c>
      <c r="D2264" s="406" t="s">
        <v>3081</v>
      </c>
    </row>
    <row r="2265" spans="1:4" ht="12.5">
      <c r="A2265" s="406" t="s">
        <v>460</v>
      </c>
      <c r="B2265" s="406" t="s">
        <v>3197</v>
      </c>
      <c r="C2265" s="406" t="s">
        <v>3492</v>
      </c>
      <c r="D2265" s="406" t="s">
        <v>3088</v>
      </c>
    </row>
    <row r="2266" spans="1:4" ht="12.5">
      <c r="A2266" s="406" t="s">
        <v>460</v>
      </c>
      <c r="B2266" s="406" t="s">
        <v>3197</v>
      </c>
      <c r="C2266" s="406" t="s">
        <v>3117</v>
      </c>
      <c r="D2266" s="406" t="s">
        <v>3088</v>
      </c>
    </row>
    <row r="2267" spans="1:4" ht="12.5">
      <c r="A2267" s="406" t="s">
        <v>460</v>
      </c>
      <c r="B2267" s="406" t="s">
        <v>3247</v>
      </c>
      <c r="C2267" s="406" t="s">
        <v>2951</v>
      </c>
      <c r="D2267" s="406" t="s">
        <v>3088</v>
      </c>
    </row>
    <row r="2268" spans="1:4" ht="12.5">
      <c r="A2268" s="406" t="s">
        <v>460</v>
      </c>
      <c r="B2268" s="406" t="s">
        <v>1766</v>
      </c>
      <c r="C2268" s="406" t="s">
        <v>1657</v>
      </c>
      <c r="D2268" s="406" t="s">
        <v>1866</v>
      </c>
    </row>
    <row r="2269" spans="1:4" ht="12.5">
      <c r="A2269" s="406" t="s">
        <v>1993</v>
      </c>
      <c r="B2269" s="406" t="s">
        <v>3373</v>
      </c>
      <c r="C2269" s="406" t="s">
        <v>1734</v>
      </c>
      <c r="D2269" s="406" t="s">
        <v>3374</v>
      </c>
    </row>
    <row r="2270" spans="1:4" ht="12.5">
      <c r="A2270" s="406" t="s">
        <v>448</v>
      </c>
      <c r="B2270" s="406" t="s">
        <v>3387</v>
      </c>
      <c r="C2270" s="406" t="s">
        <v>1677</v>
      </c>
      <c r="D2270" s="406"/>
    </row>
    <row r="2271" spans="1:4" ht="12.5">
      <c r="A2271" s="406" t="s">
        <v>1863</v>
      </c>
      <c r="B2271" s="406" t="s">
        <v>3388</v>
      </c>
      <c r="C2271" s="406" t="s">
        <v>3288</v>
      </c>
      <c r="D2271" s="406" t="s">
        <v>3389</v>
      </c>
    </row>
    <row r="2272" spans="1:4" ht="12.5">
      <c r="A2272" s="406" t="s">
        <v>1787</v>
      </c>
      <c r="B2272" s="406" t="s">
        <v>1790</v>
      </c>
      <c r="C2272" s="406" t="s">
        <v>1748</v>
      </c>
      <c r="D2272" s="406" t="s">
        <v>3493</v>
      </c>
    </row>
    <row r="2273" spans="1:4" ht="12.5">
      <c r="A2273" s="406" t="s">
        <v>1546</v>
      </c>
      <c r="B2273" s="406" t="s">
        <v>3473</v>
      </c>
      <c r="C2273" s="406" t="s">
        <v>1713</v>
      </c>
      <c r="D2273" s="406" t="s">
        <v>2085</v>
      </c>
    </row>
    <row r="2274" spans="1:4" ht="12.5">
      <c r="A2274" s="406" t="s">
        <v>3091</v>
      </c>
      <c r="B2274" s="406" t="s">
        <v>3092</v>
      </c>
      <c r="C2274" s="406" t="s">
        <v>2920</v>
      </c>
      <c r="D2274" s="406" t="s">
        <v>3094</v>
      </c>
    </row>
    <row r="2275" spans="1:4" ht="12.5">
      <c r="A2275" s="406" t="s">
        <v>452</v>
      </c>
      <c r="B2275" s="406" t="s">
        <v>2289</v>
      </c>
      <c r="C2275" s="406" t="s">
        <v>1671</v>
      </c>
      <c r="D2275" s="406"/>
    </row>
    <row r="2276" spans="1:4" ht="12.5">
      <c r="A2276" s="406" t="s">
        <v>448</v>
      </c>
      <c r="B2276" s="406" t="s">
        <v>2667</v>
      </c>
      <c r="C2276" s="406"/>
      <c r="D2276" s="406"/>
    </row>
    <row r="2277" spans="1:4" ht="12.5">
      <c r="A2277" s="406" t="s">
        <v>3433</v>
      </c>
      <c r="B2277" s="406" t="s">
        <v>3434</v>
      </c>
      <c r="C2277" s="406" t="s">
        <v>1796</v>
      </c>
      <c r="D2277" s="406"/>
    </row>
    <row r="2278" spans="1:4" ht="12.5">
      <c r="A2278" s="406" t="s">
        <v>2793</v>
      </c>
      <c r="B2278" s="406" t="s">
        <v>2352</v>
      </c>
      <c r="C2278" s="406" t="s">
        <v>1671</v>
      </c>
      <c r="D2278" s="406"/>
    </row>
    <row r="2279" spans="1:4" ht="12.5">
      <c r="A2279" s="406" t="s">
        <v>460</v>
      </c>
      <c r="B2279" s="406" t="s">
        <v>3400</v>
      </c>
      <c r="C2279" s="406" t="s">
        <v>2217</v>
      </c>
      <c r="D2279" s="406" t="s">
        <v>3081</v>
      </c>
    </row>
    <row r="2280" spans="1:4" ht="12.5">
      <c r="A2280" s="406" t="s">
        <v>3147</v>
      </c>
      <c r="B2280" s="406" t="s">
        <v>3148</v>
      </c>
      <c r="C2280" s="406" t="s">
        <v>2900</v>
      </c>
      <c r="D2280" s="406" t="s">
        <v>3149</v>
      </c>
    </row>
    <row r="2281" spans="1:4" ht="12.5">
      <c r="A2281" s="406" t="s">
        <v>1546</v>
      </c>
      <c r="B2281" s="406" t="s">
        <v>3473</v>
      </c>
      <c r="C2281" s="406" t="s">
        <v>1734</v>
      </c>
      <c r="D2281" s="406" t="s">
        <v>2085</v>
      </c>
    </row>
    <row r="2282" spans="1:4" ht="12.5">
      <c r="A2282" s="406" t="s">
        <v>460</v>
      </c>
      <c r="B2282" s="406" t="s">
        <v>3197</v>
      </c>
      <c r="C2282" s="406" t="s">
        <v>3494</v>
      </c>
      <c r="D2282" s="406" t="s">
        <v>3088</v>
      </c>
    </row>
    <row r="2283" spans="1:4" ht="12.5">
      <c r="A2283" s="406" t="s">
        <v>448</v>
      </c>
      <c r="B2283" s="406" t="s">
        <v>1650</v>
      </c>
      <c r="C2283" s="406" t="s">
        <v>1763</v>
      </c>
      <c r="D2283" s="406" t="s">
        <v>1881</v>
      </c>
    </row>
    <row r="2284" spans="1:4" ht="12.5">
      <c r="A2284" s="406" t="s">
        <v>3366</v>
      </c>
      <c r="B2284" s="406" t="s">
        <v>3366</v>
      </c>
      <c r="C2284" s="406" t="s">
        <v>2819</v>
      </c>
      <c r="D2284" s="406" t="s">
        <v>2618</v>
      </c>
    </row>
    <row r="2285" spans="1:4" ht="12.5">
      <c r="A2285" s="406" t="s">
        <v>452</v>
      </c>
      <c r="B2285" s="406" t="s">
        <v>2590</v>
      </c>
      <c r="C2285" s="406" t="s">
        <v>3495</v>
      </c>
      <c r="D2285" s="406" t="s">
        <v>2627</v>
      </c>
    </row>
    <row r="2286" spans="1:4" ht="12.5">
      <c r="A2286" s="406" t="s">
        <v>2582</v>
      </c>
      <c r="B2286" s="406" t="s">
        <v>2583</v>
      </c>
      <c r="C2286" s="406" t="s">
        <v>1805</v>
      </c>
      <c r="D2286" s="406"/>
    </row>
    <row r="2287" spans="1:4" ht="12.5">
      <c r="A2287" s="406" t="s">
        <v>2793</v>
      </c>
      <c r="B2287" s="406" t="s">
        <v>2794</v>
      </c>
      <c r="C2287" s="406" t="s">
        <v>2120</v>
      </c>
      <c r="D2287" s="406"/>
    </row>
    <row r="2288" spans="1:4" ht="12.5">
      <c r="A2288" s="406" t="s">
        <v>2552</v>
      </c>
      <c r="B2288" s="406" t="s">
        <v>2552</v>
      </c>
      <c r="C2288" s="406" t="s">
        <v>3128</v>
      </c>
      <c r="D2288" s="406" t="s">
        <v>2032</v>
      </c>
    </row>
    <row r="2289" spans="1:4" ht="12.5">
      <c r="A2289" s="406" t="s">
        <v>2552</v>
      </c>
      <c r="B2289" s="406" t="s">
        <v>2552</v>
      </c>
      <c r="C2289" s="406" t="s">
        <v>3480</v>
      </c>
      <c r="D2289" s="406" t="s">
        <v>2032</v>
      </c>
    </row>
    <row r="2290" spans="1:4" ht="12.5">
      <c r="A2290" s="406" t="s">
        <v>783</v>
      </c>
      <c r="B2290" s="406" t="s">
        <v>2255</v>
      </c>
      <c r="C2290" s="406" t="s">
        <v>2601</v>
      </c>
      <c r="D2290" s="406"/>
    </row>
    <row r="2291" spans="1:4" ht="12.5">
      <c r="A2291" s="406" t="s">
        <v>460</v>
      </c>
      <c r="B2291" s="406" t="s">
        <v>3080</v>
      </c>
      <c r="C2291" s="406" t="s">
        <v>2929</v>
      </c>
      <c r="D2291" s="406" t="s">
        <v>3081</v>
      </c>
    </row>
    <row r="2292" spans="1:4" ht="12.5">
      <c r="A2292" s="406" t="s">
        <v>3366</v>
      </c>
      <c r="B2292" s="406" t="s">
        <v>3366</v>
      </c>
      <c r="C2292" s="406" t="s">
        <v>3496</v>
      </c>
      <c r="D2292" s="406" t="s">
        <v>2147</v>
      </c>
    </row>
    <row r="2293" spans="1:4" ht="12.5">
      <c r="A2293" s="406" t="s">
        <v>448</v>
      </c>
      <c r="B2293" s="406" t="s">
        <v>2282</v>
      </c>
      <c r="C2293" s="406" t="s">
        <v>3497</v>
      </c>
      <c r="D2293" s="406"/>
    </row>
    <row r="2294" spans="1:4" ht="12.5">
      <c r="A2294" s="406" t="s">
        <v>1546</v>
      </c>
      <c r="B2294" s="406" t="s">
        <v>3473</v>
      </c>
      <c r="C2294" s="406" t="s">
        <v>1819</v>
      </c>
      <c r="D2294" s="406" t="s">
        <v>2085</v>
      </c>
    </row>
    <row r="2295" spans="1:4" ht="12.5">
      <c r="A2295" s="406" t="s">
        <v>460</v>
      </c>
      <c r="B2295" s="406" t="s">
        <v>3180</v>
      </c>
      <c r="C2295" s="406" t="s">
        <v>2836</v>
      </c>
      <c r="D2295" s="406" t="s">
        <v>3081</v>
      </c>
    </row>
    <row r="2296" spans="1:4" ht="12.5">
      <c r="A2296" s="406" t="s">
        <v>460</v>
      </c>
      <c r="B2296" s="406" t="s">
        <v>3154</v>
      </c>
      <c r="C2296" s="406" t="s">
        <v>2843</v>
      </c>
      <c r="D2296" s="406" t="s">
        <v>3498</v>
      </c>
    </row>
    <row r="2297" spans="1:4" ht="12.5">
      <c r="A2297" s="406" t="s">
        <v>448</v>
      </c>
      <c r="B2297" s="406" t="s">
        <v>3499</v>
      </c>
      <c r="C2297" s="406"/>
      <c r="D2297" s="406"/>
    </row>
    <row r="2298" spans="1:4" ht="12.5">
      <c r="A2298" s="406" t="s">
        <v>2582</v>
      </c>
      <c r="B2298" s="406" t="s">
        <v>2583</v>
      </c>
      <c r="C2298" s="406" t="s">
        <v>2241</v>
      </c>
      <c r="D2298" s="406"/>
    </row>
    <row r="2299" spans="1:4" ht="12.5">
      <c r="A2299" s="406" t="s">
        <v>2793</v>
      </c>
      <c r="B2299" s="406" t="s">
        <v>2352</v>
      </c>
      <c r="C2299" s="406" t="s">
        <v>1734</v>
      </c>
      <c r="D2299" s="406"/>
    </row>
    <row r="2300" spans="1:4" ht="12.5">
      <c r="A2300" s="406" t="s">
        <v>2793</v>
      </c>
      <c r="B2300" s="406" t="s">
        <v>3412</v>
      </c>
      <c r="C2300" s="406" t="s">
        <v>2606</v>
      </c>
      <c r="D2300" s="406"/>
    </row>
    <row r="2301" spans="1:4" ht="12.5">
      <c r="A2301" s="406" t="s">
        <v>2552</v>
      </c>
      <c r="B2301" s="406" t="s">
        <v>2552</v>
      </c>
      <c r="C2301" s="406" t="s">
        <v>2854</v>
      </c>
      <c r="D2301" s="406" t="s">
        <v>2032</v>
      </c>
    </row>
    <row r="2302" spans="1:4" ht="12.5">
      <c r="A2302" s="406" t="s">
        <v>460</v>
      </c>
      <c r="B2302" s="406" t="s">
        <v>3400</v>
      </c>
      <c r="C2302" s="406" t="s">
        <v>2395</v>
      </c>
      <c r="D2302" s="406" t="s">
        <v>3081</v>
      </c>
    </row>
    <row r="2303" spans="1:4" ht="12.5">
      <c r="A2303" s="406" t="s">
        <v>2582</v>
      </c>
      <c r="B2303" s="406" t="s">
        <v>2583</v>
      </c>
      <c r="C2303" s="406" t="s">
        <v>3500</v>
      </c>
      <c r="D2303" s="406"/>
    </row>
    <row r="2304" spans="1:4" ht="12.5">
      <c r="A2304" s="406" t="s">
        <v>1893</v>
      </c>
      <c r="B2304" s="406" t="s">
        <v>3360</v>
      </c>
      <c r="C2304" s="406" t="s">
        <v>1713</v>
      </c>
      <c r="D2304" s="406" t="s">
        <v>3377</v>
      </c>
    </row>
    <row r="2305" spans="1:4" ht="12.5">
      <c r="A2305" s="406" t="s">
        <v>3433</v>
      </c>
      <c r="B2305" s="406" t="s">
        <v>3434</v>
      </c>
      <c r="C2305" s="406" t="s">
        <v>2019</v>
      </c>
      <c r="D2305" s="406"/>
    </row>
    <row r="2306" spans="1:4" ht="12.5">
      <c r="A2306" s="406" t="s">
        <v>2582</v>
      </c>
      <c r="B2306" s="406" t="s">
        <v>2583</v>
      </c>
      <c r="C2306" s="406" t="s">
        <v>1705</v>
      </c>
      <c r="D2306" s="406"/>
    </row>
    <row r="2307" spans="1:4" ht="12.5">
      <c r="A2307" s="406" t="s">
        <v>2582</v>
      </c>
      <c r="B2307" s="406" t="s">
        <v>2583</v>
      </c>
      <c r="C2307" s="406" t="s">
        <v>1799</v>
      </c>
      <c r="D2307" s="406"/>
    </row>
    <row r="2308" spans="1:4" ht="12.5">
      <c r="A2308" s="406" t="s">
        <v>2793</v>
      </c>
      <c r="B2308" s="406" t="s">
        <v>2352</v>
      </c>
      <c r="C2308" s="406" t="s">
        <v>2413</v>
      </c>
      <c r="D2308" s="406"/>
    </row>
    <row r="2309" spans="1:4" ht="12.5">
      <c r="A2309" s="406" t="s">
        <v>2582</v>
      </c>
      <c r="B2309" s="406" t="s">
        <v>2689</v>
      </c>
      <c r="C2309" s="406" t="s">
        <v>1695</v>
      </c>
      <c r="D2309" s="406"/>
    </row>
    <row r="2310" spans="1:4" ht="12.5">
      <c r="A2310" s="406" t="s">
        <v>2793</v>
      </c>
      <c r="B2310" s="406" t="s">
        <v>3000</v>
      </c>
      <c r="C2310" s="406" t="s">
        <v>1840</v>
      </c>
      <c r="D2310" s="406"/>
    </row>
    <row r="2311" spans="1:4" ht="12.5">
      <c r="A2311" s="406" t="s">
        <v>460</v>
      </c>
      <c r="B2311" s="406" t="s">
        <v>3294</v>
      </c>
      <c r="C2311" s="406" t="s">
        <v>3501</v>
      </c>
      <c r="D2311" s="406" t="s">
        <v>3081</v>
      </c>
    </row>
    <row r="2312" spans="1:4" ht="12.5">
      <c r="A2312" s="406" t="s">
        <v>2582</v>
      </c>
      <c r="B2312" s="406" t="s">
        <v>2583</v>
      </c>
      <c r="C2312" s="406" t="s">
        <v>2413</v>
      </c>
      <c r="D2312" s="406"/>
    </row>
    <row r="2313" spans="1:4" ht="12.5">
      <c r="A2313" s="406" t="s">
        <v>2582</v>
      </c>
      <c r="B2313" s="406" t="s">
        <v>2583</v>
      </c>
      <c r="C2313" s="406" t="s">
        <v>2173</v>
      </c>
      <c r="D2313" s="406"/>
    </row>
    <row r="2314" spans="1:4" ht="12.5">
      <c r="A2314" s="406" t="s">
        <v>1893</v>
      </c>
      <c r="B2314" s="406" t="s">
        <v>3360</v>
      </c>
      <c r="C2314" s="406" t="s">
        <v>1748</v>
      </c>
      <c r="D2314" s="406" t="s">
        <v>3361</v>
      </c>
    </row>
    <row r="2315" spans="1:4" ht="12.5">
      <c r="A2315" s="406" t="s">
        <v>2793</v>
      </c>
      <c r="B2315" s="406" t="s">
        <v>2352</v>
      </c>
      <c r="C2315" s="406" t="s">
        <v>1772</v>
      </c>
      <c r="D2315" s="406"/>
    </row>
    <row r="2316" spans="1:4" ht="12.5">
      <c r="A2316" s="406" t="s">
        <v>3366</v>
      </c>
      <c r="B2316" s="406" t="s">
        <v>3366</v>
      </c>
      <c r="C2316" s="406" t="s">
        <v>3502</v>
      </c>
      <c r="D2316" s="406" t="s">
        <v>3503</v>
      </c>
    </row>
    <row r="2317" spans="1:4" ht="12.5">
      <c r="A2317" s="406" t="s">
        <v>2793</v>
      </c>
      <c r="B2317" s="406" t="s">
        <v>2352</v>
      </c>
      <c r="C2317" s="406" t="s">
        <v>1796</v>
      </c>
      <c r="D2317" s="406"/>
    </row>
    <row r="2318" spans="1:4" ht="12.5">
      <c r="A2318" s="406" t="s">
        <v>448</v>
      </c>
      <c r="B2318" s="406" t="s">
        <v>2986</v>
      </c>
      <c r="C2318" s="406" t="s">
        <v>2205</v>
      </c>
      <c r="D2318" s="406"/>
    </row>
    <row r="2319" spans="1:4" ht="12.5">
      <c r="A2319" s="406" t="s">
        <v>2793</v>
      </c>
      <c r="B2319" s="406" t="s">
        <v>3000</v>
      </c>
      <c r="C2319" s="406" t="s">
        <v>1905</v>
      </c>
      <c r="D2319" s="406"/>
    </row>
    <row r="2320" spans="1:4" ht="12.5">
      <c r="A2320" s="406" t="s">
        <v>2793</v>
      </c>
      <c r="B2320" s="406" t="s">
        <v>3000</v>
      </c>
      <c r="C2320" s="406" t="s">
        <v>2066</v>
      </c>
      <c r="D2320" s="406"/>
    </row>
    <row r="2321" spans="1:4" ht="12.5">
      <c r="A2321" s="406" t="s">
        <v>460</v>
      </c>
      <c r="B2321" s="406" t="s">
        <v>3340</v>
      </c>
      <c r="C2321" s="406" t="s">
        <v>3504</v>
      </c>
      <c r="D2321" s="406" t="s">
        <v>3088</v>
      </c>
    </row>
    <row r="2322" spans="1:4" ht="12.5">
      <c r="A2322" s="406" t="s">
        <v>460</v>
      </c>
      <c r="B2322" s="406" t="s">
        <v>3400</v>
      </c>
      <c r="C2322" s="406" t="s">
        <v>3505</v>
      </c>
      <c r="D2322" s="406" t="s">
        <v>3081</v>
      </c>
    </row>
    <row r="2323" spans="1:4" ht="12.5">
      <c r="A2323" s="406" t="s">
        <v>460</v>
      </c>
      <c r="B2323" s="406" t="s">
        <v>3030</v>
      </c>
      <c r="C2323" s="406" t="s">
        <v>1657</v>
      </c>
      <c r="D2323" s="406" t="s">
        <v>3025</v>
      </c>
    </row>
    <row r="2324" spans="1:4" ht="12.5">
      <c r="A2324" s="406" t="s">
        <v>448</v>
      </c>
      <c r="B2324" s="406" t="s">
        <v>2622</v>
      </c>
      <c r="C2324" s="406" t="s">
        <v>1902</v>
      </c>
      <c r="D2324" s="406"/>
    </row>
    <row r="2325" spans="1:4" ht="12.5">
      <c r="A2325" s="406" t="s">
        <v>3366</v>
      </c>
      <c r="B2325" s="406" t="s">
        <v>3366</v>
      </c>
      <c r="C2325" s="406" t="s">
        <v>2816</v>
      </c>
      <c r="D2325" s="406" t="s">
        <v>3506</v>
      </c>
    </row>
    <row r="2326" spans="1:4" ht="12.5">
      <c r="A2326" s="406" t="s">
        <v>2552</v>
      </c>
      <c r="B2326" s="406" t="s">
        <v>2552</v>
      </c>
      <c r="C2326" s="406"/>
      <c r="D2326" s="406" t="s">
        <v>3507</v>
      </c>
    </row>
    <row r="2327" spans="1:4" ht="12.5">
      <c r="A2327" s="406" t="s">
        <v>2793</v>
      </c>
      <c r="B2327" s="406" t="s">
        <v>2794</v>
      </c>
      <c r="C2327" s="406" t="s">
        <v>1718</v>
      </c>
      <c r="D2327" s="406"/>
    </row>
    <row r="2328" spans="1:4" ht="12.5">
      <c r="A2328" s="406" t="s">
        <v>2793</v>
      </c>
      <c r="B2328" s="406" t="s">
        <v>2842</v>
      </c>
      <c r="C2328" s="406" t="s">
        <v>3508</v>
      </c>
      <c r="D2328" s="406" t="s">
        <v>2808</v>
      </c>
    </row>
    <row r="2329" spans="1:4" ht="12.5">
      <c r="A2329" s="406" t="s">
        <v>783</v>
      </c>
      <c r="B2329" s="406" t="s">
        <v>3509</v>
      </c>
      <c r="C2329" s="406" t="s">
        <v>2056</v>
      </c>
      <c r="D2329" s="406"/>
    </row>
    <row r="2330" spans="1:4" ht="12.5">
      <c r="A2330" s="406" t="s">
        <v>2582</v>
      </c>
      <c r="B2330" s="406" t="s">
        <v>2583</v>
      </c>
      <c r="C2330" s="406" t="s">
        <v>3510</v>
      </c>
      <c r="D2330" s="406"/>
    </row>
    <row r="2331" spans="1:4" ht="12.5">
      <c r="A2331" s="406" t="s">
        <v>460</v>
      </c>
      <c r="B2331" s="406" t="s">
        <v>3125</v>
      </c>
      <c r="C2331" s="406" t="s">
        <v>3511</v>
      </c>
      <c r="D2331" s="406" t="s">
        <v>3088</v>
      </c>
    </row>
    <row r="2332" spans="1:4" ht="12.5">
      <c r="A2332" s="406" t="s">
        <v>1993</v>
      </c>
      <c r="B2332" s="406" t="s">
        <v>2318</v>
      </c>
      <c r="C2332" s="406" t="s">
        <v>1767</v>
      </c>
      <c r="D2332" s="406" t="s">
        <v>2424</v>
      </c>
    </row>
    <row r="2333" spans="1:4" ht="12.5">
      <c r="A2333" s="406" t="s">
        <v>2793</v>
      </c>
      <c r="B2333" s="406" t="s">
        <v>2352</v>
      </c>
      <c r="C2333" s="406" t="s">
        <v>1668</v>
      </c>
      <c r="D2333" s="406"/>
    </row>
    <row r="2334" spans="1:4" ht="12.5">
      <c r="A2334" s="406" t="s">
        <v>2552</v>
      </c>
      <c r="B2334" s="406" t="s">
        <v>2552</v>
      </c>
      <c r="C2334" s="406"/>
      <c r="D2334" s="406" t="s">
        <v>3512</v>
      </c>
    </row>
    <row r="2335" spans="1:4" ht="12.5">
      <c r="A2335" s="406" t="s">
        <v>460</v>
      </c>
      <c r="B2335" s="406" t="s">
        <v>3235</v>
      </c>
      <c r="C2335" s="406" t="s">
        <v>3513</v>
      </c>
      <c r="D2335" s="406" t="s">
        <v>3081</v>
      </c>
    </row>
    <row r="2336" spans="1:4" ht="12.5">
      <c r="A2336" s="406" t="s">
        <v>460</v>
      </c>
      <c r="B2336" s="406" t="s">
        <v>3235</v>
      </c>
      <c r="C2336" s="406" t="s">
        <v>3514</v>
      </c>
      <c r="D2336" s="406" t="s">
        <v>3081</v>
      </c>
    </row>
    <row r="2337" spans="1:4" ht="12.5">
      <c r="A2337" s="406" t="s">
        <v>1993</v>
      </c>
      <c r="B2337" s="406" t="s">
        <v>3373</v>
      </c>
      <c r="C2337" s="406" t="s">
        <v>1727</v>
      </c>
      <c r="D2337" s="406" t="s">
        <v>3481</v>
      </c>
    </row>
    <row r="2338" spans="1:4" ht="12.5">
      <c r="A2338" s="406" t="s">
        <v>2582</v>
      </c>
      <c r="B2338" s="406" t="s">
        <v>2583</v>
      </c>
      <c r="C2338" s="406" t="s">
        <v>1767</v>
      </c>
      <c r="D2338" s="406"/>
    </row>
    <row r="2339" spans="1:4" ht="12.5">
      <c r="A2339" s="406" t="s">
        <v>460</v>
      </c>
      <c r="B2339" s="406" t="s">
        <v>1771</v>
      </c>
      <c r="C2339" s="406" t="s">
        <v>1805</v>
      </c>
      <c r="D2339" s="406" t="s">
        <v>3515</v>
      </c>
    </row>
    <row r="2340" spans="1:4" ht="12.5">
      <c r="A2340" s="406" t="s">
        <v>2552</v>
      </c>
      <c r="B2340" s="406" t="s">
        <v>2552</v>
      </c>
      <c r="C2340" s="406" t="s">
        <v>2867</v>
      </c>
      <c r="D2340" s="406" t="s">
        <v>2032</v>
      </c>
    </row>
    <row r="2341" spans="1:4" ht="12.5">
      <c r="A2341" s="406" t="s">
        <v>448</v>
      </c>
      <c r="B2341" s="406" t="s">
        <v>1886</v>
      </c>
      <c r="C2341" s="406" t="s">
        <v>3516</v>
      </c>
      <c r="D2341" s="406" t="s">
        <v>3517</v>
      </c>
    </row>
    <row r="2342" spans="1:4" ht="12.5">
      <c r="A2342" s="406" t="s">
        <v>460</v>
      </c>
      <c r="B2342" s="406" t="s">
        <v>1766</v>
      </c>
      <c r="C2342" s="406" t="s">
        <v>1674</v>
      </c>
      <c r="D2342" s="406" t="s">
        <v>2359</v>
      </c>
    </row>
    <row r="2343" spans="1:4" ht="12.5">
      <c r="A2343" s="406" t="s">
        <v>1863</v>
      </c>
      <c r="B2343" s="406" t="s">
        <v>3388</v>
      </c>
      <c r="C2343" s="406" t="s">
        <v>2895</v>
      </c>
      <c r="D2343" s="406" t="s">
        <v>3389</v>
      </c>
    </row>
    <row r="2344" spans="1:4" ht="12.5">
      <c r="A2344" s="406" t="s">
        <v>2552</v>
      </c>
      <c r="B2344" s="406" t="s">
        <v>2552</v>
      </c>
      <c r="C2344" s="406"/>
      <c r="D2344" s="406" t="s">
        <v>3518</v>
      </c>
    </row>
    <row r="2345" spans="1:4" ht="12.5">
      <c r="A2345" s="406" t="s">
        <v>448</v>
      </c>
      <c r="B2345" s="406" t="s">
        <v>2939</v>
      </c>
      <c r="C2345" s="406"/>
      <c r="D2345" s="406"/>
    </row>
    <row r="2346" spans="1:4" ht="12.5">
      <c r="A2346" s="406" t="s">
        <v>3366</v>
      </c>
      <c r="B2346" s="406" t="s">
        <v>3366</v>
      </c>
      <c r="C2346" s="406" t="s">
        <v>3519</v>
      </c>
      <c r="D2346" s="406" t="s">
        <v>3395</v>
      </c>
    </row>
    <row r="2347" spans="1:4" ht="12.5">
      <c r="A2347" s="406" t="s">
        <v>2552</v>
      </c>
      <c r="B2347" s="406" t="s">
        <v>2552</v>
      </c>
      <c r="C2347" s="406"/>
      <c r="D2347" s="406" t="s">
        <v>3520</v>
      </c>
    </row>
    <row r="2348" spans="1:4" ht="12.5">
      <c r="A2348" s="406" t="s">
        <v>460</v>
      </c>
      <c r="B2348" s="406" t="s">
        <v>3234</v>
      </c>
      <c r="C2348" s="406" t="s">
        <v>2935</v>
      </c>
      <c r="D2348" s="406" t="s">
        <v>3088</v>
      </c>
    </row>
    <row r="2349" spans="1:4" ht="12.5">
      <c r="A2349" s="406" t="s">
        <v>448</v>
      </c>
      <c r="B2349" s="406" t="s">
        <v>3521</v>
      </c>
      <c r="C2349" s="406"/>
      <c r="D2349" s="406"/>
    </row>
    <row r="2350" spans="1:4" ht="12.5">
      <c r="A2350" s="406" t="s">
        <v>472</v>
      </c>
      <c r="B2350" s="406" t="s">
        <v>3420</v>
      </c>
      <c r="C2350" s="406" t="s">
        <v>2530</v>
      </c>
      <c r="D2350" s="406" t="s">
        <v>3421</v>
      </c>
    </row>
    <row r="2351" spans="1:4" ht="12.5">
      <c r="A2351" s="406" t="s">
        <v>460</v>
      </c>
      <c r="B2351" s="406" t="s">
        <v>3257</v>
      </c>
      <c r="C2351" s="406" t="s">
        <v>3522</v>
      </c>
      <c r="D2351" s="406" t="s">
        <v>3081</v>
      </c>
    </row>
    <row r="2352" spans="1:4" ht="12.5">
      <c r="A2352" s="406" t="s">
        <v>2582</v>
      </c>
      <c r="B2352" s="406" t="s">
        <v>2583</v>
      </c>
      <c r="C2352" s="406" t="s">
        <v>1660</v>
      </c>
      <c r="D2352" s="406"/>
    </row>
    <row r="2353" spans="1:4" ht="12.5">
      <c r="A2353" s="406" t="s">
        <v>2793</v>
      </c>
      <c r="B2353" s="406" t="s">
        <v>2794</v>
      </c>
      <c r="C2353" s="406" t="s">
        <v>1805</v>
      </c>
      <c r="D2353" s="406"/>
    </row>
    <row r="2354" spans="1:4" ht="12.5">
      <c r="A2354" s="406" t="s">
        <v>1546</v>
      </c>
      <c r="B2354" s="406" t="s">
        <v>3473</v>
      </c>
      <c r="C2354" s="406" t="s">
        <v>1745</v>
      </c>
      <c r="D2354" s="406" t="s">
        <v>3523</v>
      </c>
    </row>
    <row r="2355" spans="1:4" ht="12.5">
      <c r="A2355" s="406" t="s">
        <v>460</v>
      </c>
      <c r="B2355" s="406" t="s">
        <v>3082</v>
      </c>
      <c r="C2355" s="406" t="s">
        <v>2881</v>
      </c>
      <c r="D2355" s="406" t="s">
        <v>3083</v>
      </c>
    </row>
    <row r="2356" spans="1:4" ht="12.5">
      <c r="A2356" s="406" t="s">
        <v>3091</v>
      </c>
      <c r="B2356" s="406" t="s">
        <v>3092</v>
      </c>
      <c r="C2356" s="406" t="s">
        <v>2908</v>
      </c>
      <c r="D2356" s="406" t="s">
        <v>3094</v>
      </c>
    </row>
    <row r="2357" spans="1:4" ht="12.5">
      <c r="A2357" s="406" t="s">
        <v>460</v>
      </c>
      <c r="B2357" s="406" t="s">
        <v>3197</v>
      </c>
      <c r="C2357" s="406" t="s">
        <v>3113</v>
      </c>
      <c r="D2357" s="406" t="s">
        <v>3088</v>
      </c>
    </row>
    <row r="2358" spans="1:4" ht="12.5">
      <c r="A2358" s="406" t="s">
        <v>2793</v>
      </c>
      <c r="B2358" s="406" t="s">
        <v>2794</v>
      </c>
      <c r="C2358" s="406" t="s">
        <v>1724</v>
      </c>
      <c r="D2358" s="406"/>
    </row>
    <row r="2359" spans="1:4" ht="12.5">
      <c r="A2359" s="406" t="s">
        <v>1863</v>
      </c>
      <c r="B2359" s="406" t="s">
        <v>3388</v>
      </c>
      <c r="C2359" s="406" t="s">
        <v>3086</v>
      </c>
      <c r="D2359" s="406" t="s">
        <v>3524</v>
      </c>
    </row>
    <row r="2360" spans="1:4" ht="12.5">
      <c r="A2360" s="406" t="s">
        <v>2793</v>
      </c>
      <c r="B2360" s="406" t="s">
        <v>3000</v>
      </c>
      <c r="C2360" s="406" t="s">
        <v>1842</v>
      </c>
      <c r="D2360" s="406"/>
    </row>
    <row r="2361" spans="1:4" ht="12.5">
      <c r="A2361" s="406" t="s">
        <v>1893</v>
      </c>
      <c r="B2361" s="406" t="s">
        <v>3360</v>
      </c>
      <c r="C2361" s="406" t="s">
        <v>1819</v>
      </c>
      <c r="D2361" s="406" t="s">
        <v>3361</v>
      </c>
    </row>
    <row r="2362" spans="1:4" ht="12.5">
      <c r="A2362" s="406" t="s">
        <v>460</v>
      </c>
      <c r="B2362" s="406" t="s">
        <v>3111</v>
      </c>
      <c r="C2362" s="406" t="s">
        <v>3525</v>
      </c>
      <c r="D2362" s="406" t="s">
        <v>3081</v>
      </c>
    </row>
    <row r="2363" spans="1:4" ht="12.5">
      <c r="A2363" s="406" t="s">
        <v>460</v>
      </c>
      <c r="B2363" s="406" t="s">
        <v>3400</v>
      </c>
      <c r="C2363" s="406" t="s">
        <v>3526</v>
      </c>
      <c r="D2363" s="406" t="s">
        <v>3081</v>
      </c>
    </row>
    <row r="2364" spans="1:4" ht="12.5">
      <c r="A2364" s="406" t="s">
        <v>460</v>
      </c>
      <c r="B2364" s="406" t="s">
        <v>1988</v>
      </c>
      <c r="C2364" s="406" t="s">
        <v>1819</v>
      </c>
      <c r="D2364" s="406" t="s">
        <v>2077</v>
      </c>
    </row>
    <row r="2365" spans="1:4" ht="12.5">
      <c r="A2365" s="406" t="s">
        <v>3366</v>
      </c>
      <c r="B2365" s="406" t="s">
        <v>3366</v>
      </c>
      <c r="C2365" s="406" t="s">
        <v>2972</v>
      </c>
      <c r="D2365" s="406" t="s">
        <v>3527</v>
      </c>
    </row>
    <row r="2366" spans="1:4" ht="12.5">
      <c r="A2366" s="406" t="s">
        <v>2582</v>
      </c>
      <c r="B2366" s="406" t="s">
        <v>2583</v>
      </c>
      <c r="C2366" s="406" t="s">
        <v>1763</v>
      </c>
      <c r="D2366" s="406"/>
    </row>
    <row r="2367" spans="1:4" ht="12.5">
      <c r="A2367" s="406" t="s">
        <v>448</v>
      </c>
      <c r="B2367" s="406" t="s">
        <v>2352</v>
      </c>
      <c r="C2367" s="406" t="s">
        <v>1654</v>
      </c>
      <c r="D2367" s="406"/>
    </row>
    <row r="2368" spans="1:4" ht="12.5">
      <c r="A2368" s="406" t="s">
        <v>2793</v>
      </c>
      <c r="B2368" s="406" t="s">
        <v>3412</v>
      </c>
      <c r="C2368" s="406" t="s">
        <v>1700</v>
      </c>
      <c r="D2368" s="406"/>
    </row>
    <row r="2369" spans="1:4" ht="12.5">
      <c r="A2369" s="406" t="s">
        <v>2552</v>
      </c>
      <c r="B2369" s="406" t="s">
        <v>2552</v>
      </c>
      <c r="C2369" s="406"/>
      <c r="D2369" s="406" t="s">
        <v>3528</v>
      </c>
    </row>
    <row r="2370" spans="1:4" ht="12.5">
      <c r="A2370" s="406" t="s">
        <v>460</v>
      </c>
      <c r="B2370" s="406" t="s">
        <v>3400</v>
      </c>
      <c r="C2370" s="406" t="s">
        <v>3529</v>
      </c>
      <c r="D2370" s="406" t="s">
        <v>3081</v>
      </c>
    </row>
    <row r="2371" spans="1:4" ht="12.5">
      <c r="A2371" s="406" t="s">
        <v>460</v>
      </c>
      <c r="B2371" s="406" t="s">
        <v>3197</v>
      </c>
      <c r="C2371" s="406" t="s">
        <v>3112</v>
      </c>
      <c r="D2371" s="406" t="s">
        <v>3088</v>
      </c>
    </row>
    <row r="2372" spans="1:4" ht="12.5">
      <c r="A2372" s="406" t="s">
        <v>2793</v>
      </c>
      <c r="B2372" s="406" t="s">
        <v>2794</v>
      </c>
      <c r="C2372" s="406" t="s">
        <v>3530</v>
      </c>
      <c r="D2372" s="406"/>
    </row>
    <row r="2373" spans="1:4" ht="12.5">
      <c r="A2373" s="406" t="s">
        <v>2793</v>
      </c>
      <c r="B2373" s="406" t="s">
        <v>3412</v>
      </c>
      <c r="C2373" s="406" t="s">
        <v>3531</v>
      </c>
      <c r="D2373" s="406"/>
    </row>
    <row r="2374" spans="1:4" ht="12.5">
      <c r="A2374" s="406" t="s">
        <v>1863</v>
      </c>
      <c r="B2374" s="406" t="s">
        <v>3388</v>
      </c>
      <c r="C2374" s="406" t="s">
        <v>2854</v>
      </c>
      <c r="D2374" s="406" t="s">
        <v>3390</v>
      </c>
    </row>
    <row r="2375" spans="1:4" ht="12.5">
      <c r="A2375" s="406" t="s">
        <v>456</v>
      </c>
      <c r="B2375" s="406" t="s">
        <v>2156</v>
      </c>
      <c r="C2375" s="406" t="s">
        <v>2173</v>
      </c>
      <c r="D2375" s="406" t="s">
        <v>3532</v>
      </c>
    </row>
    <row r="2376" spans="1:4" ht="12.5">
      <c r="A2376" s="406" t="s">
        <v>3366</v>
      </c>
      <c r="B2376" s="406" t="s">
        <v>3366</v>
      </c>
      <c r="C2376" s="406" t="s">
        <v>3533</v>
      </c>
      <c r="D2376" s="406" t="s">
        <v>3201</v>
      </c>
    </row>
    <row r="2377" spans="1:4" ht="12.5">
      <c r="A2377" s="406" t="s">
        <v>1546</v>
      </c>
      <c r="B2377" s="406" t="s">
        <v>3473</v>
      </c>
      <c r="C2377" s="406" t="s">
        <v>1695</v>
      </c>
      <c r="D2377" s="406" t="s">
        <v>2085</v>
      </c>
    </row>
    <row r="2378" spans="1:4" ht="12.5">
      <c r="A2378" s="406" t="s">
        <v>460</v>
      </c>
      <c r="B2378" s="406" t="s">
        <v>1975</v>
      </c>
      <c r="C2378" s="406" t="s">
        <v>1734</v>
      </c>
      <c r="D2378" s="406" t="s">
        <v>2514</v>
      </c>
    </row>
    <row r="2379" spans="1:4" ht="12.5">
      <c r="A2379" s="406" t="s">
        <v>3366</v>
      </c>
      <c r="B2379" s="406" t="s">
        <v>3366</v>
      </c>
      <c r="C2379" s="406" t="s">
        <v>2933</v>
      </c>
      <c r="D2379" s="406" t="s">
        <v>2356</v>
      </c>
    </row>
    <row r="2380" spans="1:4" ht="12.5">
      <c r="A2380" s="406" t="s">
        <v>2793</v>
      </c>
      <c r="B2380" s="406" t="s">
        <v>2352</v>
      </c>
      <c r="C2380" s="406" t="s">
        <v>1657</v>
      </c>
      <c r="D2380" s="406"/>
    </row>
    <row r="2381" spans="1:4" ht="12.5">
      <c r="A2381" s="406" t="s">
        <v>1993</v>
      </c>
      <c r="B2381" s="406" t="s">
        <v>3373</v>
      </c>
      <c r="C2381" s="406" t="s">
        <v>1805</v>
      </c>
      <c r="D2381" s="406" t="s">
        <v>3481</v>
      </c>
    </row>
    <row r="2382" spans="1:4" ht="12.5">
      <c r="A2382" s="406" t="s">
        <v>3366</v>
      </c>
      <c r="B2382" s="406" t="s">
        <v>3366</v>
      </c>
      <c r="C2382" s="406" t="s">
        <v>2830</v>
      </c>
      <c r="D2382" s="406" t="s">
        <v>3534</v>
      </c>
    </row>
    <row r="2383" spans="1:4" ht="12.5">
      <c r="A2383" s="406" t="s">
        <v>2793</v>
      </c>
      <c r="B2383" s="406" t="s">
        <v>3000</v>
      </c>
      <c r="C2383" s="406" t="s">
        <v>2492</v>
      </c>
      <c r="D2383" s="406"/>
    </row>
    <row r="2384" spans="1:4" ht="12.5">
      <c r="A2384" s="406" t="s">
        <v>460</v>
      </c>
      <c r="B2384" s="406" t="s">
        <v>3309</v>
      </c>
      <c r="C2384" s="406" t="s">
        <v>3535</v>
      </c>
      <c r="D2384" s="406" t="s">
        <v>3081</v>
      </c>
    </row>
    <row r="2385" spans="1:4" ht="12.5">
      <c r="A2385" s="406" t="s">
        <v>460</v>
      </c>
      <c r="B2385" s="406" t="s">
        <v>3324</v>
      </c>
      <c r="C2385" s="406" t="s">
        <v>3536</v>
      </c>
      <c r="D2385" s="406" t="s">
        <v>3537</v>
      </c>
    </row>
    <row r="2386" spans="1:4" ht="12.5">
      <c r="A2386" s="406" t="s">
        <v>448</v>
      </c>
      <c r="B2386" s="406" t="s">
        <v>3387</v>
      </c>
      <c r="C2386" s="406" t="s">
        <v>1896</v>
      </c>
      <c r="D2386" s="406"/>
    </row>
    <row r="2387" spans="1:4" ht="12.5">
      <c r="A2387" s="406" t="s">
        <v>448</v>
      </c>
      <c r="B2387" s="406" t="s">
        <v>3436</v>
      </c>
      <c r="C2387" s="406" t="s">
        <v>3538</v>
      </c>
      <c r="D2387" s="406" t="s">
        <v>2516</v>
      </c>
    </row>
    <row r="2388" spans="1:4" ht="12.5">
      <c r="A2388" s="406" t="s">
        <v>3366</v>
      </c>
      <c r="B2388" s="406" t="s">
        <v>3366</v>
      </c>
      <c r="C2388" s="406" t="s">
        <v>3164</v>
      </c>
      <c r="D2388" s="406" t="s">
        <v>3539</v>
      </c>
    </row>
    <row r="2389" spans="1:4" ht="12.5">
      <c r="A2389" s="406" t="s">
        <v>2793</v>
      </c>
      <c r="B2389" s="406" t="s">
        <v>2352</v>
      </c>
      <c r="C2389" s="406" t="s">
        <v>1745</v>
      </c>
      <c r="D2389" s="406"/>
    </row>
    <row r="2390" spans="1:4" ht="12.5">
      <c r="A2390" s="406" t="s">
        <v>460</v>
      </c>
      <c r="B2390" s="406" t="s">
        <v>3163</v>
      </c>
      <c r="C2390" s="406" t="s">
        <v>2973</v>
      </c>
      <c r="D2390" s="406" t="s">
        <v>3081</v>
      </c>
    </row>
    <row r="2391" spans="1:4" ht="12.5">
      <c r="A2391" s="406" t="s">
        <v>460</v>
      </c>
      <c r="B2391" s="406" t="s">
        <v>3154</v>
      </c>
      <c r="C2391" s="406" t="s">
        <v>3150</v>
      </c>
      <c r="D2391" s="406" t="s">
        <v>3081</v>
      </c>
    </row>
    <row r="2392" spans="1:4" ht="12.5">
      <c r="A2392" s="406" t="s">
        <v>3147</v>
      </c>
      <c r="B2392" s="406" t="s">
        <v>3148</v>
      </c>
      <c r="C2392" s="406" t="s">
        <v>2877</v>
      </c>
      <c r="D2392" s="406" t="s">
        <v>3149</v>
      </c>
    </row>
    <row r="2393" spans="1:4" ht="12.5">
      <c r="A2393" s="406" t="s">
        <v>2582</v>
      </c>
      <c r="B2393" s="406" t="s">
        <v>2583</v>
      </c>
      <c r="C2393" s="406" t="s">
        <v>2265</v>
      </c>
      <c r="D2393" s="406"/>
    </row>
    <row r="2394" spans="1:4" ht="12.5">
      <c r="A2394" s="406" t="s">
        <v>2793</v>
      </c>
      <c r="B2394" s="406" t="s">
        <v>2794</v>
      </c>
      <c r="C2394" s="406" t="s">
        <v>2489</v>
      </c>
      <c r="D2394" s="406"/>
    </row>
    <row r="2395" spans="1:4" ht="12.5">
      <c r="A2395" s="406" t="s">
        <v>448</v>
      </c>
      <c r="B2395" s="406" t="s">
        <v>2033</v>
      </c>
      <c r="C2395" s="406" t="s">
        <v>1695</v>
      </c>
      <c r="D2395" s="406" t="s">
        <v>2343</v>
      </c>
    </row>
    <row r="2396" spans="1:4" ht="12.5">
      <c r="A2396" s="406" t="s">
        <v>3366</v>
      </c>
      <c r="B2396" s="406" t="s">
        <v>3366</v>
      </c>
      <c r="C2396" s="406" t="s">
        <v>2931</v>
      </c>
      <c r="D2396" s="406" t="s">
        <v>3540</v>
      </c>
    </row>
    <row r="2397" spans="1:4" ht="12.5">
      <c r="A2397" s="406" t="s">
        <v>2793</v>
      </c>
      <c r="B2397" s="406" t="s">
        <v>2794</v>
      </c>
      <c r="C2397" s="406" t="s">
        <v>2413</v>
      </c>
      <c r="D2397" s="406"/>
    </row>
    <row r="2398" spans="1:4" ht="12.5">
      <c r="A2398" s="406" t="s">
        <v>460</v>
      </c>
      <c r="B2398" s="406" t="s">
        <v>3111</v>
      </c>
      <c r="C2398" s="406" t="s">
        <v>3541</v>
      </c>
      <c r="D2398" s="406" t="s">
        <v>3081</v>
      </c>
    </row>
    <row r="2399" spans="1:4" ht="12.5">
      <c r="A2399" s="406" t="s">
        <v>2793</v>
      </c>
      <c r="B2399" s="406" t="s">
        <v>2794</v>
      </c>
      <c r="C2399" s="406" t="s">
        <v>1668</v>
      </c>
      <c r="D2399" s="406"/>
    </row>
    <row r="2400" spans="1:4" ht="12.5">
      <c r="A2400" s="406" t="s">
        <v>460</v>
      </c>
      <c r="B2400" s="406" t="s">
        <v>3111</v>
      </c>
      <c r="C2400" s="406" t="s">
        <v>3542</v>
      </c>
      <c r="D2400" s="406" t="s">
        <v>3081</v>
      </c>
    </row>
    <row r="2401" spans="1:4" ht="12.5">
      <c r="A2401" s="406" t="s">
        <v>452</v>
      </c>
      <c r="B2401" s="406" t="s">
        <v>2590</v>
      </c>
      <c r="C2401" s="406" t="s">
        <v>2060</v>
      </c>
      <c r="D2401" s="406" t="s">
        <v>2627</v>
      </c>
    </row>
    <row r="2402" spans="1:4" ht="12.5">
      <c r="A2402" s="406" t="s">
        <v>460</v>
      </c>
      <c r="B2402" s="406" t="s">
        <v>3082</v>
      </c>
      <c r="C2402" s="406" t="s">
        <v>2870</v>
      </c>
      <c r="D2402" s="406" t="s">
        <v>3081</v>
      </c>
    </row>
    <row r="2403" spans="1:4" ht="12.5">
      <c r="A2403" s="406" t="s">
        <v>783</v>
      </c>
      <c r="B2403" s="406" t="s">
        <v>1942</v>
      </c>
      <c r="C2403" s="406" t="s">
        <v>2761</v>
      </c>
      <c r="D2403" s="406"/>
    </row>
    <row r="2404" spans="1:4" ht="12.5">
      <c r="A2404" s="406" t="s">
        <v>3366</v>
      </c>
      <c r="B2404" s="406" t="s">
        <v>3366</v>
      </c>
      <c r="C2404" s="406" t="s">
        <v>2837</v>
      </c>
      <c r="D2404" s="406" t="s">
        <v>3543</v>
      </c>
    </row>
    <row r="2405" spans="1:4" ht="12.5">
      <c r="A2405" s="406" t="s">
        <v>2582</v>
      </c>
      <c r="B2405" s="406" t="s">
        <v>2583</v>
      </c>
      <c r="C2405" s="406" t="s">
        <v>1959</v>
      </c>
      <c r="D2405" s="406"/>
    </row>
    <row r="2406" spans="1:4" ht="12.5">
      <c r="A2406" s="406" t="s">
        <v>2582</v>
      </c>
      <c r="B2406" s="406" t="s">
        <v>2689</v>
      </c>
      <c r="C2406" s="406" t="s">
        <v>1668</v>
      </c>
      <c r="D2406" s="406"/>
    </row>
    <row r="2407" spans="1:4" ht="12.5">
      <c r="A2407" s="406" t="s">
        <v>448</v>
      </c>
      <c r="B2407" s="406" t="s">
        <v>1715</v>
      </c>
      <c r="C2407" s="406"/>
      <c r="D2407" s="406"/>
    </row>
    <row r="2408" spans="1:4" ht="12.5">
      <c r="A2408" s="406" t="s">
        <v>460</v>
      </c>
      <c r="B2408" s="406" t="s">
        <v>3180</v>
      </c>
      <c r="C2408" s="406" t="s">
        <v>2927</v>
      </c>
      <c r="D2408" s="406" t="s">
        <v>3081</v>
      </c>
    </row>
    <row r="2409" spans="1:4" ht="12.5">
      <c r="A2409" s="406" t="s">
        <v>452</v>
      </c>
      <c r="B2409" s="406" t="s">
        <v>2289</v>
      </c>
      <c r="C2409" s="406" t="s">
        <v>1654</v>
      </c>
      <c r="D2409" s="406"/>
    </row>
    <row r="2410" spans="1:4" ht="12.5">
      <c r="A2410" s="406" t="s">
        <v>2552</v>
      </c>
      <c r="B2410" s="406" t="s">
        <v>2552</v>
      </c>
      <c r="C2410" s="406"/>
      <c r="D2410" s="406" t="s">
        <v>3544</v>
      </c>
    </row>
    <row r="2411" spans="1:4" ht="12.5">
      <c r="A2411" s="406" t="s">
        <v>460</v>
      </c>
      <c r="B2411" s="406" t="s">
        <v>3234</v>
      </c>
      <c r="C2411" s="406" t="s">
        <v>3096</v>
      </c>
      <c r="D2411" s="406" t="s">
        <v>3088</v>
      </c>
    </row>
    <row r="2412" spans="1:4" ht="12.5">
      <c r="A2412" s="406" t="s">
        <v>1824</v>
      </c>
      <c r="B2412" s="406" t="s">
        <v>3545</v>
      </c>
      <c r="C2412" s="406" t="s">
        <v>1665</v>
      </c>
      <c r="D2412" s="406" t="s">
        <v>3546</v>
      </c>
    </row>
    <row r="2413" spans="1:4" ht="12.5">
      <c r="A2413" s="406" t="s">
        <v>1893</v>
      </c>
      <c r="B2413" s="406" t="s">
        <v>1894</v>
      </c>
      <c r="C2413" s="406" t="s">
        <v>1651</v>
      </c>
      <c r="D2413" s="406" t="s">
        <v>2671</v>
      </c>
    </row>
    <row r="2414" spans="1:4" ht="12.5">
      <c r="A2414" s="406" t="s">
        <v>3091</v>
      </c>
      <c r="B2414" s="406" t="s">
        <v>3092</v>
      </c>
      <c r="C2414" s="406"/>
      <c r="D2414" s="406" t="s">
        <v>3547</v>
      </c>
    </row>
    <row r="2415" spans="1:4" ht="12.5">
      <c r="A2415" s="406" t="s">
        <v>3091</v>
      </c>
      <c r="B2415" s="406" t="s">
        <v>3092</v>
      </c>
      <c r="C2415" s="406" t="s">
        <v>2820</v>
      </c>
      <c r="D2415" s="406" t="s">
        <v>3094</v>
      </c>
    </row>
    <row r="2416" spans="1:4" ht="12.5">
      <c r="A2416" s="406" t="s">
        <v>2552</v>
      </c>
      <c r="B2416" s="406" t="s">
        <v>2552</v>
      </c>
      <c r="C2416" s="406"/>
      <c r="D2416" s="406" t="s">
        <v>3357</v>
      </c>
    </row>
    <row r="2417" spans="1:4" ht="12.5">
      <c r="A2417" s="406" t="s">
        <v>1863</v>
      </c>
      <c r="B2417" s="406" t="s">
        <v>3388</v>
      </c>
      <c r="C2417" s="406" t="s">
        <v>2853</v>
      </c>
      <c r="D2417" s="406" t="s">
        <v>3390</v>
      </c>
    </row>
    <row r="2418" spans="1:4" ht="12.5">
      <c r="A2418" s="406" t="s">
        <v>1893</v>
      </c>
      <c r="B2418" s="406" t="s">
        <v>1909</v>
      </c>
      <c r="C2418" s="406" t="s">
        <v>1674</v>
      </c>
      <c r="D2418" s="406" t="s">
        <v>1910</v>
      </c>
    </row>
    <row r="2419" spans="1:4" ht="12.5">
      <c r="A2419" s="406" t="s">
        <v>2582</v>
      </c>
      <c r="B2419" s="406" t="s">
        <v>2772</v>
      </c>
      <c r="C2419" s="406" t="s">
        <v>1651</v>
      </c>
      <c r="D2419" s="406"/>
    </row>
    <row r="2420" spans="1:4" ht="12.5">
      <c r="A2420" s="406" t="s">
        <v>2582</v>
      </c>
      <c r="B2420" s="406" t="s">
        <v>3448</v>
      </c>
      <c r="C2420" s="406" t="s">
        <v>1734</v>
      </c>
      <c r="D2420" s="406"/>
    </row>
    <row r="2421" spans="1:4" ht="12.5">
      <c r="A2421" s="406" t="s">
        <v>2793</v>
      </c>
      <c r="B2421" s="406" t="s">
        <v>2794</v>
      </c>
      <c r="C2421" s="406" t="s">
        <v>2173</v>
      </c>
      <c r="D2421" s="406"/>
    </row>
    <row r="2422" spans="1:4" ht="12.5">
      <c r="A2422" s="406" t="s">
        <v>2793</v>
      </c>
      <c r="B2422" s="406" t="s">
        <v>3412</v>
      </c>
      <c r="C2422" s="406" t="s">
        <v>3548</v>
      </c>
      <c r="D2422" s="406"/>
    </row>
    <row r="2423" spans="1:4" ht="12.5">
      <c r="A2423" s="406" t="s">
        <v>1858</v>
      </c>
      <c r="B2423" s="406" t="s">
        <v>1859</v>
      </c>
      <c r="C2423" s="406" t="s">
        <v>1750</v>
      </c>
      <c r="D2423" s="406" t="s">
        <v>2720</v>
      </c>
    </row>
    <row r="2424" spans="1:4" ht="12.5">
      <c r="A2424" s="406" t="s">
        <v>2582</v>
      </c>
      <c r="B2424" s="406" t="s">
        <v>2583</v>
      </c>
      <c r="C2424" s="406" t="s">
        <v>3549</v>
      </c>
      <c r="D2424" s="406"/>
    </row>
    <row r="2425" spans="1:4" ht="12.5">
      <c r="A2425" s="406" t="s">
        <v>2793</v>
      </c>
      <c r="B2425" s="406" t="s">
        <v>2794</v>
      </c>
      <c r="C2425" s="406" t="s">
        <v>1865</v>
      </c>
      <c r="D2425" s="406"/>
    </row>
    <row r="2426" spans="1:4" ht="12.5">
      <c r="A2426" s="406" t="s">
        <v>448</v>
      </c>
      <c r="B2426" s="406" t="s">
        <v>3550</v>
      </c>
      <c r="C2426" s="406"/>
      <c r="D2426" s="406"/>
    </row>
    <row r="2427" spans="1:4" ht="12.5">
      <c r="A2427" s="406" t="s">
        <v>3433</v>
      </c>
      <c r="B2427" s="406" t="s">
        <v>3434</v>
      </c>
      <c r="C2427" s="406" t="s">
        <v>1660</v>
      </c>
      <c r="D2427" s="406"/>
    </row>
    <row r="2428" spans="1:4" ht="12.5">
      <c r="A2428" s="406" t="s">
        <v>2793</v>
      </c>
      <c r="B2428" s="406" t="s">
        <v>3000</v>
      </c>
      <c r="C2428" s="406" t="s">
        <v>2241</v>
      </c>
      <c r="D2428" s="406"/>
    </row>
    <row r="2429" spans="1:4" ht="12.5">
      <c r="A2429" s="406" t="s">
        <v>2582</v>
      </c>
      <c r="B2429" s="406" t="s">
        <v>3448</v>
      </c>
      <c r="C2429" s="406" t="s">
        <v>1713</v>
      </c>
      <c r="D2429" s="406" t="s">
        <v>3551</v>
      </c>
    </row>
    <row r="2430" spans="1:4" ht="12.5">
      <c r="A2430" s="406" t="s">
        <v>3091</v>
      </c>
      <c r="B2430" s="406" t="s">
        <v>3092</v>
      </c>
      <c r="C2430" s="406" t="s">
        <v>2905</v>
      </c>
      <c r="D2430" s="406" t="s">
        <v>3094</v>
      </c>
    </row>
    <row r="2431" spans="1:4" ht="12.5">
      <c r="A2431" s="406" t="s">
        <v>3366</v>
      </c>
      <c r="B2431" s="406" t="s">
        <v>3366</v>
      </c>
      <c r="C2431" s="406" t="s">
        <v>3248</v>
      </c>
      <c r="D2431" s="406" t="s">
        <v>3552</v>
      </c>
    </row>
    <row r="2432" spans="1:4" ht="12.5">
      <c r="A2432" s="406" t="s">
        <v>1855</v>
      </c>
      <c r="B2432" s="406" t="s">
        <v>3449</v>
      </c>
      <c r="C2432" s="406" t="s">
        <v>2530</v>
      </c>
      <c r="D2432" s="406" t="s">
        <v>3450</v>
      </c>
    </row>
    <row r="2433" spans="1:4" ht="12.5">
      <c r="A2433" s="406" t="s">
        <v>2793</v>
      </c>
      <c r="B2433" s="406" t="s">
        <v>3000</v>
      </c>
      <c r="C2433" s="406" t="s">
        <v>1816</v>
      </c>
      <c r="D2433" s="406"/>
    </row>
    <row r="2434" spans="1:4" ht="12.5">
      <c r="A2434" s="406" t="s">
        <v>2552</v>
      </c>
      <c r="B2434" s="406" t="s">
        <v>2552</v>
      </c>
      <c r="C2434" s="406" t="s">
        <v>2856</v>
      </c>
      <c r="D2434" s="406" t="s">
        <v>2032</v>
      </c>
    </row>
    <row r="2435" spans="1:4" ht="12.5">
      <c r="A2435" s="406" t="s">
        <v>1893</v>
      </c>
      <c r="B2435" s="406" t="s">
        <v>3360</v>
      </c>
      <c r="C2435" s="406" t="s">
        <v>1702</v>
      </c>
      <c r="D2435" s="406" t="s">
        <v>3361</v>
      </c>
    </row>
    <row r="2436" spans="1:4" ht="12.5">
      <c r="A2436" s="406" t="s">
        <v>2552</v>
      </c>
      <c r="B2436" s="406" t="s">
        <v>2552</v>
      </c>
      <c r="C2436" s="406"/>
      <c r="D2436" s="406" t="s">
        <v>3372</v>
      </c>
    </row>
    <row r="2437" spans="1:4" ht="12.5">
      <c r="A2437" s="406" t="s">
        <v>3366</v>
      </c>
      <c r="B2437" s="406" t="s">
        <v>3366</v>
      </c>
      <c r="C2437" s="406" t="s">
        <v>2821</v>
      </c>
      <c r="D2437" s="406" t="s">
        <v>3553</v>
      </c>
    </row>
    <row r="2438" spans="1:4" ht="12.5">
      <c r="A2438" s="406" t="s">
        <v>3366</v>
      </c>
      <c r="B2438" s="406" t="s">
        <v>3366</v>
      </c>
      <c r="C2438" s="406" t="s">
        <v>2965</v>
      </c>
      <c r="D2438" s="406" t="s">
        <v>3379</v>
      </c>
    </row>
    <row r="2439" spans="1:4" ht="12.5">
      <c r="A2439" s="406" t="s">
        <v>1863</v>
      </c>
      <c r="B2439" s="406" t="s">
        <v>3554</v>
      </c>
      <c r="C2439" s="406" t="s">
        <v>2056</v>
      </c>
      <c r="D2439" s="406"/>
    </row>
    <row r="2440" spans="1:4" ht="12.5">
      <c r="A2440" s="406" t="s">
        <v>2582</v>
      </c>
      <c r="B2440" s="406" t="s">
        <v>2689</v>
      </c>
      <c r="C2440" s="406" t="s">
        <v>1819</v>
      </c>
      <c r="D2440" s="406"/>
    </row>
    <row r="2441" spans="1:4" ht="12.5">
      <c r="A2441" s="406" t="s">
        <v>452</v>
      </c>
      <c r="B2441" s="406" t="s">
        <v>2074</v>
      </c>
      <c r="C2441" s="406" t="s">
        <v>1705</v>
      </c>
      <c r="D2441" s="406"/>
    </row>
    <row r="2442" spans="1:4" ht="12.5">
      <c r="A2442" s="406" t="s">
        <v>460</v>
      </c>
      <c r="B2442" s="406" t="s">
        <v>3294</v>
      </c>
      <c r="C2442" s="406" t="s">
        <v>3555</v>
      </c>
      <c r="D2442" s="406" t="s">
        <v>3081</v>
      </c>
    </row>
    <row r="2443" spans="1:4" ht="12.5">
      <c r="A2443" s="406" t="s">
        <v>460</v>
      </c>
      <c r="B2443" s="406" t="s">
        <v>1739</v>
      </c>
      <c r="C2443" s="406" t="s">
        <v>1896</v>
      </c>
      <c r="D2443" s="406"/>
    </row>
    <row r="2444" spans="1:4" ht="12.5">
      <c r="A2444" s="406" t="s">
        <v>2582</v>
      </c>
      <c r="B2444" s="406" t="s">
        <v>2772</v>
      </c>
      <c r="C2444" s="406" t="s">
        <v>1665</v>
      </c>
      <c r="D2444" s="406"/>
    </row>
    <row r="2445" spans="1:4" ht="12.5">
      <c r="A2445" s="406" t="s">
        <v>2582</v>
      </c>
      <c r="B2445" s="406" t="s">
        <v>2583</v>
      </c>
      <c r="C2445" s="406" t="s">
        <v>2537</v>
      </c>
      <c r="D2445" s="406"/>
    </row>
    <row r="2446" spans="1:4" ht="12.5">
      <c r="A2446" s="406" t="s">
        <v>2793</v>
      </c>
      <c r="B2446" s="406" t="s">
        <v>3000</v>
      </c>
      <c r="C2446" s="406" t="s">
        <v>2287</v>
      </c>
      <c r="D2446" s="406"/>
    </row>
    <row r="2447" spans="1:4" ht="12.5">
      <c r="A2447" s="406" t="s">
        <v>460</v>
      </c>
      <c r="B2447" s="406" t="s">
        <v>3309</v>
      </c>
      <c r="C2447" s="406" t="s">
        <v>2848</v>
      </c>
      <c r="D2447" s="406" t="s">
        <v>3081</v>
      </c>
    </row>
    <row r="2448" spans="1:4" ht="12.5">
      <c r="A2448" s="406" t="s">
        <v>3366</v>
      </c>
      <c r="B2448" s="406" t="s">
        <v>3366</v>
      </c>
      <c r="C2448" s="406" t="s">
        <v>2893</v>
      </c>
      <c r="D2448" s="406" t="s">
        <v>3556</v>
      </c>
    </row>
    <row r="2449" spans="1:4" ht="12.5">
      <c r="A2449" s="406" t="s">
        <v>3366</v>
      </c>
      <c r="B2449" s="406" t="s">
        <v>3366</v>
      </c>
      <c r="C2449" s="406" t="s">
        <v>2828</v>
      </c>
      <c r="D2449" s="406" t="s">
        <v>3557</v>
      </c>
    </row>
    <row r="2450" spans="1:4" ht="12.5">
      <c r="A2450" s="406" t="s">
        <v>2582</v>
      </c>
      <c r="B2450" s="406" t="s">
        <v>2689</v>
      </c>
      <c r="C2450" s="406" t="s">
        <v>1674</v>
      </c>
      <c r="D2450" s="406"/>
    </row>
    <row r="2451" spans="1:4" ht="12.5">
      <c r="A2451" s="406" t="s">
        <v>1784</v>
      </c>
      <c r="B2451" s="406" t="s">
        <v>1928</v>
      </c>
      <c r="C2451" s="406" t="s">
        <v>3558</v>
      </c>
      <c r="D2451" s="406"/>
    </row>
    <row r="2452" spans="1:4" ht="12.5">
      <c r="A2452" s="406" t="s">
        <v>1863</v>
      </c>
      <c r="B2452" s="406" t="s">
        <v>3388</v>
      </c>
      <c r="C2452" s="406" t="s">
        <v>2905</v>
      </c>
      <c r="D2452" s="406" t="s">
        <v>3389</v>
      </c>
    </row>
    <row r="2453" spans="1:4" ht="12.5">
      <c r="A2453" s="406" t="s">
        <v>2793</v>
      </c>
      <c r="B2453" s="406" t="s">
        <v>3000</v>
      </c>
      <c r="C2453" s="406" t="s">
        <v>1677</v>
      </c>
      <c r="D2453" s="406"/>
    </row>
    <row r="2454" spans="1:4" ht="12.5">
      <c r="A2454" s="406" t="s">
        <v>460</v>
      </c>
      <c r="B2454" s="406" t="s">
        <v>3082</v>
      </c>
      <c r="C2454" s="406" t="s">
        <v>3559</v>
      </c>
      <c r="D2454" s="406" t="s">
        <v>3083</v>
      </c>
    </row>
    <row r="2455" spans="1:4" ht="12.5">
      <c r="A2455" s="406" t="s">
        <v>1893</v>
      </c>
      <c r="B2455" s="406" t="s">
        <v>1904</v>
      </c>
      <c r="C2455" s="406" t="s">
        <v>1772</v>
      </c>
      <c r="D2455" s="406" t="s">
        <v>2937</v>
      </c>
    </row>
    <row r="2456" spans="1:4" ht="12.5">
      <c r="A2456" s="406" t="s">
        <v>2552</v>
      </c>
      <c r="B2456" s="406" t="s">
        <v>2552</v>
      </c>
      <c r="C2456" s="406"/>
      <c r="D2456" s="406" t="s">
        <v>3398</v>
      </c>
    </row>
    <row r="2457" spans="1:4" ht="12.5">
      <c r="A2457" s="406" t="s">
        <v>460</v>
      </c>
      <c r="B2457" s="406" t="s">
        <v>3170</v>
      </c>
      <c r="C2457" s="406" t="s">
        <v>3560</v>
      </c>
      <c r="D2457" s="406" t="s">
        <v>3081</v>
      </c>
    </row>
    <row r="2458" spans="1:4" ht="12.5">
      <c r="A2458" s="406" t="s">
        <v>2552</v>
      </c>
      <c r="B2458" s="406" t="s">
        <v>2552</v>
      </c>
      <c r="C2458" s="406"/>
      <c r="D2458" s="406" t="s">
        <v>3561</v>
      </c>
    </row>
    <row r="2459" spans="1:4" ht="12.5">
      <c r="A2459" s="406" t="s">
        <v>460</v>
      </c>
      <c r="B2459" s="406" t="s">
        <v>3197</v>
      </c>
      <c r="C2459" s="406" t="s">
        <v>3562</v>
      </c>
      <c r="D2459" s="406" t="s">
        <v>3088</v>
      </c>
    </row>
    <row r="2460" spans="1:4" ht="12.5">
      <c r="A2460" s="406" t="s">
        <v>460</v>
      </c>
      <c r="B2460" s="406" t="s">
        <v>2602</v>
      </c>
      <c r="C2460" s="406" t="s">
        <v>1695</v>
      </c>
      <c r="D2460" s="406" t="s">
        <v>2648</v>
      </c>
    </row>
    <row r="2461" spans="1:4" ht="12.5">
      <c r="A2461" s="406" t="s">
        <v>1993</v>
      </c>
      <c r="B2461" s="406" t="s">
        <v>1994</v>
      </c>
      <c r="C2461" s="406" t="s">
        <v>1724</v>
      </c>
      <c r="D2461" s="406" t="s">
        <v>2317</v>
      </c>
    </row>
    <row r="2462" spans="1:4" ht="12.5">
      <c r="A2462" s="406" t="s">
        <v>2582</v>
      </c>
      <c r="B2462" s="406" t="s">
        <v>2772</v>
      </c>
      <c r="C2462" s="406" t="s">
        <v>1702</v>
      </c>
      <c r="D2462" s="406"/>
    </row>
    <row r="2463" spans="1:4" ht="12.5">
      <c r="A2463" s="406" t="s">
        <v>2582</v>
      </c>
      <c r="B2463" s="406" t="s">
        <v>2583</v>
      </c>
      <c r="C2463" s="406" t="s">
        <v>1668</v>
      </c>
      <c r="D2463" s="406"/>
    </row>
    <row r="2464" spans="1:4" ht="12.5">
      <c r="A2464" s="406" t="s">
        <v>2582</v>
      </c>
      <c r="B2464" s="406" t="s">
        <v>2583</v>
      </c>
      <c r="C2464" s="406" t="s">
        <v>2226</v>
      </c>
      <c r="D2464" s="406"/>
    </row>
    <row r="2465" spans="1:4" ht="12.5">
      <c r="A2465" s="406" t="s">
        <v>460</v>
      </c>
      <c r="B2465" s="406" t="s">
        <v>3252</v>
      </c>
      <c r="C2465" s="406" t="s">
        <v>2853</v>
      </c>
      <c r="D2465" s="406" t="s">
        <v>3081</v>
      </c>
    </row>
    <row r="2466" spans="1:4" ht="12.5">
      <c r="A2466" s="406" t="s">
        <v>1993</v>
      </c>
      <c r="B2466" s="406" t="s">
        <v>3373</v>
      </c>
      <c r="C2466" s="406" t="s">
        <v>1710</v>
      </c>
      <c r="D2466" s="406" t="s">
        <v>3481</v>
      </c>
    </row>
    <row r="2467" spans="1:4" ht="12.5">
      <c r="A2467" s="406" t="s">
        <v>2582</v>
      </c>
      <c r="B2467" s="406" t="s">
        <v>2583</v>
      </c>
      <c r="C2467" s="406" t="s">
        <v>1657</v>
      </c>
      <c r="D2467" s="406"/>
    </row>
    <row r="2468" spans="1:4" ht="12.5">
      <c r="A2468" s="406" t="s">
        <v>2793</v>
      </c>
      <c r="B2468" s="406" t="s">
        <v>2352</v>
      </c>
      <c r="C2468" s="406" t="s">
        <v>1727</v>
      </c>
      <c r="D2468" s="406"/>
    </row>
    <row r="2469" spans="1:4" ht="12.5">
      <c r="A2469" s="406" t="s">
        <v>2793</v>
      </c>
      <c r="B2469" s="406" t="s">
        <v>2352</v>
      </c>
      <c r="C2469" s="406" t="s">
        <v>2120</v>
      </c>
      <c r="D2469" s="406"/>
    </row>
    <row r="2470" spans="1:4" ht="12.5">
      <c r="A2470" s="406" t="s">
        <v>448</v>
      </c>
      <c r="B2470" s="406" t="s">
        <v>2282</v>
      </c>
      <c r="C2470" s="406" t="s">
        <v>3563</v>
      </c>
      <c r="D2470" s="406"/>
    </row>
    <row r="2471" spans="1:4" ht="12.5">
      <c r="A2471" s="406" t="s">
        <v>2793</v>
      </c>
      <c r="B2471" s="406" t="s">
        <v>2794</v>
      </c>
      <c r="C2471" s="406" t="s">
        <v>149</v>
      </c>
      <c r="D2471" s="406"/>
    </row>
    <row r="2472" spans="1:4" ht="12.5">
      <c r="A2472" s="406" t="s">
        <v>467</v>
      </c>
      <c r="B2472" s="406" t="s">
        <v>1811</v>
      </c>
      <c r="C2472" s="406" t="s">
        <v>1674</v>
      </c>
      <c r="D2472" s="406" t="s">
        <v>3564</v>
      </c>
    </row>
    <row r="2473" spans="1:4" ht="12.5">
      <c r="A2473" s="406" t="s">
        <v>1858</v>
      </c>
      <c r="B2473" s="406" t="s">
        <v>3356</v>
      </c>
      <c r="C2473" s="406" t="s">
        <v>1713</v>
      </c>
      <c r="D2473" s="406" t="s">
        <v>3372</v>
      </c>
    </row>
    <row r="2474" spans="1:4" ht="12.5">
      <c r="A2474" s="406" t="s">
        <v>460</v>
      </c>
      <c r="B2474" s="406" t="s">
        <v>3163</v>
      </c>
      <c r="C2474" s="406" t="s">
        <v>3342</v>
      </c>
      <c r="D2474" s="406" t="s">
        <v>3081</v>
      </c>
    </row>
    <row r="2475" spans="1:4" ht="12.5">
      <c r="A2475" s="406" t="s">
        <v>3366</v>
      </c>
      <c r="B2475" s="406" t="s">
        <v>3366</v>
      </c>
      <c r="C2475" s="406" t="s">
        <v>3565</v>
      </c>
      <c r="D2475" s="406" t="s">
        <v>3566</v>
      </c>
    </row>
    <row r="2476" spans="1:4" ht="12.5">
      <c r="A2476" s="406" t="s">
        <v>3366</v>
      </c>
      <c r="B2476" s="406" t="s">
        <v>3366</v>
      </c>
      <c r="C2476" s="406" t="s">
        <v>2831</v>
      </c>
      <c r="D2476" s="406" t="s">
        <v>3567</v>
      </c>
    </row>
    <row r="2477" spans="1:4" ht="12.5">
      <c r="A2477" s="406" t="s">
        <v>3366</v>
      </c>
      <c r="B2477" s="406" t="s">
        <v>3366</v>
      </c>
      <c r="C2477" s="406" t="s">
        <v>2927</v>
      </c>
      <c r="D2477" s="406" t="s">
        <v>3568</v>
      </c>
    </row>
    <row r="2478" spans="1:4" ht="12.5">
      <c r="A2478" s="406" t="s">
        <v>2552</v>
      </c>
      <c r="B2478" s="406" t="s">
        <v>2552</v>
      </c>
      <c r="C2478" s="406"/>
      <c r="D2478" s="406" t="s">
        <v>3552</v>
      </c>
    </row>
    <row r="2479" spans="1:4" ht="12.5">
      <c r="A2479" s="406" t="s">
        <v>448</v>
      </c>
      <c r="B2479" s="406" t="s">
        <v>2622</v>
      </c>
      <c r="C2479" s="406" t="s">
        <v>3569</v>
      </c>
      <c r="D2479" s="406"/>
    </row>
    <row r="2480" spans="1:4" ht="12.5">
      <c r="A2480" s="406" t="s">
        <v>3366</v>
      </c>
      <c r="B2480" s="406" t="s">
        <v>3366</v>
      </c>
      <c r="C2480" s="406" t="s">
        <v>3288</v>
      </c>
      <c r="D2480" s="406" t="s">
        <v>3570</v>
      </c>
    </row>
    <row r="2481" spans="1:4" ht="12.5">
      <c r="A2481" s="406" t="s">
        <v>3366</v>
      </c>
      <c r="B2481" s="406" t="s">
        <v>3366</v>
      </c>
      <c r="C2481" s="406" t="s">
        <v>3236</v>
      </c>
      <c r="D2481" s="406" t="s">
        <v>3571</v>
      </c>
    </row>
    <row r="2482" spans="1:4" ht="12.5">
      <c r="A2482" s="406" t="s">
        <v>2793</v>
      </c>
      <c r="B2482" s="406" t="s">
        <v>2352</v>
      </c>
      <c r="C2482" s="406" t="s">
        <v>1870</v>
      </c>
      <c r="D2482" s="406"/>
    </row>
    <row r="2483" spans="1:4" ht="12.5">
      <c r="A2483" s="406" t="s">
        <v>448</v>
      </c>
      <c r="B2483" s="406" t="s">
        <v>3387</v>
      </c>
      <c r="C2483" s="406" t="s">
        <v>1767</v>
      </c>
      <c r="D2483" s="406"/>
    </row>
    <row r="2484" spans="1:4" ht="12.5">
      <c r="A2484" s="406" t="s">
        <v>2793</v>
      </c>
      <c r="B2484" s="406" t="s">
        <v>3000</v>
      </c>
      <c r="C2484" s="406" t="s">
        <v>2265</v>
      </c>
      <c r="D2484" s="406"/>
    </row>
    <row r="2485" spans="1:4" ht="12.5">
      <c r="A2485" s="406" t="s">
        <v>2582</v>
      </c>
      <c r="B2485" s="406" t="s">
        <v>3448</v>
      </c>
      <c r="C2485" s="406" t="s">
        <v>1657</v>
      </c>
      <c r="D2485" s="406"/>
    </row>
    <row r="2486" spans="1:4" ht="12.5">
      <c r="A2486" s="406" t="s">
        <v>2793</v>
      </c>
      <c r="B2486" s="406" t="s">
        <v>3572</v>
      </c>
      <c r="C2486" s="406" t="s">
        <v>2868</v>
      </c>
      <c r="D2486" s="406" t="s">
        <v>3573</v>
      </c>
    </row>
    <row r="2487" spans="1:4" ht="12.5">
      <c r="A2487" s="406" t="s">
        <v>460</v>
      </c>
      <c r="B2487" s="406" t="s">
        <v>3400</v>
      </c>
      <c r="C2487" s="406" t="s">
        <v>3281</v>
      </c>
      <c r="D2487" s="406" t="s">
        <v>3081</v>
      </c>
    </row>
    <row r="2488" spans="1:4" ht="12.5">
      <c r="A2488" s="406" t="s">
        <v>460</v>
      </c>
      <c r="B2488" s="406" t="s">
        <v>3400</v>
      </c>
      <c r="C2488" s="406" t="s">
        <v>2260</v>
      </c>
      <c r="D2488" s="406" t="s">
        <v>3081</v>
      </c>
    </row>
    <row r="2489" spans="1:4" ht="12.5">
      <c r="A2489" s="406" t="s">
        <v>2582</v>
      </c>
      <c r="B2489" s="406" t="s">
        <v>2583</v>
      </c>
      <c r="C2489" s="406" t="s">
        <v>1865</v>
      </c>
      <c r="D2489" s="406"/>
    </row>
    <row r="2490" spans="1:4" ht="12.5">
      <c r="A2490" s="406" t="s">
        <v>1787</v>
      </c>
      <c r="B2490" s="406" t="s">
        <v>1946</v>
      </c>
      <c r="C2490" s="406" t="s">
        <v>1763</v>
      </c>
      <c r="D2490" s="406" t="s">
        <v>2240</v>
      </c>
    </row>
    <row r="2491" spans="1:4" ht="12.5">
      <c r="A2491" s="406" t="s">
        <v>452</v>
      </c>
      <c r="B2491" s="406" t="s">
        <v>1923</v>
      </c>
      <c r="C2491" s="406" t="s">
        <v>1828</v>
      </c>
      <c r="D2491" s="406" t="s">
        <v>3574</v>
      </c>
    </row>
    <row r="2492" spans="1:4" ht="12.5">
      <c r="A2492" s="406" t="s">
        <v>3366</v>
      </c>
      <c r="B2492" s="406" t="s">
        <v>3366</v>
      </c>
      <c r="C2492" s="406" t="s">
        <v>2960</v>
      </c>
      <c r="D2492" s="406" t="s">
        <v>3199</v>
      </c>
    </row>
    <row r="2493" spans="1:4" ht="12.5">
      <c r="A2493" s="406" t="s">
        <v>3366</v>
      </c>
      <c r="B2493" s="406" t="s">
        <v>3366</v>
      </c>
      <c r="C2493" s="406" t="s">
        <v>3575</v>
      </c>
      <c r="D2493" s="406" t="s">
        <v>3372</v>
      </c>
    </row>
    <row r="2494" spans="1:4" ht="12.5">
      <c r="A2494" s="406" t="s">
        <v>2582</v>
      </c>
      <c r="B2494" s="406" t="s">
        <v>2583</v>
      </c>
      <c r="C2494" s="406" t="s">
        <v>2045</v>
      </c>
      <c r="D2494" s="406"/>
    </row>
    <row r="2495" spans="1:4" ht="12.5">
      <c r="A2495" s="406" t="s">
        <v>2582</v>
      </c>
      <c r="B2495" s="406" t="s">
        <v>2583</v>
      </c>
      <c r="C2495" s="406" t="s">
        <v>1665</v>
      </c>
      <c r="D2495" s="406"/>
    </row>
    <row r="2496" spans="1:4" ht="12.5">
      <c r="A2496" s="406" t="s">
        <v>2793</v>
      </c>
      <c r="B2496" s="406" t="s">
        <v>2794</v>
      </c>
      <c r="C2496" s="406" t="s">
        <v>1657</v>
      </c>
      <c r="D2496" s="406"/>
    </row>
    <row r="2497" spans="1:4" ht="12.5">
      <c r="A2497" s="406" t="s">
        <v>3366</v>
      </c>
      <c r="B2497" s="406" t="s">
        <v>3366</v>
      </c>
      <c r="C2497" s="406" t="s">
        <v>3159</v>
      </c>
      <c r="D2497" s="406" t="s">
        <v>2544</v>
      </c>
    </row>
    <row r="2498" spans="1:4" ht="12.5">
      <c r="A2498" s="406" t="s">
        <v>3366</v>
      </c>
      <c r="B2498" s="406" t="s">
        <v>3366</v>
      </c>
      <c r="C2498" s="406" t="s">
        <v>3341</v>
      </c>
      <c r="D2498" s="406" t="s">
        <v>3200</v>
      </c>
    </row>
    <row r="2499" spans="1:4" ht="12.5">
      <c r="A2499" s="406" t="s">
        <v>2793</v>
      </c>
      <c r="B2499" s="406" t="s">
        <v>2794</v>
      </c>
      <c r="C2499" s="406" t="s">
        <v>1772</v>
      </c>
      <c r="D2499" s="406"/>
    </row>
    <row r="2500" spans="1:4" ht="12.5">
      <c r="A2500" s="406" t="s">
        <v>2793</v>
      </c>
      <c r="B2500" s="406" t="s">
        <v>3000</v>
      </c>
      <c r="C2500" s="406" t="s">
        <v>2064</v>
      </c>
      <c r="D2500" s="406"/>
    </row>
    <row r="2501" spans="1:4" ht="12.5">
      <c r="A2501" s="406" t="s">
        <v>1546</v>
      </c>
      <c r="B2501" s="406" t="s">
        <v>3473</v>
      </c>
      <c r="C2501" s="406" t="s">
        <v>1737</v>
      </c>
      <c r="D2501" s="406" t="s">
        <v>3576</v>
      </c>
    </row>
    <row r="2502" spans="1:4" ht="12.5">
      <c r="A2502" s="406" t="s">
        <v>2582</v>
      </c>
      <c r="B2502" s="406" t="s">
        <v>2583</v>
      </c>
      <c r="C2502" s="406" t="s">
        <v>1761</v>
      </c>
      <c r="D2502" s="406"/>
    </row>
    <row r="2503" spans="1:4" ht="12.5">
      <c r="A2503" s="406" t="s">
        <v>3366</v>
      </c>
      <c r="B2503" s="406" t="s">
        <v>3366</v>
      </c>
      <c r="C2503" s="406" t="s">
        <v>3485</v>
      </c>
      <c r="D2503" s="406" t="s">
        <v>3577</v>
      </c>
    </row>
    <row r="2504" spans="1:4" ht="12.5">
      <c r="A2504" s="406" t="s">
        <v>2582</v>
      </c>
      <c r="B2504" s="406" t="s">
        <v>2583</v>
      </c>
      <c r="C2504" s="406" t="s">
        <v>1772</v>
      </c>
      <c r="D2504" s="406"/>
    </row>
    <row r="2505" spans="1:4" ht="12.5">
      <c r="A2505" s="406" t="s">
        <v>460</v>
      </c>
      <c r="B2505" s="406" t="s">
        <v>3235</v>
      </c>
      <c r="C2505" s="406" t="s">
        <v>3578</v>
      </c>
      <c r="D2505" s="406" t="s">
        <v>3081</v>
      </c>
    </row>
    <row r="2506" spans="1:4" ht="12.5">
      <c r="A2506" s="406" t="s">
        <v>460</v>
      </c>
      <c r="B2506" s="406" t="s">
        <v>3282</v>
      </c>
      <c r="C2506" s="406" t="s">
        <v>3485</v>
      </c>
      <c r="D2506" s="406" t="s">
        <v>3088</v>
      </c>
    </row>
    <row r="2507" spans="1:4" ht="12.5">
      <c r="A2507" s="406" t="s">
        <v>465</v>
      </c>
      <c r="B2507" s="406" t="s">
        <v>3579</v>
      </c>
      <c r="C2507" s="406" t="s">
        <v>2265</v>
      </c>
      <c r="D2507" s="406"/>
    </row>
    <row r="2508" spans="1:4" ht="12.5">
      <c r="A2508" s="406" t="s">
        <v>3366</v>
      </c>
      <c r="B2508" s="406" t="s">
        <v>3366</v>
      </c>
      <c r="C2508" s="406" t="s">
        <v>2919</v>
      </c>
      <c r="D2508" s="406" t="s">
        <v>3580</v>
      </c>
    </row>
    <row r="2509" spans="1:4" ht="12.5">
      <c r="A2509" s="406" t="s">
        <v>2582</v>
      </c>
      <c r="B2509" s="406" t="s">
        <v>2583</v>
      </c>
      <c r="C2509" s="406" t="s">
        <v>2130</v>
      </c>
      <c r="D2509" s="406"/>
    </row>
    <row r="2510" spans="1:4" ht="12.5">
      <c r="A2510" s="406" t="s">
        <v>448</v>
      </c>
      <c r="B2510" s="406" t="s">
        <v>3387</v>
      </c>
      <c r="C2510" s="406" t="s">
        <v>1954</v>
      </c>
      <c r="D2510" s="406"/>
    </row>
    <row r="2511" spans="1:4" ht="12.5">
      <c r="A2511" s="406" t="s">
        <v>460</v>
      </c>
      <c r="B2511" s="406" t="s">
        <v>3125</v>
      </c>
      <c r="C2511" s="406" t="s">
        <v>2861</v>
      </c>
      <c r="D2511" s="406" t="s">
        <v>3088</v>
      </c>
    </row>
    <row r="2512" spans="1:4" ht="12.5">
      <c r="A2512" s="406" t="s">
        <v>1843</v>
      </c>
      <c r="B2512" s="406" t="s">
        <v>1844</v>
      </c>
      <c r="C2512" s="406" t="s">
        <v>1737</v>
      </c>
      <c r="D2512" s="406" t="s">
        <v>2253</v>
      </c>
    </row>
    <row r="2513" spans="1:4" ht="12.5">
      <c r="A2513" s="406" t="s">
        <v>1858</v>
      </c>
      <c r="B2513" s="406" t="s">
        <v>1859</v>
      </c>
      <c r="C2513" s="406" t="s">
        <v>1710</v>
      </c>
      <c r="D2513" s="406" t="s">
        <v>2383</v>
      </c>
    </row>
    <row r="2514" spans="1:4" ht="12.5">
      <c r="A2514" s="406" t="s">
        <v>3091</v>
      </c>
      <c r="B2514" s="406" t="s">
        <v>3092</v>
      </c>
      <c r="C2514" s="406" t="s">
        <v>3581</v>
      </c>
      <c r="D2514" s="406" t="s">
        <v>3094</v>
      </c>
    </row>
    <row r="2515" spans="1:4" ht="12.5">
      <c r="A2515" s="406" t="s">
        <v>467</v>
      </c>
      <c r="B2515" s="406" t="s">
        <v>2426</v>
      </c>
      <c r="C2515" s="406" t="s">
        <v>1674</v>
      </c>
      <c r="D2515" s="406" t="s">
        <v>2427</v>
      </c>
    </row>
    <row r="2516" spans="1:4" ht="12.5">
      <c r="A2516" s="406" t="s">
        <v>3091</v>
      </c>
      <c r="B2516" s="406" t="s">
        <v>2949</v>
      </c>
      <c r="C2516" s="406" t="s">
        <v>1671</v>
      </c>
      <c r="D2516" s="406" t="s">
        <v>3582</v>
      </c>
    </row>
    <row r="2517" spans="1:4" ht="12.5">
      <c r="A2517" s="406" t="s">
        <v>460</v>
      </c>
      <c r="B2517" s="406" t="s">
        <v>3125</v>
      </c>
      <c r="C2517" s="406" t="s">
        <v>3219</v>
      </c>
      <c r="D2517" s="406" t="s">
        <v>3088</v>
      </c>
    </row>
    <row r="2518" spans="1:4" ht="12.5">
      <c r="A2518" s="406" t="s">
        <v>1843</v>
      </c>
      <c r="B2518" s="406" t="s">
        <v>3092</v>
      </c>
      <c r="C2518" s="406" t="s">
        <v>1737</v>
      </c>
      <c r="D2518" s="406" t="s">
        <v>3583</v>
      </c>
    </row>
    <row r="2519" spans="1:4" ht="12.5">
      <c r="A2519" s="406" t="s">
        <v>463</v>
      </c>
      <c r="B2519" s="406" t="s">
        <v>2441</v>
      </c>
      <c r="C2519" s="406" t="s">
        <v>1665</v>
      </c>
      <c r="D2519" s="406" t="s">
        <v>2442</v>
      </c>
    </row>
    <row r="2520" spans="1:4" ht="12.5">
      <c r="A2520" s="406" t="s">
        <v>460</v>
      </c>
      <c r="B2520" s="406" t="s">
        <v>2602</v>
      </c>
      <c r="C2520" s="406" t="s">
        <v>1819</v>
      </c>
      <c r="D2520" s="406" t="s">
        <v>3077</v>
      </c>
    </row>
    <row r="2521" spans="1:4" ht="12.5">
      <c r="A2521" s="406" t="s">
        <v>448</v>
      </c>
      <c r="B2521" s="406" t="s">
        <v>1726</v>
      </c>
      <c r="C2521" s="406" t="s">
        <v>1724</v>
      </c>
      <c r="D2521" s="406" t="s">
        <v>1728</v>
      </c>
    </row>
    <row r="2522" spans="1:4" ht="12.5">
      <c r="A2522" s="406" t="s">
        <v>467</v>
      </c>
      <c r="B2522" s="406" t="s">
        <v>2152</v>
      </c>
      <c r="C2522" s="406" t="s">
        <v>1748</v>
      </c>
      <c r="D2522" s="406" t="s">
        <v>2153</v>
      </c>
    </row>
    <row r="2523" spans="1:4" ht="12.5">
      <c r="A2523" s="406" t="s">
        <v>452</v>
      </c>
      <c r="B2523" s="406" t="s">
        <v>2590</v>
      </c>
      <c r="C2523" s="406" t="s">
        <v>1734</v>
      </c>
      <c r="D2523" s="406" t="s">
        <v>2749</v>
      </c>
    </row>
    <row r="2524" spans="1:4" ht="12.5">
      <c r="A2524" s="406" t="s">
        <v>3091</v>
      </c>
      <c r="B2524" s="406" t="s">
        <v>2949</v>
      </c>
      <c r="C2524" s="406" t="s">
        <v>1651</v>
      </c>
      <c r="D2524" s="406" t="s">
        <v>3584</v>
      </c>
    </row>
    <row r="2525" spans="1:4" ht="12.5">
      <c r="A2525" s="406" t="s">
        <v>3585</v>
      </c>
      <c r="B2525" s="406" t="s">
        <v>3586</v>
      </c>
      <c r="C2525" s="406" t="s">
        <v>1657</v>
      </c>
      <c r="D2525" s="406" t="s">
        <v>3587</v>
      </c>
    </row>
    <row r="2526" spans="1:4" ht="12.5">
      <c r="A2526" s="406" t="s">
        <v>448</v>
      </c>
      <c r="B2526" s="406" t="s">
        <v>1670</v>
      </c>
      <c r="C2526" s="406" t="s">
        <v>3588</v>
      </c>
      <c r="D2526" s="406" t="s">
        <v>2132</v>
      </c>
    </row>
    <row r="2527" spans="1:4" ht="12.5">
      <c r="A2527" s="406" t="s">
        <v>1863</v>
      </c>
      <c r="B2527" s="406" t="s">
        <v>1872</v>
      </c>
      <c r="C2527" s="406" t="s">
        <v>1674</v>
      </c>
      <c r="D2527" s="406" t="s">
        <v>2138</v>
      </c>
    </row>
    <row r="2528" spans="1:4" ht="12.5">
      <c r="A2528" s="406" t="s">
        <v>460</v>
      </c>
      <c r="B2528" s="406" t="s">
        <v>3324</v>
      </c>
      <c r="C2528" s="406" t="s">
        <v>3589</v>
      </c>
      <c r="D2528" s="406" t="s">
        <v>3081</v>
      </c>
    </row>
    <row r="2529" spans="1:4" ht="12.5">
      <c r="A2529" s="406" t="s">
        <v>2552</v>
      </c>
      <c r="B2529" s="406" t="s">
        <v>2552</v>
      </c>
      <c r="C2529" s="406"/>
      <c r="D2529" s="406" t="s">
        <v>3590</v>
      </c>
    </row>
    <row r="2530" spans="1:4" ht="12.5">
      <c r="A2530" s="406" t="s">
        <v>448</v>
      </c>
      <c r="B2530" s="406" t="s">
        <v>1907</v>
      </c>
      <c r="C2530" s="406" t="s">
        <v>1671</v>
      </c>
      <c r="D2530" s="406" t="s">
        <v>1908</v>
      </c>
    </row>
    <row r="2531" spans="1:4" ht="12.5">
      <c r="A2531" s="406" t="s">
        <v>460</v>
      </c>
      <c r="B2531" s="406" t="s">
        <v>2312</v>
      </c>
      <c r="C2531" s="406" t="s">
        <v>1651</v>
      </c>
      <c r="D2531" s="406" t="s">
        <v>3591</v>
      </c>
    </row>
    <row r="2532" spans="1:4" ht="12.5">
      <c r="A2532" s="406" t="s">
        <v>460</v>
      </c>
      <c r="B2532" s="406" t="s">
        <v>1977</v>
      </c>
      <c r="C2532" s="406" t="s">
        <v>1729</v>
      </c>
      <c r="D2532" s="406" t="s">
        <v>3592</v>
      </c>
    </row>
    <row r="2533" spans="1:4" ht="12.5">
      <c r="A2533" s="406" t="s">
        <v>1843</v>
      </c>
      <c r="B2533" s="406" t="s">
        <v>2076</v>
      </c>
      <c r="C2533" s="406" t="s">
        <v>1729</v>
      </c>
      <c r="D2533" s="406" t="s">
        <v>2631</v>
      </c>
    </row>
    <row r="2534" spans="1:4" ht="12.5">
      <c r="A2534" s="406" t="s">
        <v>2793</v>
      </c>
      <c r="B2534" s="406" t="s">
        <v>2842</v>
      </c>
      <c r="C2534" s="406" t="s">
        <v>3126</v>
      </c>
      <c r="D2534" s="406" t="s">
        <v>2808</v>
      </c>
    </row>
    <row r="2535" spans="1:4" ht="12.5">
      <c r="A2535" s="406" t="s">
        <v>460</v>
      </c>
      <c r="B2535" s="406" t="s">
        <v>3082</v>
      </c>
      <c r="C2535" s="406" t="s">
        <v>3127</v>
      </c>
      <c r="D2535" s="406" t="s">
        <v>3083</v>
      </c>
    </row>
    <row r="2536" spans="1:4" ht="12.5">
      <c r="A2536" s="406" t="s">
        <v>448</v>
      </c>
      <c r="B2536" s="406" t="s">
        <v>2699</v>
      </c>
      <c r="C2536" s="406" t="s">
        <v>1702</v>
      </c>
      <c r="D2536" s="406" t="s">
        <v>2700</v>
      </c>
    </row>
    <row r="2537" spans="1:4" ht="12.5">
      <c r="A2537" s="406" t="s">
        <v>2793</v>
      </c>
      <c r="B2537" s="406" t="s">
        <v>2842</v>
      </c>
      <c r="C2537" s="406" t="s">
        <v>3151</v>
      </c>
      <c r="D2537" s="406" t="s">
        <v>2808</v>
      </c>
    </row>
    <row r="2538" spans="1:4" ht="12.5">
      <c r="A2538" s="406" t="s">
        <v>452</v>
      </c>
      <c r="B2538" s="406" t="s">
        <v>2592</v>
      </c>
      <c r="C2538" s="406" t="s">
        <v>2120</v>
      </c>
      <c r="D2538" s="406" t="s">
        <v>2598</v>
      </c>
    </row>
    <row r="2539" spans="1:4" ht="12.5">
      <c r="A2539" s="406" t="s">
        <v>467</v>
      </c>
      <c r="B2539" s="406" t="s">
        <v>1821</v>
      </c>
      <c r="C2539" s="406" t="s">
        <v>1695</v>
      </c>
      <c r="D2539" s="406" t="s">
        <v>1822</v>
      </c>
    </row>
    <row r="2540" spans="1:4" ht="12.5">
      <c r="A2540" s="406" t="s">
        <v>1893</v>
      </c>
      <c r="B2540" s="406" t="s">
        <v>3246</v>
      </c>
      <c r="C2540" s="406" t="s">
        <v>3160</v>
      </c>
      <c r="D2540" s="406" t="s">
        <v>3229</v>
      </c>
    </row>
    <row r="2541" spans="1:4" ht="12.5">
      <c r="A2541" s="406" t="s">
        <v>460</v>
      </c>
      <c r="B2541" s="406" t="s">
        <v>1771</v>
      </c>
      <c r="C2541" s="406" t="s">
        <v>1660</v>
      </c>
      <c r="D2541" s="406" t="s">
        <v>3593</v>
      </c>
    </row>
    <row r="2542" spans="1:4" ht="12.5">
      <c r="A2542" s="406" t="s">
        <v>467</v>
      </c>
      <c r="B2542" s="406" t="s">
        <v>2004</v>
      </c>
      <c r="C2542" s="406" t="s">
        <v>1710</v>
      </c>
      <c r="D2542" s="406" t="s">
        <v>3594</v>
      </c>
    </row>
    <row r="2543" spans="1:4" ht="12.5">
      <c r="A2543" s="406" t="s">
        <v>460</v>
      </c>
      <c r="B2543" s="406" t="s">
        <v>2310</v>
      </c>
      <c r="C2543" s="406" t="s">
        <v>1654</v>
      </c>
      <c r="D2543" s="406" t="s">
        <v>2311</v>
      </c>
    </row>
    <row r="2544" spans="1:4" ht="12.5">
      <c r="A2544" s="406" t="s">
        <v>460</v>
      </c>
      <c r="B2544" s="406" t="s">
        <v>2602</v>
      </c>
      <c r="C2544" s="406" t="s">
        <v>1674</v>
      </c>
      <c r="D2544" s="406" t="s">
        <v>2138</v>
      </c>
    </row>
    <row r="2545" spans="1:4" ht="12.5">
      <c r="A2545" s="406" t="s">
        <v>1843</v>
      </c>
      <c r="B2545" s="406" t="s">
        <v>1846</v>
      </c>
      <c r="C2545" s="406" t="s">
        <v>1687</v>
      </c>
      <c r="D2545" s="406" t="s">
        <v>3595</v>
      </c>
    </row>
    <row r="2546" spans="1:4" ht="12.5">
      <c r="A2546" s="406" t="s">
        <v>460</v>
      </c>
      <c r="B2546" s="406" t="s">
        <v>3003</v>
      </c>
      <c r="C2546" s="406" t="s">
        <v>1702</v>
      </c>
      <c r="D2546" s="406" t="s">
        <v>3004</v>
      </c>
    </row>
    <row r="2547" spans="1:4" ht="12.5">
      <c r="A2547" s="406" t="s">
        <v>448</v>
      </c>
      <c r="B2547" s="406" t="s">
        <v>3596</v>
      </c>
      <c r="C2547" s="406" t="s">
        <v>1748</v>
      </c>
      <c r="D2547" s="406" t="s">
        <v>3597</v>
      </c>
    </row>
    <row r="2548" spans="1:4" ht="12.5">
      <c r="A2548" s="406" t="s">
        <v>448</v>
      </c>
      <c r="B2548" s="406" t="s">
        <v>1717</v>
      </c>
      <c r="C2548" s="406" t="s">
        <v>149</v>
      </c>
      <c r="D2548" s="406" t="s">
        <v>1719</v>
      </c>
    </row>
    <row r="2549" spans="1:4" ht="12.5">
      <c r="A2549" s="406" t="s">
        <v>452</v>
      </c>
      <c r="B2549" s="406" t="s">
        <v>2368</v>
      </c>
      <c r="C2549" s="406" t="s">
        <v>1674</v>
      </c>
      <c r="D2549" s="406" t="s">
        <v>2507</v>
      </c>
    </row>
    <row r="2550" spans="1:4" ht="12.5">
      <c r="A2550" s="406" t="s">
        <v>452</v>
      </c>
      <c r="B2550" s="406" t="s">
        <v>1846</v>
      </c>
      <c r="C2550" s="406" t="s">
        <v>2795</v>
      </c>
      <c r="D2550" s="406" t="s">
        <v>3053</v>
      </c>
    </row>
    <row r="2551" spans="1:4" ht="12.5">
      <c r="A2551" s="406" t="s">
        <v>1843</v>
      </c>
      <c r="B2551" s="406" t="s">
        <v>2076</v>
      </c>
      <c r="C2551" s="406" t="s">
        <v>2120</v>
      </c>
      <c r="D2551" s="406" t="s">
        <v>2630</v>
      </c>
    </row>
    <row r="2552" spans="1:4" ht="12.5">
      <c r="A2552" s="406" t="s">
        <v>1546</v>
      </c>
      <c r="B2552" s="406" t="s">
        <v>1653</v>
      </c>
      <c r="C2552" s="406" t="s">
        <v>1748</v>
      </c>
      <c r="D2552" s="406" t="s">
        <v>2083</v>
      </c>
    </row>
    <row r="2553" spans="1:4" ht="12.5">
      <c r="A2553" s="406" t="s">
        <v>1863</v>
      </c>
      <c r="B2553" s="406" t="s">
        <v>2057</v>
      </c>
      <c r="C2553" s="406" t="s">
        <v>1799</v>
      </c>
      <c r="D2553" s="406" t="s">
        <v>1714</v>
      </c>
    </row>
    <row r="2554" spans="1:4" ht="12.5">
      <c r="A2554" s="406" t="s">
        <v>1863</v>
      </c>
      <c r="B2554" s="406" t="s">
        <v>2182</v>
      </c>
      <c r="C2554" s="406" t="s">
        <v>1668</v>
      </c>
      <c r="D2554" s="406" t="s">
        <v>3598</v>
      </c>
    </row>
    <row r="2555" spans="1:4" ht="12.5">
      <c r="A2555" s="406" t="s">
        <v>1546</v>
      </c>
      <c r="B2555" s="406" t="s">
        <v>1686</v>
      </c>
      <c r="C2555" s="406" t="s">
        <v>2120</v>
      </c>
      <c r="D2555" s="406" t="s">
        <v>1688</v>
      </c>
    </row>
    <row r="2556" spans="1:4" ht="12.5">
      <c r="A2556" s="406" t="s">
        <v>2582</v>
      </c>
      <c r="B2556" s="406" t="s">
        <v>2772</v>
      </c>
      <c r="C2556" s="406" t="s">
        <v>1695</v>
      </c>
      <c r="D2556" s="406" t="s">
        <v>3599</v>
      </c>
    </row>
    <row r="2557" spans="1:4" ht="12.5">
      <c r="A2557" s="406" t="s">
        <v>460</v>
      </c>
      <c r="B2557" s="406" t="s">
        <v>3340</v>
      </c>
      <c r="C2557" s="406" t="s">
        <v>3165</v>
      </c>
      <c r="D2557" s="406" t="s">
        <v>3088</v>
      </c>
    </row>
    <row r="2558" spans="1:4" ht="12.5">
      <c r="A2558" s="406" t="s">
        <v>460</v>
      </c>
      <c r="B2558" s="406" t="s">
        <v>3125</v>
      </c>
      <c r="C2558" s="406" t="s">
        <v>3600</v>
      </c>
      <c r="D2558" s="406" t="s">
        <v>3088</v>
      </c>
    </row>
    <row r="2559" spans="1:4" ht="12.5">
      <c r="A2559" s="406" t="s">
        <v>448</v>
      </c>
      <c r="B2559" s="406" t="s">
        <v>2023</v>
      </c>
      <c r="C2559" s="406" t="s">
        <v>1651</v>
      </c>
      <c r="D2559" s="406" t="s">
        <v>3601</v>
      </c>
    </row>
    <row r="2560" spans="1:4" ht="12.5">
      <c r="A2560" s="406" t="s">
        <v>467</v>
      </c>
      <c r="B2560" s="406" t="s">
        <v>2148</v>
      </c>
      <c r="C2560" s="406" t="s">
        <v>1665</v>
      </c>
      <c r="D2560" s="406" t="s">
        <v>3602</v>
      </c>
    </row>
    <row r="2561" spans="1:4" ht="12.5">
      <c r="A2561" s="406" t="s">
        <v>1546</v>
      </c>
      <c r="B2561" s="406" t="s">
        <v>1656</v>
      </c>
      <c r="C2561" s="406" t="s">
        <v>2177</v>
      </c>
      <c r="D2561" s="406" t="s">
        <v>1939</v>
      </c>
    </row>
    <row r="2562" spans="1:4" ht="12.5">
      <c r="A2562" s="406" t="s">
        <v>452</v>
      </c>
      <c r="B2562" s="406" t="s">
        <v>2590</v>
      </c>
      <c r="C2562" s="406" t="s">
        <v>1687</v>
      </c>
      <c r="D2562" s="406" t="s">
        <v>3603</v>
      </c>
    </row>
    <row r="2563" spans="1:4" ht="12.5">
      <c r="A2563" s="406" t="s">
        <v>467</v>
      </c>
      <c r="B2563" s="406" t="s">
        <v>1818</v>
      </c>
      <c r="C2563" s="406" t="s">
        <v>1695</v>
      </c>
      <c r="D2563" s="406" t="s">
        <v>1820</v>
      </c>
    </row>
    <row r="2564" spans="1:4" ht="12.5">
      <c r="A2564" s="406" t="s">
        <v>3091</v>
      </c>
      <c r="B2564" s="406" t="s">
        <v>3092</v>
      </c>
      <c r="C2564" s="406" t="s">
        <v>2909</v>
      </c>
      <c r="D2564" s="406" t="s">
        <v>3094</v>
      </c>
    </row>
    <row r="2565" spans="1:4" ht="12.5">
      <c r="A2565" s="406" t="s">
        <v>460</v>
      </c>
      <c r="B2565" s="406" t="s">
        <v>2119</v>
      </c>
      <c r="C2565" s="406" t="s">
        <v>1677</v>
      </c>
      <c r="D2565" s="406" t="s">
        <v>3604</v>
      </c>
    </row>
    <row r="2566" spans="1:4" ht="12.5">
      <c r="A2566" s="406" t="s">
        <v>460</v>
      </c>
      <c r="B2566" s="406" t="s">
        <v>3252</v>
      </c>
      <c r="C2566" s="406" t="s">
        <v>2857</v>
      </c>
      <c r="D2566" s="406" t="s">
        <v>3081</v>
      </c>
    </row>
    <row r="2567" spans="1:4" ht="12.5">
      <c r="A2567" s="406" t="s">
        <v>2776</v>
      </c>
      <c r="B2567" s="406" t="s">
        <v>2777</v>
      </c>
      <c r="C2567" s="406" t="s">
        <v>2120</v>
      </c>
      <c r="D2567" s="406" t="s">
        <v>3605</v>
      </c>
    </row>
    <row r="2568" spans="1:4" ht="12.5">
      <c r="A2568" s="406" t="s">
        <v>460</v>
      </c>
      <c r="B2568" s="406" t="s">
        <v>3184</v>
      </c>
      <c r="C2568" s="406" t="s">
        <v>3606</v>
      </c>
      <c r="D2568" s="406" t="s">
        <v>3081</v>
      </c>
    </row>
    <row r="2569" spans="1:4" ht="12.5">
      <c r="A2569" s="406" t="s">
        <v>2185</v>
      </c>
      <c r="B2569" s="406" t="s">
        <v>2453</v>
      </c>
      <c r="C2569" s="406" t="s">
        <v>1713</v>
      </c>
      <c r="D2569" s="406" t="s">
        <v>2454</v>
      </c>
    </row>
    <row r="2570" spans="1:4" ht="12.5">
      <c r="A2570" s="406" t="s">
        <v>448</v>
      </c>
      <c r="B2570" s="406" t="s">
        <v>2042</v>
      </c>
      <c r="C2570" s="406" t="s">
        <v>1750</v>
      </c>
      <c r="D2570" s="406" t="s">
        <v>2043</v>
      </c>
    </row>
    <row r="2571" spans="1:4" ht="12.5">
      <c r="A2571" s="406" t="s">
        <v>2793</v>
      </c>
      <c r="B2571" s="406" t="s">
        <v>1664</v>
      </c>
      <c r="C2571" s="406" t="s">
        <v>3447</v>
      </c>
      <c r="D2571" s="406" t="s">
        <v>2808</v>
      </c>
    </row>
    <row r="2572" spans="1:4" ht="12.5">
      <c r="A2572" s="406" t="s">
        <v>1893</v>
      </c>
      <c r="B2572" s="406" t="s">
        <v>1894</v>
      </c>
      <c r="C2572" s="406" t="s">
        <v>1748</v>
      </c>
      <c r="D2572" s="406" t="s">
        <v>2671</v>
      </c>
    </row>
    <row r="2573" spans="1:4" ht="12.5">
      <c r="A2573" s="406" t="s">
        <v>460</v>
      </c>
      <c r="B2573" s="406" t="s">
        <v>3197</v>
      </c>
      <c r="C2573" s="406" t="s">
        <v>3607</v>
      </c>
      <c r="D2573" s="406" t="s">
        <v>3088</v>
      </c>
    </row>
    <row r="2574" spans="1:4" ht="12.5">
      <c r="A2574" s="406" t="s">
        <v>448</v>
      </c>
      <c r="B2574" s="406" t="s">
        <v>2763</v>
      </c>
      <c r="C2574" s="406" t="s">
        <v>2265</v>
      </c>
      <c r="D2574" s="406" t="s">
        <v>2766</v>
      </c>
    </row>
    <row r="2575" spans="1:4" ht="12.5">
      <c r="A2575" s="406" t="s">
        <v>3091</v>
      </c>
      <c r="B2575" s="406" t="s">
        <v>2949</v>
      </c>
      <c r="C2575" s="406" t="s">
        <v>1805</v>
      </c>
      <c r="D2575" s="406" t="s">
        <v>2259</v>
      </c>
    </row>
    <row r="2576" spans="1:4" ht="12.5">
      <c r="A2576" s="406" t="s">
        <v>460</v>
      </c>
      <c r="B2576" s="406" t="s">
        <v>3235</v>
      </c>
      <c r="C2576" s="406" t="s">
        <v>3608</v>
      </c>
      <c r="D2576" s="406" t="s">
        <v>3081</v>
      </c>
    </row>
    <row r="2577" spans="1:4" ht="12.5">
      <c r="A2577" s="406" t="s">
        <v>460</v>
      </c>
      <c r="B2577" s="406" t="s">
        <v>1982</v>
      </c>
      <c r="C2577" s="406" t="s">
        <v>1710</v>
      </c>
      <c r="D2577" s="406" t="s">
        <v>1983</v>
      </c>
    </row>
    <row r="2578" spans="1:4" ht="12.5">
      <c r="A2578" s="406" t="s">
        <v>2552</v>
      </c>
      <c r="B2578" s="406" t="s">
        <v>2552</v>
      </c>
      <c r="C2578" s="406"/>
      <c r="D2578" s="406" t="s">
        <v>3609</v>
      </c>
    </row>
    <row r="2579" spans="1:4" ht="12.5">
      <c r="A2579" s="406" t="s">
        <v>467</v>
      </c>
      <c r="B2579" s="406" t="s">
        <v>1813</v>
      </c>
      <c r="C2579" s="406" t="s">
        <v>1671</v>
      </c>
      <c r="D2579" s="406" t="s">
        <v>2428</v>
      </c>
    </row>
    <row r="2580" spans="1:4" ht="12.5">
      <c r="A2580" s="406" t="s">
        <v>1993</v>
      </c>
      <c r="B2580" s="406" t="s">
        <v>2318</v>
      </c>
      <c r="C2580" s="406" t="s">
        <v>1805</v>
      </c>
      <c r="D2580" s="406" t="s">
        <v>3610</v>
      </c>
    </row>
    <row r="2581" spans="1:4" ht="12.5">
      <c r="A2581" s="406" t="s">
        <v>463</v>
      </c>
      <c r="B2581" s="406" t="s">
        <v>2441</v>
      </c>
      <c r="C2581" s="406" t="s">
        <v>1729</v>
      </c>
      <c r="D2581" s="406" t="s">
        <v>2495</v>
      </c>
    </row>
    <row r="2582" spans="1:4" ht="12.5">
      <c r="A2582" s="406" t="s">
        <v>460</v>
      </c>
      <c r="B2582" s="406" t="s">
        <v>2119</v>
      </c>
      <c r="C2582" s="406" t="s">
        <v>1660</v>
      </c>
      <c r="D2582" s="406" t="s">
        <v>2357</v>
      </c>
    </row>
    <row r="2583" spans="1:4" ht="12.5">
      <c r="A2583" s="406" t="s">
        <v>1546</v>
      </c>
      <c r="B2583" s="406" t="s">
        <v>1934</v>
      </c>
      <c r="C2583" s="406" t="s">
        <v>1695</v>
      </c>
      <c r="D2583" s="406" t="s">
        <v>2376</v>
      </c>
    </row>
    <row r="2584" spans="1:4" ht="12.5">
      <c r="A2584" s="406" t="s">
        <v>3091</v>
      </c>
      <c r="B2584" s="406" t="s">
        <v>2949</v>
      </c>
      <c r="C2584" s="406" t="s">
        <v>1819</v>
      </c>
      <c r="D2584" s="406" t="s">
        <v>2217</v>
      </c>
    </row>
    <row r="2585" spans="1:4" ht="12.5">
      <c r="A2585" s="406" t="s">
        <v>3091</v>
      </c>
      <c r="B2585" s="406" t="s">
        <v>3101</v>
      </c>
      <c r="C2585" s="406" t="s">
        <v>1651</v>
      </c>
      <c r="D2585" s="406" t="s">
        <v>3611</v>
      </c>
    </row>
    <row r="2586" spans="1:4" ht="12.5">
      <c r="A2586" s="406" t="s">
        <v>467</v>
      </c>
      <c r="B2586" s="406" t="s">
        <v>2576</v>
      </c>
      <c r="C2586" s="406" t="s">
        <v>1727</v>
      </c>
      <c r="D2586" s="406" t="s">
        <v>2693</v>
      </c>
    </row>
    <row r="2587" spans="1:4" ht="12.5">
      <c r="A2587" s="406" t="s">
        <v>460</v>
      </c>
      <c r="B2587" s="406" t="s">
        <v>3612</v>
      </c>
      <c r="C2587" s="406" t="s">
        <v>1819</v>
      </c>
      <c r="D2587" s="406" t="s">
        <v>3613</v>
      </c>
    </row>
    <row r="2588" spans="1:4" ht="12.5">
      <c r="A2588" s="406" t="s">
        <v>448</v>
      </c>
      <c r="B2588" s="406" t="s">
        <v>2763</v>
      </c>
      <c r="C2588" s="406" t="s">
        <v>1865</v>
      </c>
      <c r="D2588" s="406" t="s">
        <v>2765</v>
      </c>
    </row>
    <row r="2589" spans="1:4" ht="12.5">
      <c r="A2589" s="406" t="s">
        <v>448</v>
      </c>
      <c r="B2589" s="406" t="s">
        <v>1913</v>
      </c>
      <c r="C2589" s="406" t="s">
        <v>1702</v>
      </c>
      <c r="D2589" s="406" t="s">
        <v>1914</v>
      </c>
    </row>
    <row r="2590" spans="1:4" ht="12.5">
      <c r="A2590" s="406" t="s">
        <v>1993</v>
      </c>
      <c r="B2590" s="406" t="s">
        <v>2318</v>
      </c>
      <c r="C2590" s="406" t="s">
        <v>1954</v>
      </c>
      <c r="D2590" s="406" t="s">
        <v>2319</v>
      </c>
    </row>
    <row r="2591" spans="1:4" ht="12.5">
      <c r="A2591" s="406" t="s">
        <v>1546</v>
      </c>
      <c r="B2591" s="406" t="s">
        <v>1934</v>
      </c>
      <c r="C2591" s="406" t="s">
        <v>1671</v>
      </c>
      <c r="D2591" s="406" t="s">
        <v>1936</v>
      </c>
    </row>
    <row r="2592" spans="1:4" ht="12.5">
      <c r="A2592" s="406" t="s">
        <v>448</v>
      </c>
      <c r="B2592" s="406" t="s">
        <v>1681</v>
      </c>
      <c r="C2592" s="406" t="s">
        <v>3614</v>
      </c>
      <c r="D2592" s="406" t="s">
        <v>2143</v>
      </c>
    </row>
    <row r="2593" spans="1:4" ht="12.5">
      <c r="A2593" s="406" t="s">
        <v>460</v>
      </c>
      <c r="B2593" s="406" t="s">
        <v>3615</v>
      </c>
      <c r="C2593" s="406" t="s">
        <v>1713</v>
      </c>
      <c r="D2593" s="406" t="s">
        <v>3616</v>
      </c>
    </row>
    <row r="2594" spans="1:4" ht="12.5">
      <c r="A2594" s="406" t="s">
        <v>448</v>
      </c>
      <c r="B2594" s="406" t="s">
        <v>1664</v>
      </c>
      <c r="C2594" s="406" t="s">
        <v>1819</v>
      </c>
      <c r="D2594" s="406" t="s">
        <v>1666</v>
      </c>
    </row>
    <row r="2595" spans="1:4" ht="12.5">
      <c r="A2595" s="406" t="s">
        <v>1546</v>
      </c>
      <c r="B2595" s="406" t="s">
        <v>1653</v>
      </c>
      <c r="C2595" s="406" t="s">
        <v>1727</v>
      </c>
      <c r="D2595" s="406" t="s">
        <v>1655</v>
      </c>
    </row>
    <row r="2596" spans="1:4" ht="12.5">
      <c r="A2596" s="406" t="s">
        <v>456</v>
      </c>
      <c r="B2596" s="406" t="s">
        <v>1841</v>
      </c>
      <c r="C2596" s="406" t="s">
        <v>1737</v>
      </c>
      <c r="D2596" s="406" t="s">
        <v>1842</v>
      </c>
    </row>
    <row r="2597" spans="1:4" ht="12.5">
      <c r="A2597" s="406" t="s">
        <v>2776</v>
      </c>
      <c r="B2597" s="406" t="s">
        <v>2777</v>
      </c>
      <c r="C2597" s="406" t="s">
        <v>3132</v>
      </c>
      <c r="D2597" s="406" t="s">
        <v>2779</v>
      </c>
    </row>
    <row r="2598" spans="1:4" ht="12.5">
      <c r="A2598" s="406" t="s">
        <v>448</v>
      </c>
      <c r="B2598" s="406" t="s">
        <v>1715</v>
      </c>
      <c r="C2598" s="406" t="s">
        <v>1729</v>
      </c>
      <c r="D2598" s="406" t="s">
        <v>2278</v>
      </c>
    </row>
    <row r="2599" spans="1:4" ht="12.5">
      <c r="A2599" s="406" t="s">
        <v>783</v>
      </c>
      <c r="B2599" s="406" t="s">
        <v>2094</v>
      </c>
      <c r="C2599" s="406" t="s">
        <v>2021</v>
      </c>
      <c r="D2599" s="406" t="s">
        <v>3281</v>
      </c>
    </row>
    <row r="2600" spans="1:4" ht="12.5">
      <c r="A2600" s="406" t="s">
        <v>472</v>
      </c>
      <c r="B2600" s="406" t="s">
        <v>1694</v>
      </c>
      <c r="C2600" s="406" t="s">
        <v>1665</v>
      </c>
      <c r="D2600" s="406" t="s">
        <v>1696</v>
      </c>
    </row>
    <row r="2601" spans="1:4" ht="12.5">
      <c r="A2601" s="406" t="s">
        <v>460</v>
      </c>
      <c r="B2601" s="406" t="s">
        <v>3615</v>
      </c>
      <c r="C2601" s="406" t="s">
        <v>1805</v>
      </c>
      <c r="D2601" s="406" t="s">
        <v>3617</v>
      </c>
    </row>
    <row r="2602" spans="1:4" ht="12.5">
      <c r="A2602" s="406" t="s">
        <v>452</v>
      </c>
      <c r="B2602" s="406" t="s">
        <v>3023</v>
      </c>
      <c r="C2602" s="406" t="s">
        <v>2072</v>
      </c>
      <c r="D2602" s="406" t="s">
        <v>3618</v>
      </c>
    </row>
    <row r="2603" spans="1:4" ht="12.5">
      <c r="A2603" s="406" t="s">
        <v>460</v>
      </c>
      <c r="B2603" s="406" t="s">
        <v>1749</v>
      </c>
      <c r="C2603" s="406" t="s">
        <v>1737</v>
      </c>
      <c r="D2603" s="406" t="s">
        <v>2684</v>
      </c>
    </row>
    <row r="2604" spans="1:4" ht="12.5">
      <c r="A2604" s="406" t="s">
        <v>448</v>
      </c>
      <c r="B2604" s="406" t="s">
        <v>2144</v>
      </c>
      <c r="C2604" s="406" t="s">
        <v>1651</v>
      </c>
      <c r="D2604" s="406" t="s">
        <v>3619</v>
      </c>
    </row>
    <row r="2605" spans="1:4" ht="12.5">
      <c r="A2605" s="406" t="s">
        <v>467</v>
      </c>
      <c r="B2605" s="406" t="s">
        <v>3620</v>
      </c>
      <c r="C2605" s="406" t="s">
        <v>1724</v>
      </c>
      <c r="D2605" s="406" t="s">
        <v>3621</v>
      </c>
    </row>
    <row r="2606" spans="1:4" ht="12.5">
      <c r="A2606" s="406" t="s">
        <v>2552</v>
      </c>
      <c r="B2606" s="406" t="s">
        <v>2552</v>
      </c>
      <c r="C2606" s="406" t="s">
        <v>3622</v>
      </c>
      <c r="D2606" s="406" t="s">
        <v>2032</v>
      </c>
    </row>
    <row r="2607" spans="1:4" ht="12.5">
      <c r="A2607" s="406" t="s">
        <v>452</v>
      </c>
      <c r="B2607" s="406" t="s">
        <v>3023</v>
      </c>
      <c r="C2607" s="406" t="s">
        <v>2413</v>
      </c>
      <c r="D2607" s="406" t="s">
        <v>3035</v>
      </c>
    </row>
    <row r="2608" spans="1:4" ht="12.5">
      <c r="A2608" s="406" t="s">
        <v>460</v>
      </c>
      <c r="B2608" s="406" t="s">
        <v>2554</v>
      </c>
      <c r="C2608" s="406" t="s">
        <v>1677</v>
      </c>
      <c r="D2608" s="406" t="s">
        <v>3623</v>
      </c>
    </row>
    <row r="2609" spans="1:4" ht="12.5">
      <c r="A2609" s="406" t="s">
        <v>1787</v>
      </c>
      <c r="B2609" s="406" t="s">
        <v>1946</v>
      </c>
      <c r="C2609" s="406" t="s">
        <v>1819</v>
      </c>
      <c r="D2609" s="406" t="s">
        <v>1947</v>
      </c>
    </row>
    <row r="2610" spans="1:4" ht="12.5">
      <c r="A2610" s="406" t="s">
        <v>448</v>
      </c>
      <c r="B2610" s="406" t="s">
        <v>2216</v>
      </c>
      <c r="C2610" s="406" t="s">
        <v>1870</v>
      </c>
      <c r="D2610" s="406" t="s">
        <v>2217</v>
      </c>
    </row>
    <row r="2611" spans="1:4" ht="12.5">
      <c r="A2611" s="406" t="s">
        <v>460</v>
      </c>
      <c r="B2611" s="406" t="s">
        <v>2471</v>
      </c>
      <c r="C2611" s="406" t="s">
        <v>1819</v>
      </c>
      <c r="D2611" s="406" t="s">
        <v>2401</v>
      </c>
    </row>
    <row r="2612" spans="1:4" ht="12.5">
      <c r="A2612" s="406" t="s">
        <v>460</v>
      </c>
      <c r="B2612" s="406" t="s">
        <v>1961</v>
      </c>
      <c r="C2612" s="406" t="s">
        <v>1805</v>
      </c>
      <c r="D2612" s="406" t="s">
        <v>1962</v>
      </c>
    </row>
    <row r="2613" spans="1:4" ht="12.5">
      <c r="A2613" s="406" t="s">
        <v>1858</v>
      </c>
      <c r="B2613" s="406" t="s">
        <v>1859</v>
      </c>
      <c r="C2613" s="406" t="s">
        <v>1745</v>
      </c>
      <c r="D2613" s="406" t="s">
        <v>2096</v>
      </c>
    </row>
    <row r="2614" spans="1:4" ht="12.5">
      <c r="A2614" s="406" t="s">
        <v>1858</v>
      </c>
      <c r="B2614" s="406" t="s">
        <v>1859</v>
      </c>
      <c r="C2614" s="406" t="s">
        <v>2173</v>
      </c>
      <c r="D2614" s="406" t="s">
        <v>3281</v>
      </c>
    </row>
    <row r="2615" spans="1:4" ht="12.5">
      <c r="A2615" s="406" t="s">
        <v>460</v>
      </c>
      <c r="B2615" s="406" t="s">
        <v>3257</v>
      </c>
      <c r="C2615" s="406" t="s">
        <v>3624</v>
      </c>
      <c r="D2615" s="406" t="s">
        <v>3081</v>
      </c>
    </row>
    <row r="2616" spans="1:4" ht="12.5">
      <c r="A2616" s="406" t="s">
        <v>448</v>
      </c>
      <c r="B2616" s="406" t="s">
        <v>1712</v>
      </c>
      <c r="C2616" s="406" t="s">
        <v>1734</v>
      </c>
      <c r="D2616" s="406" t="s">
        <v>1714</v>
      </c>
    </row>
    <row r="2617" spans="1:4" ht="12.5">
      <c r="A2617" s="406" t="s">
        <v>2793</v>
      </c>
      <c r="B2617" s="406" t="s">
        <v>2949</v>
      </c>
      <c r="C2617" s="406" t="s">
        <v>3625</v>
      </c>
      <c r="D2617" s="406" t="s">
        <v>2201</v>
      </c>
    </row>
    <row r="2618" spans="1:4" ht="12.5">
      <c r="A2618" s="406" t="s">
        <v>467</v>
      </c>
      <c r="B2618" s="406" t="s">
        <v>499</v>
      </c>
      <c r="C2618" s="406" t="s">
        <v>1819</v>
      </c>
      <c r="D2618" s="406" t="s">
        <v>2002</v>
      </c>
    </row>
    <row r="2619" spans="1:4" ht="12.5">
      <c r="A2619" s="406" t="s">
        <v>460</v>
      </c>
      <c r="B2619" s="406" t="s">
        <v>3247</v>
      </c>
      <c r="C2619" s="406" t="s">
        <v>3626</v>
      </c>
      <c r="D2619" s="406" t="s">
        <v>3088</v>
      </c>
    </row>
    <row r="2620" spans="1:4" ht="12.5">
      <c r="A2620" s="406" t="s">
        <v>3091</v>
      </c>
      <c r="B2620" s="406" t="s">
        <v>3092</v>
      </c>
      <c r="C2620" s="406" t="s">
        <v>2901</v>
      </c>
      <c r="D2620" s="406" t="s">
        <v>3094</v>
      </c>
    </row>
    <row r="2621" spans="1:4" ht="12.5">
      <c r="A2621" s="406" t="s">
        <v>1863</v>
      </c>
      <c r="B2621" s="406" t="s">
        <v>1869</v>
      </c>
      <c r="C2621" s="406" t="s">
        <v>1710</v>
      </c>
      <c r="D2621" s="406" t="s">
        <v>3627</v>
      </c>
    </row>
    <row r="2622" spans="1:4" ht="12.5">
      <c r="A2622" s="406" t="s">
        <v>460</v>
      </c>
      <c r="B2622" s="406" t="s">
        <v>1741</v>
      </c>
      <c r="C2622" s="406" t="s">
        <v>1710</v>
      </c>
      <c r="D2622" s="406" t="s">
        <v>2719</v>
      </c>
    </row>
    <row r="2623" spans="1:4" ht="12.5">
      <c r="A2623" s="406" t="s">
        <v>1993</v>
      </c>
      <c r="B2623" s="406" t="s">
        <v>2318</v>
      </c>
      <c r="C2623" s="406" t="s">
        <v>1657</v>
      </c>
      <c r="D2623" s="406" t="s">
        <v>2480</v>
      </c>
    </row>
    <row r="2624" spans="1:4" ht="12.5">
      <c r="A2624" s="406" t="s">
        <v>460</v>
      </c>
      <c r="B2624" s="406" t="s">
        <v>1766</v>
      </c>
      <c r="C2624" s="406" t="s">
        <v>1654</v>
      </c>
      <c r="D2624" s="406" t="s">
        <v>2122</v>
      </c>
    </row>
    <row r="2625" spans="1:4" ht="12.5">
      <c r="A2625" s="406" t="s">
        <v>460</v>
      </c>
      <c r="B2625" s="406" t="s">
        <v>1758</v>
      </c>
      <c r="C2625" s="406" t="s">
        <v>1651</v>
      </c>
      <c r="D2625" s="406" t="s">
        <v>1759</v>
      </c>
    </row>
    <row r="2626" spans="1:4" ht="12.5">
      <c r="A2626" s="406" t="s">
        <v>456</v>
      </c>
      <c r="B2626" s="406" t="s">
        <v>1838</v>
      </c>
      <c r="C2626" s="406" t="s">
        <v>2066</v>
      </c>
      <c r="D2626" s="406" t="s">
        <v>2231</v>
      </c>
    </row>
    <row r="2627" spans="1:4" ht="12.5">
      <c r="A2627" s="406" t="s">
        <v>448</v>
      </c>
      <c r="B2627" s="406" t="s">
        <v>2679</v>
      </c>
      <c r="C2627" s="406" t="s">
        <v>1767</v>
      </c>
      <c r="D2627" s="406" t="s">
        <v>2680</v>
      </c>
    </row>
    <row r="2628" spans="1:4" ht="12.5">
      <c r="A2628" s="406" t="s">
        <v>460</v>
      </c>
      <c r="B2628" s="406" t="s">
        <v>3289</v>
      </c>
      <c r="C2628" s="406" t="s">
        <v>1651</v>
      </c>
      <c r="D2628" s="406" t="s">
        <v>3628</v>
      </c>
    </row>
    <row r="2629" spans="1:4" ht="12.5">
      <c r="A2629" s="406" t="s">
        <v>448</v>
      </c>
      <c r="B2629" s="406" t="s">
        <v>2271</v>
      </c>
      <c r="C2629" s="406" t="s">
        <v>1674</v>
      </c>
      <c r="D2629" s="406" t="s">
        <v>2272</v>
      </c>
    </row>
    <row r="2630" spans="1:4" ht="12.5">
      <c r="A2630" s="406" t="s">
        <v>460</v>
      </c>
      <c r="B2630" s="406" t="s">
        <v>1969</v>
      </c>
      <c r="C2630" s="406" t="s">
        <v>1763</v>
      </c>
      <c r="D2630" s="406" t="s">
        <v>1970</v>
      </c>
    </row>
    <row r="2631" spans="1:4" ht="12.5">
      <c r="A2631" s="406" t="s">
        <v>1546</v>
      </c>
      <c r="B2631" s="406" t="s">
        <v>1942</v>
      </c>
      <c r="C2631" s="406" t="s">
        <v>1796</v>
      </c>
      <c r="D2631" s="406" t="s">
        <v>2379</v>
      </c>
    </row>
    <row r="2632" spans="1:4" ht="12.5">
      <c r="A2632" s="406" t="s">
        <v>448</v>
      </c>
      <c r="B2632" s="406" t="s">
        <v>2222</v>
      </c>
      <c r="C2632" s="406" t="s">
        <v>1671</v>
      </c>
      <c r="D2632" s="406" t="s">
        <v>2223</v>
      </c>
    </row>
    <row r="2633" spans="1:4" ht="12.5">
      <c r="A2633" s="406" t="s">
        <v>452</v>
      </c>
      <c r="B2633" s="406" t="s">
        <v>3629</v>
      </c>
      <c r="C2633" s="406" t="s">
        <v>1729</v>
      </c>
      <c r="D2633" s="406" t="s">
        <v>3630</v>
      </c>
    </row>
    <row r="2634" spans="1:4" ht="12.5">
      <c r="A2634" s="406" t="s">
        <v>460</v>
      </c>
      <c r="B2634" s="406" t="s">
        <v>3125</v>
      </c>
      <c r="C2634" s="406" t="s">
        <v>3631</v>
      </c>
      <c r="D2634" s="406" t="s">
        <v>3088</v>
      </c>
    </row>
    <row r="2635" spans="1:4" ht="12.5">
      <c r="A2635" s="406" t="s">
        <v>460</v>
      </c>
      <c r="B2635" s="406" t="s">
        <v>3632</v>
      </c>
      <c r="C2635" s="406" t="s">
        <v>1724</v>
      </c>
      <c r="D2635" s="406" t="s">
        <v>3633</v>
      </c>
    </row>
    <row r="2636" spans="1:4" ht="12.5">
      <c r="A2636" s="406" t="s">
        <v>1858</v>
      </c>
      <c r="B2636" s="406" t="s">
        <v>2381</v>
      </c>
      <c r="C2636" s="406" t="s">
        <v>1651</v>
      </c>
      <c r="D2636" s="406" t="s">
        <v>2382</v>
      </c>
    </row>
    <row r="2637" spans="1:4" ht="12.5">
      <c r="A2637" s="406" t="s">
        <v>1893</v>
      </c>
      <c r="B2637" s="406" t="s">
        <v>1904</v>
      </c>
      <c r="C2637" s="406" t="s">
        <v>2019</v>
      </c>
      <c r="D2637" s="406" t="s">
        <v>2938</v>
      </c>
    </row>
    <row r="2638" spans="1:4" ht="12.5">
      <c r="A2638" s="406" t="s">
        <v>783</v>
      </c>
      <c r="B2638" s="406" t="s">
        <v>2255</v>
      </c>
      <c r="C2638" s="406" t="s">
        <v>1750</v>
      </c>
      <c r="D2638" s="406" t="s">
        <v>3634</v>
      </c>
    </row>
    <row r="2639" spans="1:4" ht="12.5">
      <c r="A2639" s="406" t="s">
        <v>448</v>
      </c>
      <c r="B2639" s="406" t="s">
        <v>2400</v>
      </c>
      <c r="C2639" s="406" t="s">
        <v>1702</v>
      </c>
      <c r="D2639" s="406" t="s">
        <v>2401</v>
      </c>
    </row>
    <row r="2640" spans="1:4" ht="12.5">
      <c r="A2640" s="406" t="s">
        <v>3147</v>
      </c>
      <c r="B2640" s="406" t="s">
        <v>3148</v>
      </c>
      <c r="C2640" s="406" t="s">
        <v>3140</v>
      </c>
      <c r="D2640" s="406" t="s">
        <v>3149</v>
      </c>
    </row>
    <row r="2641" spans="1:4" ht="12.5">
      <c r="A2641" s="406" t="s">
        <v>783</v>
      </c>
      <c r="B2641" s="406" t="s">
        <v>2324</v>
      </c>
      <c r="C2641" s="406" t="s">
        <v>1748</v>
      </c>
      <c r="D2641" s="406" t="s">
        <v>3635</v>
      </c>
    </row>
    <row r="2642" spans="1:4" ht="12.5">
      <c r="A2642" s="406" t="s">
        <v>2776</v>
      </c>
      <c r="B2642" s="406" t="s">
        <v>2777</v>
      </c>
      <c r="C2642" s="406" t="s">
        <v>1729</v>
      </c>
      <c r="D2642" s="406" t="s">
        <v>3636</v>
      </c>
    </row>
    <row r="2643" spans="1:4" ht="12.5">
      <c r="A2643" s="406" t="s">
        <v>460</v>
      </c>
      <c r="B2643" s="406" t="s">
        <v>3324</v>
      </c>
      <c r="C2643" s="406" t="s">
        <v>3637</v>
      </c>
      <c r="D2643" s="406" t="s">
        <v>3081</v>
      </c>
    </row>
    <row r="2644" spans="1:4" ht="12.5">
      <c r="A2644" s="406" t="s">
        <v>467</v>
      </c>
      <c r="B2644" s="406" t="s">
        <v>2527</v>
      </c>
      <c r="C2644" s="406" t="s">
        <v>1695</v>
      </c>
      <c r="D2644" s="406" t="s">
        <v>2889</v>
      </c>
    </row>
    <row r="2645" spans="1:4" ht="12.5">
      <c r="A2645" s="406" t="s">
        <v>2462</v>
      </c>
      <c r="B2645" s="406" t="s">
        <v>1659</v>
      </c>
      <c r="C2645" s="406" t="s">
        <v>1713</v>
      </c>
      <c r="D2645" s="406" t="s">
        <v>3638</v>
      </c>
    </row>
    <row r="2646" spans="1:4" ht="12.5">
      <c r="A2646" s="406" t="s">
        <v>460</v>
      </c>
      <c r="B2646" s="406" t="s">
        <v>3247</v>
      </c>
      <c r="C2646" s="406" t="s">
        <v>3639</v>
      </c>
      <c r="D2646" s="406" t="s">
        <v>3088</v>
      </c>
    </row>
    <row r="2647" spans="1:4" ht="12.5">
      <c r="A2647" s="406" t="s">
        <v>448</v>
      </c>
      <c r="B2647" s="406" t="s">
        <v>2736</v>
      </c>
      <c r="C2647" s="406" t="s">
        <v>1729</v>
      </c>
      <c r="D2647" s="406" t="s">
        <v>1806</v>
      </c>
    </row>
    <row r="2648" spans="1:4" ht="12.5">
      <c r="A2648" s="406" t="s">
        <v>460</v>
      </c>
      <c r="B2648" s="406" t="s">
        <v>3640</v>
      </c>
      <c r="C2648" s="406" t="s">
        <v>1665</v>
      </c>
      <c r="D2648" s="406" t="s">
        <v>3641</v>
      </c>
    </row>
    <row r="2649" spans="1:4" ht="12.5">
      <c r="A2649" s="406" t="s">
        <v>1858</v>
      </c>
      <c r="B2649" s="406" t="s">
        <v>1859</v>
      </c>
      <c r="C2649" s="406" t="s">
        <v>1729</v>
      </c>
      <c r="D2649" s="406" t="s">
        <v>2719</v>
      </c>
    </row>
    <row r="2650" spans="1:4" ht="12.5">
      <c r="A2650" s="406" t="s">
        <v>460</v>
      </c>
      <c r="B2650" s="406" t="s">
        <v>3111</v>
      </c>
      <c r="C2650" s="406" t="s">
        <v>3642</v>
      </c>
      <c r="D2650" s="406" t="s">
        <v>3081</v>
      </c>
    </row>
    <row r="2651" spans="1:4" ht="12.5">
      <c r="A2651" s="406" t="s">
        <v>1546</v>
      </c>
      <c r="B2651" s="406" t="s">
        <v>1659</v>
      </c>
      <c r="C2651" s="406" t="s">
        <v>1748</v>
      </c>
      <c r="D2651" s="406" t="s">
        <v>2741</v>
      </c>
    </row>
    <row r="2652" spans="1:4" ht="12.5">
      <c r="A2652" s="406" t="s">
        <v>460</v>
      </c>
      <c r="B2652" s="406" t="s">
        <v>1747</v>
      </c>
      <c r="C2652" s="406" t="s">
        <v>1763</v>
      </c>
      <c r="D2652" s="406" t="s">
        <v>2114</v>
      </c>
    </row>
    <row r="2653" spans="1:4" ht="12.5">
      <c r="A2653" s="406" t="s">
        <v>1546</v>
      </c>
      <c r="B2653" s="406" t="s">
        <v>1659</v>
      </c>
      <c r="C2653" s="406" t="s">
        <v>1674</v>
      </c>
      <c r="D2653" s="406" t="s">
        <v>2377</v>
      </c>
    </row>
    <row r="2654" spans="1:4" ht="12.5">
      <c r="A2654" s="406" t="s">
        <v>1893</v>
      </c>
      <c r="B2654" s="406" t="s">
        <v>1904</v>
      </c>
      <c r="C2654" s="406" t="s">
        <v>2173</v>
      </c>
      <c r="D2654" s="406" t="s">
        <v>2361</v>
      </c>
    </row>
    <row r="2655" spans="1:4" ht="12.5">
      <c r="A2655" s="406" t="s">
        <v>2793</v>
      </c>
      <c r="B2655" s="406" t="s">
        <v>1664</v>
      </c>
      <c r="C2655" s="406" t="s">
        <v>2994</v>
      </c>
      <c r="D2655" s="406" t="s">
        <v>2808</v>
      </c>
    </row>
    <row r="2656" spans="1:4" ht="12.5">
      <c r="A2656" s="406" t="s">
        <v>452</v>
      </c>
      <c r="B2656" s="406" t="s">
        <v>2196</v>
      </c>
      <c r="C2656" s="406" t="s">
        <v>1896</v>
      </c>
      <c r="D2656" s="406" t="s">
        <v>2726</v>
      </c>
    </row>
    <row r="2657" spans="1:4" ht="12.5">
      <c r="A2657" s="406" t="s">
        <v>1993</v>
      </c>
      <c r="B2657" s="406" t="s">
        <v>1994</v>
      </c>
      <c r="C2657" s="406" t="s">
        <v>1674</v>
      </c>
      <c r="D2657" s="406" t="s">
        <v>3643</v>
      </c>
    </row>
    <row r="2658" spans="1:4" ht="12.5">
      <c r="A2658" s="406" t="s">
        <v>448</v>
      </c>
      <c r="B2658" s="406" t="s">
        <v>2614</v>
      </c>
      <c r="C2658" s="406" t="s">
        <v>1657</v>
      </c>
      <c r="D2658" s="406" t="s">
        <v>3644</v>
      </c>
    </row>
    <row r="2659" spans="1:4" ht="12.5">
      <c r="A2659" s="406" t="s">
        <v>467</v>
      </c>
      <c r="B2659" s="406" t="s">
        <v>2150</v>
      </c>
      <c r="C2659" s="406" t="s">
        <v>1677</v>
      </c>
      <c r="D2659" s="406" t="s">
        <v>2732</v>
      </c>
    </row>
    <row r="2660" spans="1:4" ht="12.5">
      <c r="A2660" s="406" t="s">
        <v>1843</v>
      </c>
      <c r="B2660" s="406" t="s">
        <v>1958</v>
      </c>
      <c r="C2660" s="406" t="s">
        <v>1665</v>
      </c>
      <c r="D2660" s="406" t="s">
        <v>3279</v>
      </c>
    </row>
    <row r="2661" spans="1:4" ht="12.5">
      <c r="A2661" s="406" t="s">
        <v>460</v>
      </c>
      <c r="B2661" s="406" t="s">
        <v>2233</v>
      </c>
      <c r="C2661" s="406" t="s">
        <v>1702</v>
      </c>
      <c r="D2661" s="406" t="s">
        <v>2234</v>
      </c>
    </row>
    <row r="2662" spans="1:4" ht="12.5">
      <c r="A2662" s="406" t="s">
        <v>2793</v>
      </c>
      <c r="B2662" s="406" t="s">
        <v>1664</v>
      </c>
      <c r="C2662" s="406" t="s">
        <v>3288</v>
      </c>
      <c r="D2662" s="406" t="s">
        <v>2808</v>
      </c>
    </row>
    <row r="2663" spans="1:4" ht="12.5">
      <c r="A2663" s="406" t="s">
        <v>2793</v>
      </c>
      <c r="B2663" s="406" t="s">
        <v>2842</v>
      </c>
      <c r="C2663" s="406" t="s">
        <v>3181</v>
      </c>
      <c r="D2663" s="406" t="s">
        <v>2808</v>
      </c>
    </row>
    <row r="2664" spans="1:4" ht="12.5">
      <c r="A2664" s="406" t="s">
        <v>1546</v>
      </c>
      <c r="B2664" s="406" t="s">
        <v>1653</v>
      </c>
      <c r="C2664" s="406" t="s">
        <v>1657</v>
      </c>
      <c r="D2664" s="406" t="s">
        <v>2198</v>
      </c>
    </row>
    <row r="2665" spans="1:4" ht="12.5">
      <c r="A2665" s="406" t="s">
        <v>1858</v>
      </c>
      <c r="B2665" s="406" t="s">
        <v>1859</v>
      </c>
      <c r="C2665" s="406" t="s">
        <v>1677</v>
      </c>
      <c r="D2665" s="406" t="s">
        <v>2719</v>
      </c>
    </row>
    <row r="2666" spans="1:4" ht="12.5">
      <c r="A2666" s="406" t="s">
        <v>783</v>
      </c>
      <c r="B2666" s="406" t="s">
        <v>3645</v>
      </c>
      <c r="C2666" s="406" t="s">
        <v>2226</v>
      </c>
      <c r="D2666" s="406" t="s">
        <v>2234</v>
      </c>
    </row>
    <row r="2667" spans="1:4" ht="12.5">
      <c r="A2667" s="406" t="s">
        <v>460</v>
      </c>
      <c r="B2667" s="406" t="s">
        <v>1766</v>
      </c>
      <c r="C2667" s="406" t="s">
        <v>2019</v>
      </c>
      <c r="D2667" s="406" t="s">
        <v>1768</v>
      </c>
    </row>
    <row r="2668" spans="1:4" ht="12.5">
      <c r="A2668" s="406" t="s">
        <v>2793</v>
      </c>
      <c r="B2668" s="406" t="s">
        <v>1664</v>
      </c>
      <c r="C2668" s="406" t="s">
        <v>3090</v>
      </c>
      <c r="D2668" s="406" t="s">
        <v>2808</v>
      </c>
    </row>
    <row r="2669" spans="1:4" ht="12.5">
      <c r="A2669" s="406" t="s">
        <v>460</v>
      </c>
      <c r="B2669" s="406" t="s">
        <v>3082</v>
      </c>
      <c r="C2669" s="406" t="s">
        <v>3646</v>
      </c>
      <c r="D2669" s="406" t="s">
        <v>3647</v>
      </c>
    </row>
    <row r="2670" spans="1:4" ht="12.5">
      <c r="A2670" s="406" t="s">
        <v>460</v>
      </c>
      <c r="B2670" s="406" t="s">
        <v>3257</v>
      </c>
      <c r="C2670" s="406" t="s">
        <v>3648</v>
      </c>
      <c r="D2670" s="406" t="s">
        <v>3081</v>
      </c>
    </row>
    <row r="2671" spans="1:4" ht="12.5">
      <c r="A2671" s="406" t="s">
        <v>460</v>
      </c>
      <c r="B2671" s="406" t="s">
        <v>3235</v>
      </c>
      <c r="C2671" s="406" t="s">
        <v>3649</v>
      </c>
      <c r="D2671" s="406" t="s">
        <v>3081</v>
      </c>
    </row>
    <row r="2672" spans="1:4" ht="12.5">
      <c r="A2672" s="406" t="s">
        <v>2632</v>
      </c>
      <c r="B2672" s="406" t="s">
        <v>2632</v>
      </c>
      <c r="C2672" s="406"/>
      <c r="D2672" s="406" t="s">
        <v>3650</v>
      </c>
    </row>
    <row r="2673" spans="1:4" ht="12.5">
      <c r="A2673" s="406" t="s">
        <v>460</v>
      </c>
      <c r="B2673" s="406" t="s">
        <v>3059</v>
      </c>
      <c r="C2673" s="406" t="s">
        <v>1665</v>
      </c>
      <c r="D2673" s="406" t="s">
        <v>3651</v>
      </c>
    </row>
    <row r="2674" spans="1:4" ht="12.5">
      <c r="A2674" s="406" t="s">
        <v>463</v>
      </c>
      <c r="B2674" s="406" t="s">
        <v>2169</v>
      </c>
      <c r="C2674" s="406" t="s">
        <v>1763</v>
      </c>
      <c r="D2674" s="406" t="s">
        <v>3652</v>
      </c>
    </row>
    <row r="2675" spans="1:4" ht="12.5">
      <c r="A2675" s="406" t="s">
        <v>467</v>
      </c>
      <c r="B2675" s="406" t="s">
        <v>2150</v>
      </c>
      <c r="C2675" s="406" t="s">
        <v>1729</v>
      </c>
      <c r="D2675" s="406" t="s">
        <v>2483</v>
      </c>
    </row>
    <row r="2676" spans="1:4" ht="12.5">
      <c r="A2676" s="406" t="s">
        <v>460</v>
      </c>
      <c r="B2676" s="406" t="s">
        <v>2398</v>
      </c>
      <c r="C2676" s="406" t="s">
        <v>1713</v>
      </c>
      <c r="D2676" s="406" t="s">
        <v>2399</v>
      </c>
    </row>
    <row r="2677" spans="1:4" ht="12.5">
      <c r="A2677" s="406" t="s">
        <v>460</v>
      </c>
      <c r="B2677" s="406" t="s">
        <v>3124</v>
      </c>
      <c r="C2677" s="406" t="s">
        <v>1819</v>
      </c>
      <c r="D2677" s="406" t="s">
        <v>1702</v>
      </c>
    </row>
    <row r="2678" spans="1:4" ht="12.5">
      <c r="A2678" s="406" t="s">
        <v>3147</v>
      </c>
      <c r="B2678" s="406" t="s">
        <v>3148</v>
      </c>
      <c r="C2678" s="406" t="s">
        <v>2870</v>
      </c>
      <c r="D2678" s="406" t="s">
        <v>3149</v>
      </c>
    </row>
    <row r="2679" spans="1:4" ht="12.5">
      <c r="A2679" s="406" t="s">
        <v>2582</v>
      </c>
      <c r="B2679" s="406" t="s">
        <v>2583</v>
      </c>
      <c r="C2679" s="406" t="s">
        <v>1713</v>
      </c>
      <c r="D2679" s="406" t="s">
        <v>3653</v>
      </c>
    </row>
    <row r="2680" spans="1:4" ht="12.5">
      <c r="A2680" s="406" t="s">
        <v>1546</v>
      </c>
      <c r="B2680" s="406" t="s">
        <v>1656</v>
      </c>
      <c r="C2680" s="406" t="s">
        <v>1805</v>
      </c>
      <c r="D2680" s="406" t="s">
        <v>1658</v>
      </c>
    </row>
    <row r="2681" spans="1:4" ht="12.5">
      <c r="A2681" s="406" t="s">
        <v>1546</v>
      </c>
      <c r="B2681" s="406" t="s">
        <v>2090</v>
      </c>
      <c r="C2681" s="406" t="s">
        <v>1695</v>
      </c>
      <c r="D2681" s="406" t="s">
        <v>2946</v>
      </c>
    </row>
    <row r="2682" spans="1:4" ht="12.5">
      <c r="A2682" s="406" t="s">
        <v>460</v>
      </c>
      <c r="B2682" s="406" t="s">
        <v>3180</v>
      </c>
      <c r="C2682" s="406" t="s">
        <v>2925</v>
      </c>
      <c r="D2682" s="406" t="s">
        <v>3156</v>
      </c>
    </row>
    <row r="2683" spans="1:4" ht="12.5">
      <c r="A2683" s="406" t="s">
        <v>2185</v>
      </c>
      <c r="B2683" s="406" t="s">
        <v>2284</v>
      </c>
      <c r="C2683" s="406" t="s">
        <v>1695</v>
      </c>
      <c r="D2683" s="406" t="s">
        <v>2285</v>
      </c>
    </row>
    <row r="2684" spans="1:4" ht="12.5">
      <c r="A2684" s="406" t="s">
        <v>2793</v>
      </c>
      <c r="B2684" s="406" t="s">
        <v>2842</v>
      </c>
      <c r="C2684" s="406" t="s">
        <v>3224</v>
      </c>
      <c r="D2684" s="406" t="s">
        <v>2808</v>
      </c>
    </row>
    <row r="2685" spans="1:4" ht="12.5">
      <c r="A2685" s="406" t="s">
        <v>448</v>
      </c>
      <c r="B2685" s="406" t="s">
        <v>2390</v>
      </c>
      <c r="C2685" s="406" t="s">
        <v>1702</v>
      </c>
      <c r="D2685" s="406" t="s">
        <v>2391</v>
      </c>
    </row>
    <row r="2686" spans="1:4" ht="12.5">
      <c r="A2686" s="406" t="s">
        <v>1546</v>
      </c>
      <c r="B2686" s="406" t="s">
        <v>1653</v>
      </c>
      <c r="C2686" s="406" t="s">
        <v>1702</v>
      </c>
      <c r="D2686" s="406" t="s">
        <v>2083</v>
      </c>
    </row>
    <row r="2687" spans="1:4" ht="12.5">
      <c r="A2687" s="406" t="s">
        <v>448</v>
      </c>
      <c r="B2687" s="406" t="s">
        <v>3654</v>
      </c>
      <c r="C2687" s="406" t="s">
        <v>1710</v>
      </c>
      <c r="D2687" s="406" t="s">
        <v>2058</v>
      </c>
    </row>
    <row r="2688" spans="1:4" ht="12.5">
      <c r="A2688" s="406" t="s">
        <v>3091</v>
      </c>
      <c r="B2688" s="406" t="s">
        <v>3122</v>
      </c>
      <c r="C2688" s="406" t="s">
        <v>1748</v>
      </c>
      <c r="D2688" s="406" t="s">
        <v>3655</v>
      </c>
    </row>
    <row r="2689" spans="1:4" ht="12.5">
      <c r="A2689" s="406" t="s">
        <v>2261</v>
      </c>
      <c r="B2689" s="406" t="s">
        <v>3253</v>
      </c>
      <c r="C2689" s="406" t="s">
        <v>3267</v>
      </c>
      <c r="D2689" s="406" t="s">
        <v>3178</v>
      </c>
    </row>
    <row r="2690" spans="1:4" ht="12.5">
      <c r="A2690" s="406" t="s">
        <v>1780</v>
      </c>
      <c r="B2690" s="406" t="s">
        <v>1781</v>
      </c>
      <c r="C2690" s="406" t="s">
        <v>1816</v>
      </c>
      <c r="D2690" s="406" t="s">
        <v>2540</v>
      </c>
    </row>
    <row r="2691" spans="1:4" ht="12.5">
      <c r="A2691" s="406" t="s">
        <v>2793</v>
      </c>
      <c r="B2691" s="406" t="s">
        <v>2949</v>
      </c>
      <c r="C2691" s="406" t="s">
        <v>3656</v>
      </c>
      <c r="D2691" s="406" t="s">
        <v>2201</v>
      </c>
    </row>
    <row r="2692" spans="1:4" ht="12.5">
      <c r="A2692" s="406" t="s">
        <v>460</v>
      </c>
      <c r="B2692" s="406" t="s">
        <v>3125</v>
      </c>
      <c r="C2692" s="406" t="s">
        <v>3657</v>
      </c>
      <c r="D2692" s="406" t="s">
        <v>3088</v>
      </c>
    </row>
    <row r="2693" spans="1:4" ht="12.5">
      <c r="A2693" s="406" t="s">
        <v>783</v>
      </c>
      <c r="B2693" s="406" t="s">
        <v>3645</v>
      </c>
      <c r="C2693" s="406" t="s">
        <v>1692</v>
      </c>
      <c r="D2693" s="406" t="s">
        <v>2234</v>
      </c>
    </row>
    <row r="2694" spans="1:4" ht="12.5">
      <c r="A2694" s="406" t="s">
        <v>1843</v>
      </c>
      <c r="B2694" s="406" t="s">
        <v>1846</v>
      </c>
      <c r="C2694" s="406" t="s">
        <v>1839</v>
      </c>
      <c r="D2694" s="406" t="s">
        <v>2079</v>
      </c>
    </row>
    <row r="2695" spans="1:4" ht="12.5">
      <c r="A2695" s="406" t="s">
        <v>448</v>
      </c>
      <c r="B2695" s="406" t="s">
        <v>2334</v>
      </c>
      <c r="C2695" s="406" t="s">
        <v>1896</v>
      </c>
      <c r="D2695" s="406" t="s">
        <v>2335</v>
      </c>
    </row>
    <row r="2696" spans="1:4" ht="12.5">
      <c r="A2696" s="406" t="s">
        <v>456</v>
      </c>
      <c r="B2696" s="406" t="s">
        <v>1841</v>
      </c>
      <c r="C2696" s="406" t="s">
        <v>1727</v>
      </c>
      <c r="D2696" s="406" t="s">
        <v>1842</v>
      </c>
    </row>
    <row r="2697" spans="1:4" ht="12.5">
      <c r="A2697" s="406" t="s">
        <v>1863</v>
      </c>
      <c r="B2697" s="406" t="s">
        <v>1872</v>
      </c>
      <c r="C2697" s="406" t="s">
        <v>1724</v>
      </c>
      <c r="D2697" s="406" t="s">
        <v>1873</v>
      </c>
    </row>
    <row r="2698" spans="1:4" ht="12.5">
      <c r="A2698" s="406" t="s">
        <v>452</v>
      </c>
      <c r="B2698" s="406" t="s">
        <v>1923</v>
      </c>
      <c r="C2698" s="406" t="s">
        <v>2795</v>
      </c>
      <c r="D2698" s="406" t="s">
        <v>3658</v>
      </c>
    </row>
    <row r="2699" spans="1:4" ht="12.5">
      <c r="A2699" s="406" t="s">
        <v>467</v>
      </c>
      <c r="B2699" s="406" t="s">
        <v>2004</v>
      </c>
      <c r="C2699" s="406" t="s">
        <v>1745</v>
      </c>
      <c r="D2699" s="406" t="s">
        <v>3659</v>
      </c>
    </row>
    <row r="2700" spans="1:4" ht="12.5">
      <c r="A2700" s="406" t="s">
        <v>448</v>
      </c>
      <c r="B2700" s="406" t="s">
        <v>2699</v>
      </c>
      <c r="C2700" s="406" t="s">
        <v>1695</v>
      </c>
      <c r="D2700" s="406" t="s">
        <v>2700</v>
      </c>
    </row>
    <row r="2701" spans="1:4" ht="12.5">
      <c r="A2701" s="406" t="s">
        <v>460</v>
      </c>
      <c r="B2701" s="406" t="s">
        <v>3087</v>
      </c>
      <c r="C2701" s="406" t="s">
        <v>3660</v>
      </c>
      <c r="D2701" s="406" t="s">
        <v>3088</v>
      </c>
    </row>
    <row r="2702" spans="1:4" ht="12.5">
      <c r="A2702" s="406" t="s">
        <v>460</v>
      </c>
      <c r="B2702" s="406" t="s">
        <v>3087</v>
      </c>
      <c r="C2702" s="406" t="s">
        <v>2829</v>
      </c>
      <c r="D2702" s="406" t="s">
        <v>3088</v>
      </c>
    </row>
    <row r="2703" spans="1:4" ht="12.5">
      <c r="A2703" s="406" t="s">
        <v>467</v>
      </c>
      <c r="B2703" s="406" t="s">
        <v>1659</v>
      </c>
      <c r="C2703" s="406" t="s">
        <v>1671</v>
      </c>
      <c r="D2703" s="406" t="s">
        <v>1823</v>
      </c>
    </row>
    <row r="2704" spans="1:4" ht="12.5">
      <c r="A2704" s="406" t="s">
        <v>448</v>
      </c>
      <c r="B2704" s="406" t="s">
        <v>2280</v>
      </c>
      <c r="C2704" s="406" t="s">
        <v>1805</v>
      </c>
      <c r="D2704" s="406" t="s">
        <v>2281</v>
      </c>
    </row>
    <row r="2705" spans="1:4" ht="12.5">
      <c r="A2705" s="406" t="s">
        <v>448</v>
      </c>
      <c r="B2705" s="406" t="s">
        <v>3661</v>
      </c>
      <c r="C2705" s="406" t="s">
        <v>1702</v>
      </c>
      <c r="D2705" s="406" t="s">
        <v>2813</v>
      </c>
    </row>
    <row r="2706" spans="1:4" ht="12.5">
      <c r="A2706" s="406" t="s">
        <v>448</v>
      </c>
      <c r="B2706" s="406" t="s">
        <v>2137</v>
      </c>
      <c r="C2706" s="406" t="s">
        <v>1674</v>
      </c>
      <c r="D2706" s="406" t="s">
        <v>2138</v>
      </c>
    </row>
    <row r="2707" spans="1:4" ht="12.5">
      <c r="A2707" s="406" t="s">
        <v>448</v>
      </c>
      <c r="B2707" s="406" t="s">
        <v>1911</v>
      </c>
      <c r="C2707" s="406" t="s">
        <v>1665</v>
      </c>
      <c r="D2707" s="406" t="s">
        <v>1912</v>
      </c>
    </row>
    <row r="2708" spans="1:4" ht="12.5">
      <c r="A2708" s="406" t="s">
        <v>448</v>
      </c>
      <c r="B2708" s="406" t="s">
        <v>1717</v>
      </c>
      <c r="C2708" s="406" t="s">
        <v>2021</v>
      </c>
      <c r="D2708" s="406" t="s">
        <v>1719</v>
      </c>
    </row>
    <row r="2709" spans="1:4" ht="12.5">
      <c r="A2709" s="406" t="s">
        <v>2793</v>
      </c>
      <c r="B2709" s="406" t="s">
        <v>2842</v>
      </c>
      <c r="C2709" s="406" t="s">
        <v>3219</v>
      </c>
      <c r="D2709" s="406" t="s">
        <v>2808</v>
      </c>
    </row>
    <row r="2710" spans="1:4" ht="12.5">
      <c r="A2710" s="406" t="s">
        <v>1863</v>
      </c>
      <c r="B2710" s="406" t="s">
        <v>2634</v>
      </c>
      <c r="C2710" s="406" t="s">
        <v>1954</v>
      </c>
      <c r="D2710" s="406" t="s">
        <v>3662</v>
      </c>
    </row>
    <row r="2711" spans="1:4" ht="12.5">
      <c r="A2711" s="406" t="s">
        <v>1787</v>
      </c>
      <c r="B2711" s="406" t="s">
        <v>3663</v>
      </c>
      <c r="C2711" s="406" t="s">
        <v>1654</v>
      </c>
      <c r="D2711" s="406" t="s">
        <v>2808</v>
      </c>
    </row>
    <row r="2712" spans="1:4" ht="12.5">
      <c r="A2712" s="406" t="s">
        <v>783</v>
      </c>
      <c r="B2712" s="406" t="s">
        <v>2094</v>
      </c>
      <c r="C2712" s="406" t="s">
        <v>340</v>
      </c>
      <c r="D2712" s="406" t="s">
        <v>3664</v>
      </c>
    </row>
    <row r="2713" spans="1:4" ht="12.5">
      <c r="A2713" s="406" t="s">
        <v>467</v>
      </c>
      <c r="B2713" s="406" t="s">
        <v>1821</v>
      </c>
      <c r="C2713" s="406" t="s">
        <v>1671</v>
      </c>
      <c r="D2713" s="406" t="s">
        <v>2330</v>
      </c>
    </row>
    <row r="2714" spans="1:4" ht="12.5">
      <c r="A2714" s="406" t="s">
        <v>460</v>
      </c>
      <c r="B2714" s="406" t="s">
        <v>1758</v>
      </c>
      <c r="C2714" s="406" t="s">
        <v>1750</v>
      </c>
      <c r="D2714" s="406" t="s">
        <v>1759</v>
      </c>
    </row>
    <row r="2715" spans="1:4" ht="12.5">
      <c r="A2715" s="406" t="s">
        <v>1993</v>
      </c>
      <c r="B2715" s="406" t="s">
        <v>1994</v>
      </c>
      <c r="C2715" s="406" t="s">
        <v>1745</v>
      </c>
      <c r="D2715" s="406" t="s">
        <v>2317</v>
      </c>
    </row>
    <row r="2716" spans="1:4" ht="12.5">
      <c r="A2716" s="406" t="s">
        <v>460</v>
      </c>
      <c r="B2716" s="406" t="s">
        <v>3111</v>
      </c>
      <c r="C2716" s="406" t="s">
        <v>3562</v>
      </c>
      <c r="D2716" s="406" t="s">
        <v>3081</v>
      </c>
    </row>
    <row r="2717" spans="1:4" ht="12.5">
      <c r="A2717" s="406" t="s">
        <v>460</v>
      </c>
      <c r="B2717" s="406" t="s">
        <v>2519</v>
      </c>
      <c r="C2717" s="406" t="s">
        <v>1668</v>
      </c>
      <c r="D2717" s="406" t="s">
        <v>3665</v>
      </c>
    </row>
    <row r="2718" spans="1:4" ht="12.5">
      <c r="A2718" s="406" t="s">
        <v>448</v>
      </c>
      <c r="B2718" s="406" t="s">
        <v>2939</v>
      </c>
      <c r="C2718" s="406" t="s">
        <v>1689</v>
      </c>
      <c r="D2718" s="406" t="s">
        <v>3666</v>
      </c>
    </row>
    <row r="2719" spans="1:4" ht="12.5">
      <c r="A2719" s="406" t="s">
        <v>452</v>
      </c>
      <c r="B2719" s="406" t="s">
        <v>1917</v>
      </c>
      <c r="C2719" s="406" t="s">
        <v>1651</v>
      </c>
      <c r="D2719" s="406" t="s">
        <v>3667</v>
      </c>
    </row>
    <row r="2720" spans="1:4" ht="12.5">
      <c r="A2720" s="406" t="s">
        <v>460</v>
      </c>
      <c r="B2720" s="406" t="s">
        <v>2229</v>
      </c>
      <c r="C2720" s="406" t="s">
        <v>1702</v>
      </c>
      <c r="D2720" s="406" t="s">
        <v>2309</v>
      </c>
    </row>
    <row r="2721" spans="1:4" ht="12.5">
      <c r="A2721" s="406" t="s">
        <v>2365</v>
      </c>
      <c r="B2721" s="406" t="s">
        <v>2366</v>
      </c>
      <c r="C2721" s="406" t="s">
        <v>1954</v>
      </c>
      <c r="D2721" s="406" t="s">
        <v>3668</v>
      </c>
    </row>
    <row r="2722" spans="1:4" ht="12.5">
      <c r="A2722" s="406" t="s">
        <v>1893</v>
      </c>
      <c r="B2722" s="406" t="s">
        <v>3291</v>
      </c>
      <c r="C2722" s="406" t="s">
        <v>2863</v>
      </c>
      <c r="D2722" s="406" t="s">
        <v>3229</v>
      </c>
    </row>
    <row r="2723" spans="1:4" ht="12.5">
      <c r="A2723" s="406" t="s">
        <v>460</v>
      </c>
      <c r="B2723" s="406" t="s">
        <v>3257</v>
      </c>
      <c r="C2723" s="406" t="s">
        <v>3669</v>
      </c>
      <c r="D2723" s="406" t="s">
        <v>3081</v>
      </c>
    </row>
    <row r="2724" spans="1:4" ht="12.5">
      <c r="A2724" s="406" t="s">
        <v>460</v>
      </c>
      <c r="B2724" s="406" t="s">
        <v>3670</v>
      </c>
      <c r="C2724" s="406" t="s">
        <v>1748</v>
      </c>
      <c r="D2724" s="406" t="s">
        <v>2194</v>
      </c>
    </row>
    <row r="2725" spans="1:4" ht="12.5">
      <c r="A2725" s="406" t="s">
        <v>1863</v>
      </c>
      <c r="B2725" s="406" t="s">
        <v>1872</v>
      </c>
      <c r="C2725" s="406" t="s">
        <v>1657</v>
      </c>
      <c r="D2725" s="406" t="s">
        <v>2139</v>
      </c>
    </row>
    <row r="2726" spans="1:4" ht="12.5">
      <c r="A2726" s="406" t="s">
        <v>1780</v>
      </c>
      <c r="B2726" s="406" t="s">
        <v>1781</v>
      </c>
      <c r="C2726" s="406" t="s">
        <v>1710</v>
      </c>
      <c r="D2726" s="406" t="s">
        <v>1782</v>
      </c>
    </row>
    <row r="2727" spans="1:4" ht="12.5">
      <c r="A2727" s="406" t="s">
        <v>460</v>
      </c>
      <c r="B2727" s="406" t="s">
        <v>3235</v>
      </c>
      <c r="C2727" s="406" t="s">
        <v>3671</v>
      </c>
      <c r="D2727" s="406" t="s">
        <v>3081</v>
      </c>
    </row>
    <row r="2728" spans="1:4" ht="12.5">
      <c r="A2728" s="406" t="s">
        <v>460</v>
      </c>
      <c r="B2728" s="406" t="s">
        <v>3125</v>
      </c>
      <c r="C2728" s="406" t="s">
        <v>2874</v>
      </c>
      <c r="D2728" s="406" t="s">
        <v>3088</v>
      </c>
    </row>
    <row r="2729" spans="1:4" ht="12.5">
      <c r="A2729" s="406" t="s">
        <v>1893</v>
      </c>
      <c r="B2729" s="406" t="s">
        <v>1904</v>
      </c>
      <c r="C2729" s="406" t="s">
        <v>1842</v>
      </c>
      <c r="D2729" s="406" t="s">
        <v>2065</v>
      </c>
    </row>
    <row r="2730" spans="1:4" ht="12.5">
      <c r="A2730" s="406" t="s">
        <v>460</v>
      </c>
      <c r="B2730" s="406" t="s">
        <v>3125</v>
      </c>
      <c r="C2730" s="406" t="s">
        <v>3672</v>
      </c>
      <c r="D2730" s="406" t="s">
        <v>3088</v>
      </c>
    </row>
    <row r="2731" spans="1:4" ht="12.5">
      <c r="A2731" s="406" t="s">
        <v>2793</v>
      </c>
      <c r="B2731" s="406" t="s">
        <v>2949</v>
      </c>
      <c r="C2731" s="406" t="s">
        <v>3673</v>
      </c>
      <c r="D2731" s="406" t="s">
        <v>2201</v>
      </c>
    </row>
    <row r="2732" spans="1:4" ht="12.5">
      <c r="A2732" s="406" t="s">
        <v>2793</v>
      </c>
      <c r="B2732" s="406" t="s">
        <v>2806</v>
      </c>
      <c r="C2732" s="406" t="s">
        <v>3660</v>
      </c>
      <c r="D2732" s="406" t="s">
        <v>2808</v>
      </c>
    </row>
    <row r="2733" spans="1:4" ht="12.5">
      <c r="A2733" s="406" t="s">
        <v>460</v>
      </c>
      <c r="B2733" s="406" t="s">
        <v>3674</v>
      </c>
      <c r="C2733" s="406" t="s">
        <v>1713</v>
      </c>
      <c r="D2733" s="406" t="s">
        <v>2242</v>
      </c>
    </row>
    <row r="2734" spans="1:4" ht="12.5">
      <c r="A2734" s="406" t="s">
        <v>2261</v>
      </c>
      <c r="B2734" s="406" t="s">
        <v>3253</v>
      </c>
      <c r="C2734" s="406" t="s">
        <v>3672</v>
      </c>
      <c r="D2734" s="406" t="s">
        <v>3178</v>
      </c>
    </row>
    <row r="2735" spans="1:4" ht="12.5">
      <c r="A2735" s="406" t="s">
        <v>2793</v>
      </c>
      <c r="B2735" s="406" t="s">
        <v>2949</v>
      </c>
      <c r="C2735" s="406" t="s">
        <v>3165</v>
      </c>
      <c r="D2735" s="406" t="s">
        <v>2201</v>
      </c>
    </row>
    <row r="2736" spans="1:4" ht="12.5">
      <c r="A2736" s="406" t="s">
        <v>783</v>
      </c>
      <c r="B2736" s="406" t="s">
        <v>3675</v>
      </c>
      <c r="C2736" s="406" t="s">
        <v>1767</v>
      </c>
      <c r="D2736" s="406" t="s">
        <v>1973</v>
      </c>
    </row>
    <row r="2737" spans="1:4" ht="12.5">
      <c r="A2737" s="406" t="s">
        <v>460</v>
      </c>
      <c r="B2737" s="406" t="s">
        <v>2099</v>
      </c>
      <c r="C2737" s="406" t="s">
        <v>1695</v>
      </c>
      <c r="D2737" s="406" t="s">
        <v>3676</v>
      </c>
    </row>
    <row r="2738" spans="1:4" ht="12.5">
      <c r="A2738" s="406" t="s">
        <v>460</v>
      </c>
      <c r="B2738" s="406" t="s">
        <v>3234</v>
      </c>
      <c r="C2738" s="406" t="s">
        <v>3098</v>
      </c>
      <c r="D2738" s="406" t="s">
        <v>3088</v>
      </c>
    </row>
    <row r="2739" spans="1:4" ht="12.5">
      <c r="A2739" s="406" t="s">
        <v>3091</v>
      </c>
      <c r="B2739" s="406" t="s">
        <v>3092</v>
      </c>
      <c r="C2739" s="406" t="s">
        <v>3485</v>
      </c>
      <c r="D2739" s="406" t="s">
        <v>3094</v>
      </c>
    </row>
    <row r="2740" spans="1:4" ht="12.5">
      <c r="A2740" s="406" t="s">
        <v>2793</v>
      </c>
      <c r="B2740" s="406" t="s">
        <v>2806</v>
      </c>
      <c r="C2740" s="406" t="s">
        <v>3677</v>
      </c>
      <c r="D2740" s="406" t="s">
        <v>2808</v>
      </c>
    </row>
    <row r="2741" spans="1:4" ht="12.5">
      <c r="A2741" s="406" t="s">
        <v>1792</v>
      </c>
      <c r="B2741" s="406" t="s">
        <v>3678</v>
      </c>
      <c r="C2741" s="406" t="s">
        <v>1713</v>
      </c>
      <c r="D2741" s="406" t="s">
        <v>3679</v>
      </c>
    </row>
    <row r="2742" spans="1:4" ht="12.5">
      <c r="A2742" s="406" t="s">
        <v>460</v>
      </c>
      <c r="B2742" s="406" t="s">
        <v>3039</v>
      </c>
      <c r="C2742" s="406" t="s">
        <v>1991</v>
      </c>
      <c r="D2742" s="406" t="s">
        <v>2496</v>
      </c>
    </row>
    <row r="2743" spans="1:4" ht="12.5">
      <c r="A2743" s="406" t="s">
        <v>2793</v>
      </c>
      <c r="B2743" s="406" t="s">
        <v>2842</v>
      </c>
      <c r="C2743" s="406" t="s">
        <v>3160</v>
      </c>
      <c r="D2743" s="406" t="s">
        <v>2808</v>
      </c>
    </row>
    <row r="2744" spans="1:4" ht="12.5">
      <c r="A2744" s="406" t="s">
        <v>448</v>
      </c>
      <c r="B2744" s="406" t="s">
        <v>2417</v>
      </c>
      <c r="C2744" s="406" t="s">
        <v>1702</v>
      </c>
      <c r="D2744" s="406" t="s">
        <v>2418</v>
      </c>
    </row>
    <row r="2745" spans="1:4" ht="12.5">
      <c r="A2745" s="406" t="s">
        <v>448</v>
      </c>
      <c r="B2745" s="406" t="s">
        <v>2273</v>
      </c>
      <c r="C2745" s="406" t="s">
        <v>1745</v>
      </c>
      <c r="D2745" s="406" t="s">
        <v>3680</v>
      </c>
    </row>
    <row r="2746" spans="1:4" ht="12.5">
      <c r="A2746" s="406" t="s">
        <v>1792</v>
      </c>
      <c r="B2746" s="406" t="s">
        <v>1659</v>
      </c>
      <c r="C2746" s="406" t="s">
        <v>1674</v>
      </c>
      <c r="D2746" s="406" t="s">
        <v>2291</v>
      </c>
    </row>
    <row r="2747" spans="1:4" ht="12.5">
      <c r="A2747" s="406" t="s">
        <v>465</v>
      </c>
      <c r="B2747" s="406" t="s">
        <v>3579</v>
      </c>
      <c r="C2747" s="406" t="s">
        <v>2019</v>
      </c>
      <c r="D2747" s="406" t="s">
        <v>2680</v>
      </c>
    </row>
    <row r="2748" spans="1:4" ht="12.5">
      <c r="A2748" s="406" t="s">
        <v>2261</v>
      </c>
      <c r="B2748" s="406" t="s">
        <v>3253</v>
      </c>
      <c r="C2748" s="406" t="s">
        <v>3681</v>
      </c>
      <c r="D2748" s="406" t="s">
        <v>3178</v>
      </c>
    </row>
    <row r="2749" spans="1:4" ht="12.5">
      <c r="A2749" s="406" t="s">
        <v>1780</v>
      </c>
      <c r="B2749" s="406" t="s">
        <v>3487</v>
      </c>
      <c r="C2749" s="406" t="s">
        <v>1713</v>
      </c>
      <c r="D2749" s="406" t="s">
        <v>3488</v>
      </c>
    </row>
    <row r="2750" spans="1:4" ht="12.5">
      <c r="A2750" s="406" t="s">
        <v>448</v>
      </c>
      <c r="B2750" s="406" t="s">
        <v>3682</v>
      </c>
      <c r="C2750" s="406" t="s">
        <v>1750</v>
      </c>
      <c r="D2750" s="406" t="s">
        <v>2120</v>
      </c>
    </row>
    <row r="2751" spans="1:4" ht="12.5">
      <c r="A2751" s="406" t="s">
        <v>452</v>
      </c>
      <c r="B2751" s="406" t="s">
        <v>1709</v>
      </c>
      <c r="C2751" s="406" t="s">
        <v>1651</v>
      </c>
      <c r="D2751" s="406" t="s">
        <v>3683</v>
      </c>
    </row>
    <row r="2752" spans="1:4" ht="12.5">
      <c r="A2752" s="406" t="s">
        <v>448</v>
      </c>
      <c r="B2752" s="406" t="s">
        <v>2216</v>
      </c>
      <c r="C2752" s="406" t="s">
        <v>1660</v>
      </c>
      <c r="D2752" s="406" t="s">
        <v>2217</v>
      </c>
    </row>
    <row r="2753" spans="1:4" ht="12.5">
      <c r="A2753" s="406" t="s">
        <v>463</v>
      </c>
      <c r="B2753" s="406" t="s">
        <v>2013</v>
      </c>
      <c r="C2753" s="406" t="s">
        <v>1745</v>
      </c>
      <c r="D2753" s="406" t="s">
        <v>3684</v>
      </c>
    </row>
    <row r="2754" spans="1:4" ht="12.5">
      <c r="A2754" s="406" t="s">
        <v>460</v>
      </c>
      <c r="B2754" s="406" t="s">
        <v>3234</v>
      </c>
      <c r="C2754" s="406" t="s">
        <v>2909</v>
      </c>
      <c r="D2754" s="406" t="s">
        <v>3088</v>
      </c>
    </row>
    <row r="2755" spans="1:4" ht="12.5">
      <c r="A2755" s="406" t="s">
        <v>1858</v>
      </c>
      <c r="B2755" s="406" t="s">
        <v>1859</v>
      </c>
      <c r="C2755" s="406" t="s">
        <v>1668</v>
      </c>
      <c r="D2755" s="406" t="s">
        <v>2720</v>
      </c>
    </row>
    <row r="2756" spans="1:4" ht="12.5">
      <c r="A2756" s="406" t="s">
        <v>463</v>
      </c>
      <c r="B2756" s="406" t="s">
        <v>2441</v>
      </c>
      <c r="C2756" s="406" t="s">
        <v>1695</v>
      </c>
      <c r="D2756" s="406" t="s">
        <v>2442</v>
      </c>
    </row>
    <row r="2757" spans="1:4" ht="12.5">
      <c r="A2757" s="406" t="s">
        <v>460</v>
      </c>
      <c r="B2757" s="406" t="s">
        <v>3247</v>
      </c>
      <c r="C2757" s="406" t="s">
        <v>2958</v>
      </c>
      <c r="D2757" s="406" t="s">
        <v>3088</v>
      </c>
    </row>
    <row r="2758" spans="1:4" ht="12.5">
      <c r="A2758" s="406" t="s">
        <v>448</v>
      </c>
      <c r="B2758" s="406" t="s">
        <v>2219</v>
      </c>
      <c r="C2758" s="406" t="s">
        <v>1702</v>
      </c>
      <c r="D2758" s="406" t="s">
        <v>3685</v>
      </c>
    </row>
    <row r="2759" spans="1:4" ht="12.5">
      <c r="A2759" s="406" t="s">
        <v>463</v>
      </c>
      <c r="B2759" s="406" t="s">
        <v>2020</v>
      </c>
      <c r="C2759" s="406" t="s">
        <v>1772</v>
      </c>
      <c r="D2759" s="406" t="s">
        <v>3686</v>
      </c>
    </row>
    <row r="2760" spans="1:4" ht="12.5">
      <c r="A2760" s="406" t="s">
        <v>452</v>
      </c>
      <c r="B2760" s="406" t="s">
        <v>2590</v>
      </c>
      <c r="C2760" s="406" t="s">
        <v>1654</v>
      </c>
      <c r="D2760" s="406" t="s">
        <v>3687</v>
      </c>
    </row>
    <row r="2761" spans="1:4" ht="12.5">
      <c r="A2761" s="406" t="s">
        <v>1824</v>
      </c>
      <c r="B2761" s="406" t="s">
        <v>3688</v>
      </c>
      <c r="C2761" s="406" t="s">
        <v>1750</v>
      </c>
      <c r="D2761" s="406" t="s">
        <v>3689</v>
      </c>
    </row>
    <row r="2762" spans="1:4" ht="12.5">
      <c r="A2762" s="406" t="s">
        <v>1858</v>
      </c>
      <c r="B2762" s="406" t="s">
        <v>1859</v>
      </c>
      <c r="C2762" s="406" t="s">
        <v>2226</v>
      </c>
      <c r="D2762" s="406" t="s">
        <v>2194</v>
      </c>
    </row>
    <row r="2763" spans="1:4" ht="12.5">
      <c r="A2763" s="406" t="s">
        <v>783</v>
      </c>
      <c r="B2763" s="406" t="s">
        <v>1848</v>
      </c>
      <c r="C2763" s="406" t="s">
        <v>1819</v>
      </c>
      <c r="D2763" s="406" t="s">
        <v>2436</v>
      </c>
    </row>
    <row r="2764" spans="1:4" ht="12.5">
      <c r="A2764" s="406" t="s">
        <v>2261</v>
      </c>
      <c r="B2764" s="406" t="s">
        <v>503</v>
      </c>
      <c r="C2764" s="406" t="s">
        <v>1727</v>
      </c>
      <c r="D2764" s="406" t="s">
        <v>2358</v>
      </c>
    </row>
    <row r="2765" spans="1:4" ht="12.5">
      <c r="A2765" s="406" t="s">
        <v>2261</v>
      </c>
      <c r="B2765" s="406" t="s">
        <v>503</v>
      </c>
      <c r="C2765" s="406" t="s">
        <v>1710</v>
      </c>
      <c r="D2765" s="406" t="s">
        <v>2358</v>
      </c>
    </row>
    <row r="2766" spans="1:4" ht="12.5">
      <c r="A2766" s="406" t="s">
        <v>1546</v>
      </c>
      <c r="B2766" s="406" t="s">
        <v>1944</v>
      </c>
      <c r="C2766" s="406" t="s">
        <v>1737</v>
      </c>
      <c r="D2766" s="406" t="s">
        <v>2082</v>
      </c>
    </row>
    <row r="2767" spans="1:4" ht="12.5">
      <c r="A2767" s="406" t="s">
        <v>448</v>
      </c>
      <c r="B2767" s="406" t="s">
        <v>2500</v>
      </c>
      <c r="C2767" s="406" t="s">
        <v>1687</v>
      </c>
      <c r="D2767" s="406" t="s">
        <v>2575</v>
      </c>
    </row>
    <row r="2768" spans="1:4" ht="12.5">
      <c r="A2768" s="406" t="s">
        <v>448</v>
      </c>
      <c r="B2768" s="406" t="s">
        <v>2419</v>
      </c>
      <c r="C2768" s="406" t="s">
        <v>1654</v>
      </c>
      <c r="D2768" s="406" t="s">
        <v>2420</v>
      </c>
    </row>
    <row r="2769" spans="1:4" ht="12.5">
      <c r="A2769" s="406" t="s">
        <v>460</v>
      </c>
      <c r="B2769" s="406" t="s">
        <v>3125</v>
      </c>
      <c r="C2769" s="406" t="s">
        <v>2863</v>
      </c>
      <c r="D2769" s="406" t="s">
        <v>3088</v>
      </c>
    </row>
    <row r="2770" spans="1:4" ht="12.5">
      <c r="A2770" s="406" t="s">
        <v>2552</v>
      </c>
      <c r="B2770" s="406" t="s">
        <v>2552</v>
      </c>
      <c r="C2770" s="406"/>
      <c r="D2770" s="406" t="s">
        <v>3690</v>
      </c>
    </row>
    <row r="2771" spans="1:4" ht="12.5">
      <c r="A2771" s="406" t="s">
        <v>1858</v>
      </c>
      <c r="B2771" s="406" t="s">
        <v>1859</v>
      </c>
      <c r="C2771" s="406" t="s">
        <v>1651</v>
      </c>
      <c r="D2771" s="406" t="s">
        <v>1742</v>
      </c>
    </row>
    <row r="2772" spans="1:4" ht="12.5">
      <c r="A2772" s="406" t="s">
        <v>460</v>
      </c>
      <c r="B2772" s="406" t="s">
        <v>1977</v>
      </c>
      <c r="C2772" s="406" t="s">
        <v>1651</v>
      </c>
      <c r="D2772" s="406" t="s">
        <v>3592</v>
      </c>
    </row>
    <row r="2773" spans="1:4" ht="12.5">
      <c r="A2773" s="406" t="s">
        <v>460</v>
      </c>
      <c r="B2773" s="406" t="s">
        <v>1977</v>
      </c>
      <c r="C2773" s="406" t="s">
        <v>1654</v>
      </c>
      <c r="D2773" s="406" t="s">
        <v>3592</v>
      </c>
    </row>
    <row r="2774" spans="1:4" ht="12.5">
      <c r="A2774" s="406" t="s">
        <v>1863</v>
      </c>
      <c r="B2774" s="406" t="s">
        <v>1869</v>
      </c>
      <c r="C2774" s="406" t="s">
        <v>2120</v>
      </c>
      <c r="D2774" s="406" t="s">
        <v>1984</v>
      </c>
    </row>
    <row r="2775" spans="1:4" ht="12.5">
      <c r="A2775" s="406" t="s">
        <v>1792</v>
      </c>
      <c r="B2775" s="406" t="s">
        <v>1659</v>
      </c>
      <c r="C2775" s="406" t="s">
        <v>1660</v>
      </c>
      <c r="D2775" s="406" t="s">
        <v>1801</v>
      </c>
    </row>
    <row r="2776" spans="1:4" ht="12.5">
      <c r="A2776" s="406" t="s">
        <v>1893</v>
      </c>
      <c r="B2776" s="406" t="s">
        <v>1904</v>
      </c>
      <c r="C2776" s="406" t="s">
        <v>2241</v>
      </c>
      <c r="D2776" s="406" t="s">
        <v>1906</v>
      </c>
    </row>
    <row r="2777" spans="1:4" ht="12.5">
      <c r="A2777" s="406" t="s">
        <v>456</v>
      </c>
      <c r="B2777" s="406" t="s">
        <v>1838</v>
      </c>
      <c r="C2777" s="406" t="s">
        <v>1870</v>
      </c>
      <c r="D2777" s="406" t="s">
        <v>1805</v>
      </c>
    </row>
    <row r="2778" spans="1:4" ht="12.5">
      <c r="A2778" s="406" t="s">
        <v>448</v>
      </c>
      <c r="B2778" s="406" t="s">
        <v>2048</v>
      </c>
      <c r="C2778" s="406" t="s">
        <v>1772</v>
      </c>
      <c r="D2778" s="406" t="s">
        <v>2049</v>
      </c>
    </row>
    <row r="2779" spans="1:4" ht="12.5">
      <c r="A2779" s="406" t="s">
        <v>448</v>
      </c>
      <c r="B2779" s="406" t="s">
        <v>1704</v>
      </c>
      <c r="C2779" s="406" t="s">
        <v>2226</v>
      </c>
      <c r="D2779" s="406" t="s">
        <v>2695</v>
      </c>
    </row>
    <row r="2780" spans="1:4" ht="12.5">
      <c r="A2780" s="406" t="s">
        <v>452</v>
      </c>
      <c r="B2780" s="406" t="s">
        <v>3691</v>
      </c>
      <c r="C2780" s="406" t="s">
        <v>1654</v>
      </c>
      <c r="D2780" s="406" t="s">
        <v>3692</v>
      </c>
    </row>
    <row r="2781" spans="1:4" ht="12.5">
      <c r="A2781" s="406" t="s">
        <v>2185</v>
      </c>
      <c r="B2781" s="406" t="s">
        <v>2570</v>
      </c>
      <c r="C2781" s="406" t="s">
        <v>1660</v>
      </c>
      <c r="D2781" s="406" t="s">
        <v>3693</v>
      </c>
    </row>
    <row r="2782" spans="1:4" ht="12.5">
      <c r="A2782" s="406" t="s">
        <v>448</v>
      </c>
      <c r="B2782" s="406" t="s">
        <v>2763</v>
      </c>
      <c r="C2782" s="406" t="s">
        <v>2021</v>
      </c>
      <c r="D2782" s="406" t="s">
        <v>2765</v>
      </c>
    </row>
    <row r="2783" spans="1:4" ht="12.5">
      <c r="A2783" s="406" t="s">
        <v>1546</v>
      </c>
      <c r="B2783" s="406" t="s">
        <v>1686</v>
      </c>
      <c r="C2783" s="406" t="s">
        <v>2072</v>
      </c>
      <c r="D2783" s="406" t="s">
        <v>3694</v>
      </c>
    </row>
    <row r="2784" spans="1:4" ht="12.5">
      <c r="A2784" s="406" t="s">
        <v>1863</v>
      </c>
      <c r="B2784" s="406" t="s">
        <v>1869</v>
      </c>
      <c r="C2784" s="406" t="s">
        <v>1772</v>
      </c>
      <c r="D2784" s="406" t="s">
        <v>1871</v>
      </c>
    </row>
    <row r="2785" spans="1:4" ht="12.5">
      <c r="A2785" s="406" t="s">
        <v>1546</v>
      </c>
      <c r="B2785" s="406" t="s">
        <v>1659</v>
      </c>
      <c r="C2785" s="406" t="s">
        <v>2019</v>
      </c>
      <c r="D2785" s="406" t="s">
        <v>1669</v>
      </c>
    </row>
    <row r="2786" spans="1:4" ht="12.5">
      <c r="A2786" s="406" t="s">
        <v>1546</v>
      </c>
      <c r="B2786" s="406" t="s">
        <v>2090</v>
      </c>
      <c r="C2786" s="406" t="s">
        <v>1734</v>
      </c>
      <c r="D2786" s="406" t="s">
        <v>2091</v>
      </c>
    </row>
    <row r="2787" spans="1:4" ht="12.5">
      <c r="A2787" s="406" t="s">
        <v>448</v>
      </c>
      <c r="B2787" s="406" t="s">
        <v>2280</v>
      </c>
      <c r="C2787" s="406" t="s">
        <v>1734</v>
      </c>
      <c r="D2787" s="406" t="s">
        <v>2281</v>
      </c>
    </row>
    <row r="2788" spans="1:4" ht="12.5">
      <c r="A2788" s="406" t="s">
        <v>467</v>
      </c>
      <c r="B2788" s="406" t="s">
        <v>1977</v>
      </c>
      <c r="C2788" s="406" t="s">
        <v>1674</v>
      </c>
      <c r="D2788" s="406" t="s">
        <v>3695</v>
      </c>
    </row>
    <row r="2789" spans="1:4" ht="12.5">
      <c r="A2789" s="406" t="s">
        <v>2261</v>
      </c>
      <c r="B2789" s="406" t="s">
        <v>1923</v>
      </c>
      <c r="C2789" s="406" t="s">
        <v>3696</v>
      </c>
      <c r="D2789" s="406" t="s">
        <v>3178</v>
      </c>
    </row>
    <row r="2790" spans="1:4" ht="12.5">
      <c r="A2790" s="406" t="s">
        <v>452</v>
      </c>
      <c r="B2790" s="406" t="s">
        <v>1915</v>
      </c>
      <c r="C2790" s="406" t="s">
        <v>1668</v>
      </c>
      <c r="D2790" s="406" t="s">
        <v>1916</v>
      </c>
    </row>
    <row r="2791" spans="1:4" ht="12.5">
      <c r="A2791" s="406" t="s">
        <v>1893</v>
      </c>
      <c r="B2791" s="406" t="s">
        <v>1664</v>
      </c>
      <c r="C2791" s="406" t="s">
        <v>3150</v>
      </c>
      <c r="D2791" s="406" t="s">
        <v>3229</v>
      </c>
    </row>
    <row r="2792" spans="1:4" ht="12.5">
      <c r="A2792" s="406" t="s">
        <v>3147</v>
      </c>
      <c r="B2792" s="406" t="s">
        <v>3148</v>
      </c>
      <c r="C2792" s="406" t="s">
        <v>1896</v>
      </c>
      <c r="D2792" s="406" t="s">
        <v>3697</v>
      </c>
    </row>
    <row r="2793" spans="1:4" ht="12.5">
      <c r="A2793" s="406" t="s">
        <v>448</v>
      </c>
      <c r="B2793" s="406" t="s">
        <v>1913</v>
      </c>
      <c r="C2793" s="406" t="s">
        <v>1695</v>
      </c>
      <c r="D2793" s="406" t="s">
        <v>2218</v>
      </c>
    </row>
    <row r="2794" spans="1:4" ht="12.5">
      <c r="A2794" s="406" t="s">
        <v>1792</v>
      </c>
      <c r="B2794" s="406" t="s">
        <v>2431</v>
      </c>
      <c r="C2794" s="406" t="s">
        <v>1651</v>
      </c>
      <c r="D2794" s="406" t="s">
        <v>3103</v>
      </c>
    </row>
    <row r="2795" spans="1:4" ht="12.5">
      <c r="A2795" s="406" t="s">
        <v>1993</v>
      </c>
      <c r="B2795" s="406" t="s">
        <v>2318</v>
      </c>
      <c r="C2795" s="406" t="s">
        <v>2177</v>
      </c>
      <c r="D2795" s="406" t="s">
        <v>2319</v>
      </c>
    </row>
    <row r="2796" spans="1:4" ht="12.5">
      <c r="A2796" s="406" t="s">
        <v>452</v>
      </c>
      <c r="B2796" s="406" t="s">
        <v>3629</v>
      </c>
      <c r="C2796" s="406" t="s">
        <v>2019</v>
      </c>
      <c r="D2796" s="406" t="s">
        <v>3698</v>
      </c>
    </row>
    <row r="2797" spans="1:4" ht="12.5">
      <c r="A2797" s="406" t="s">
        <v>448</v>
      </c>
      <c r="B2797" s="406" t="s">
        <v>1664</v>
      </c>
      <c r="C2797" s="406" t="s">
        <v>1695</v>
      </c>
      <c r="D2797" s="406" t="s">
        <v>1666</v>
      </c>
    </row>
    <row r="2798" spans="1:4" ht="12.5">
      <c r="A2798" s="406" t="s">
        <v>460</v>
      </c>
      <c r="B2798" s="406" t="s">
        <v>3294</v>
      </c>
      <c r="C2798" s="406" t="s">
        <v>3699</v>
      </c>
      <c r="D2798" s="406" t="s">
        <v>3081</v>
      </c>
    </row>
    <row r="2799" spans="1:4" ht="12.5">
      <c r="A2799" s="406" t="s">
        <v>3700</v>
      </c>
      <c r="B2799" s="406" t="s">
        <v>3701</v>
      </c>
      <c r="C2799" s="406" t="s">
        <v>1651</v>
      </c>
      <c r="D2799" s="406" t="s">
        <v>3702</v>
      </c>
    </row>
    <row r="2800" spans="1:4" ht="12.5">
      <c r="A2800" s="406" t="s">
        <v>1546</v>
      </c>
      <c r="B2800" s="406" t="s">
        <v>1944</v>
      </c>
      <c r="C2800" s="406" t="s">
        <v>1750</v>
      </c>
      <c r="D2800" s="406" t="s">
        <v>2089</v>
      </c>
    </row>
    <row r="2801" spans="1:4" ht="12.5">
      <c r="A2801" s="406" t="s">
        <v>460</v>
      </c>
      <c r="B2801" s="406" t="s">
        <v>1982</v>
      </c>
      <c r="C2801" s="406" t="s">
        <v>1750</v>
      </c>
      <c r="D2801" s="406" t="s">
        <v>1871</v>
      </c>
    </row>
    <row r="2802" spans="1:4" ht="12.5">
      <c r="A2802" s="406" t="s">
        <v>467</v>
      </c>
      <c r="B2802" s="406" t="s">
        <v>499</v>
      </c>
      <c r="C2802" s="406" t="s">
        <v>1671</v>
      </c>
      <c r="D2802" s="406" t="s">
        <v>2002</v>
      </c>
    </row>
    <row r="2803" spans="1:4" ht="12.5">
      <c r="A2803" s="406" t="s">
        <v>3147</v>
      </c>
      <c r="B2803" s="406" t="s">
        <v>3148</v>
      </c>
      <c r="C2803" s="406" t="s">
        <v>2871</v>
      </c>
      <c r="D2803" s="406" t="s">
        <v>3149</v>
      </c>
    </row>
    <row r="2804" spans="1:4" ht="12.5">
      <c r="A2804" s="406" t="s">
        <v>448</v>
      </c>
      <c r="B2804" s="406" t="s">
        <v>2269</v>
      </c>
      <c r="C2804" s="406" t="s">
        <v>1651</v>
      </c>
      <c r="D2804" s="406" t="s">
        <v>3703</v>
      </c>
    </row>
    <row r="2805" spans="1:4" ht="12.5">
      <c r="A2805" s="406" t="s">
        <v>456</v>
      </c>
      <c r="B2805" s="406" t="s">
        <v>2156</v>
      </c>
      <c r="C2805" s="406" t="s">
        <v>1713</v>
      </c>
      <c r="D2805" s="406" t="s">
        <v>2790</v>
      </c>
    </row>
    <row r="2806" spans="1:4" ht="12.5">
      <c r="A2806" s="406" t="s">
        <v>448</v>
      </c>
      <c r="B2806" s="406" t="s">
        <v>3704</v>
      </c>
      <c r="C2806" s="406" t="s">
        <v>1651</v>
      </c>
      <c r="D2806" s="406" t="s">
        <v>3705</v>
      </c>
    </row>
    <row r="2807" spans="1:4" ht="12.5">
      <c r="A2807" s="406" t="s">
        <v>3091</v>
      </c>
      <c r="B2807" s="406" t="s">
        <v>3101</v>
      </c>
      <c r="C2807" s="406" t="s">
        <v>1665</v>
      </c>
      <c r="D2807" s="406" t="s">
        <v>3529</v>
      </c>
    </row>
    <row r="2808" spans="1:4" ht="12.5">
      <c r="A2808" s="406" t="s">
        <v>460</v>
      </c>
      <c r="B2808" s="406" t="s">
        <v>2519</v>
      </c>
      <c r="C2808" s="406" t="s">
        <v>2231</v>
      </c>
      <c r="D2808" s="406" t="s">
        <v>2502</v>
      </c>
    </row>
    <row r="2809" spans="1:4" ht="12.5">
      <c r="A2809" s="406" t="s">
        <v>460</v>
      </c>
      <c r="B2809" s="406" t="s">
        <v>3197</v>
      </c>
      <c r="C2809" s="406" t="s">
        <v>3706</v>
      </c>
      <c r="D2809" s="406" t="s">
        <v>3088</v>
      </c>
    </row>
    <row r="2810" spans="1:4" ht="12.5">
      <c r="A2810" s="406" t="s">
        <v>463</v>
      </c>
      <c r="B2810" s="406" t="s">
        <v>2013</v>
      </c>
      <c r="C2810" s="406" t="s">
        <v>2120</v>
      </c>
      <c r="D2810" s="406" t="s">
        <v>1826</v>
      </c>
    </row>
    <row r="2811" spans="1:4" ht="12.5">
      <c r="A2811" s="406" t="s">
        <v>456</v>
      </c>
      <c r="B2811" s="406" t="s">
        <v>2009</v>
      </c>
      <c r="C2811" s="406" t="s">
        <v>1713</v>
      </c>
      <c r="D2811" s="406" t="s">
        <v>1689</v>
      </c>
    </row>
    <row r="2812" spans="1:4" ht="12.5">
      <c r="A2812" s="406" t="s">
        <v>463</v>
      </c>
      <c r="B2812" s="406" t="s">
        <v>1850</v>
      </c>
      <c r="C2812" s="406" t="s">
        <v>2064</v>
      </c>
      <c r="D2812" s="406" t="s">
        <v>3707</v>
      </c>
    </row>
    <row r="2813" spans="1:4" ht="12.5">
      <c r="A2813" s="406" t="s">
        <v>1893</v>
      </c>
      <c r="B2813" s="406" t="s">
        <v>1904</v>
      </c>
      <c r="C2813" s="406" t="s">
        <v>2265</v>
      </c>
      <c r="D2813" s="406" t="s">
        <v>2943</v>
      </c>
    </row>
    <row r="2814" spans="1:4" ht="12.5">
      <c r="A2814" s="406" t="s">
        <v>460</v>
      </c>
      <c r="B2814" s="406" t="s">
        <v>2602</v>
      </c>
      <c r="C2814" s="406" t="s">
        <v>1767</v>
      </c>
      <c r="D2814" s="406" t="s">
        <v>3708</v>
      </c>
    </row>
    <row r="2815" spans="1:4" ht="12.5">
      <c r="A2815" s="406" t="s">
        <v>448</v>
      </c>
      <c r="B2815" s="406" t="s">
        <v>2403</v>
      </c>
      <c r="C2815" s="406" t="s">
        <v>1718</v>
      </c>
      <c r="D2815" s="406" t="s">
        <v>2405</v>
      </c>
    </row>
    <row r="2816" spans="1:4" ht="12.5">
      <c r="A2816" s="406" t="s">
        <v>460</v>
      </c>
      <c r="B2816" s="406" t="s">
        <v>1956</v>
      </c>
      <c r="C2816" s="406" t="s">
        <v>1674</v>
      </c>
      <c r="D2816" s="406" t="s">
        <v>3709</v>
      </c>
    </row>
    <row r="2817" spans="1:4" ht="12.5">
      <c r="A2817" s="406" t="s">
        <v>2185</v>
      </c>
      <c r="B2817" s="406" t="s">
        <v>2570</v>
      </c>
      <c r="C2817" s="406" t="s">
        <v>1896</v>
      </c>
      <c r="D2817" s="406" t="s">
        <v>3710</v>
      </c>
    </row>
    <row r="2818" spans="1:4" ht="12.5">
      <c r="A2818" s="406" t="s">
        <v>448</v>
      </c>
      <c r="B2818" s="406" t="s">
        <v>1876</v>
      </c>
      <c r="C2818" s="406" t="s">
        <v>1671</v>
      </c>
      <c r="D2818" s="406" t="s">
        <v>1877</v>
      </c>
    </row>
    <row r="2819" spans="1:4" ht="12.5">
      <c r="A2819" s="406" t="s">
        <v>1858</v>
      </c>
      <c r="B2819" s="406" t="s">
        <v>1859</v>
      </c>
      <c r="C2819" s="406" t="s">
        <v>1896</v>
      </c>
      <c r="D2819" s="406" t="s">
        <v>2194</v>
      </c>
    </row>
    <row r="2820" spans="1:4" ht="12.5">
      <c r="A2820" s="406" t="s">
        <v>2582</v>
      </c>
      <c r="B2820" s="406" t="s">
        <v>2583</v>
      </c>
      <c r="C2820" s="406" t="s">
        <v>2066</v>
      </c>
      <c r="D2820" s="406" t="s">
        <v>3711</v>
      </c>
    </row>
    <row r="2821" spans="1:4" ht="12.5">
      <c r="A2821" s="406" t="s">
        <v>1546</v>
      </c>
      <c r="B2821" s="406" t="s">
        <v>2084</v>
      </c>
      <c r="C2821" s="406" t="s">
        <v>1763</v>
      </c>
      <c r="D2821" s="406" t="s">
        <v>2375</v>
      </c>
    </row>
    <row r="2822" spans="1:4" ht="12.5">
      <c r="A2822" s="406" t="s">
        <v>1546</v>
      </c>
      <c r="B2822" s="406" t="s">
        <v>1686</v>
      </c>
      <c r="C2822" s="406" t="s">
        <v>1705</v>
      </c>
      <c r="D2822" s="406" t="s">
        <v>1690</v>
      </c>
    </row>
    <row r="2823" spans="1:4" ht="12.5">
      <c r="A2823" s="406" t="s">
        <v>460</v>
      </c>
      <c r="B2823" s="406" t="s">
        <v>3340</v>
      </c>
      <c r="C2823" s="406" t="s">
        <v>2967</v>
      </c>
      <c r="D2823" s="406" t="s">
        <v>3088</v>
      </c>
    </row>
    <row r="2824" spans="1:4" ht="12.5">
      <c r="A2824" s="406" t="s">
        <v>2793</v>
      </c>
      <c r="B2824" s="406" t="s">
        <v>2806</v>
      </c>
      <c r="C2824" s="406" t="s">
        <v>3657</v>
      </c>
      <c r="D2824" s="406" t="s">
        <v>2808</v>
      </c>
    </row>
    <row r="2825" spans="1:4" ht="12.5">
      <c r="A2825" s="406" t="s">
        <v>1858</v>
      </c>
      <c r="B2825" s="406" t="s">
        <v>2094</v>
      </c>
      <c r="C2825" s="406" t="s">
        <v>1879</v>
      </c>
      <c r="D2825" s="406" t="s">
        <v>3712</v>
      </c>
    </row>
    <row r="2826" spans="1:4" ht="12.5">
      <c r="A2826" s="406" t="s">
        <v>460</v>
      </c>
      <c r="B2826" s="406" t="s">
        <v>1659</v>
      </c>
      <c r="C2826" s="406" t="s">
        <v>1816</v>
      </c>
      <c r="D2826" s="406" t="s">
        <v>2287</v>
      </c>
    </row>
    <row r="2827" spans="1:4" ht="12.5">
      <c r="A2827" s="406" t="s">
        <v>448</v>
      </c>
      <c r="B2827" s="406" t="s">
        <v>1664</v>
      </c>
      <c r="C2827" s="406" t="s">
        <v>1654</v>
      </c>
      <c r="D2827" s="406" t="s">
        <v>1666</v>
      </c>
    </row>
    <row r="2828" spans="1:4" ht="12.5">
      <c r="A2828" s="406" t="s">
        <v>460</v>
      </c>
      <c r="B2828" s="406" t="s">
        <v>3247</v>
      </c>
      <c r="C2828" s="406" t="s">
        <v>3656</v>
      </c>
      <c r="D2828" s="406" t="s">
        <v>3088</v>
      </c>
    </row>
    <row r="2829" spans="1:4" ht="12.5">
      <c r="A2829" s="406" t="s">
        <v>1780</v>
      </c>
      <c r="B2829" s="406" t="s">
        <v>2052</v>
      </c>
      <c r="C2829" s="406" t="s">
        <v>1724</v>
      </c>
      <c r="D2829" s="406" t="s">
        <v>2053</v>
      </c>
    </row>
    <row r="2830" spans="1:4" ht="12.5">
      <c r="A2830" s="406" t="s">
        <v>2776</v>
      </c>
      <c r="B2830" s="406" t="s">
        <v>2777</v>
      </c>
      <c r="C2830" s="406" t="s">
        <v>3600</v>
      </c>
      <c r="D2830" s="406" t="s">
        <v>2779</v>
      </c>
    </row>
    <row r="2831" spans="1:4" ht="12.5">
      <c r="A2831" s="406" t="s">
        <v>452</v>
      </c>
      <c r="B2831" s="406" t="s">
        <v>1846</v>
      </c>
      <c r="C2831" s="406" t="s">
        <v>2187</v>
      </c>
      <c r="D2831" s="406" t="s">
        <v>2670</v>
      </c>
    </row>
    <row r="2832" spans="1:4" ht="12.5">
      <c r="A2832" s="406" t="s">
        <v>1546</v>
      </c>
      <c r="B2832" s="406" t="s">
        <v>1659</v>
      </c>
      <c r="C2832" s="406" t="s">
        <v>1954</v>
      </c>
      <c r="D2832" s="406" t="s">
        <v>3713</v>
      </c>
    </row>
    <row r="2833" spans="1:4" ht="12.5">
      <c r="A2833" s="406" t="s">
        <v>2793</v>
      </c>
      <c r="B2833" s="406" t="s">
        <v>1664</v>
      </c>
      <c r="C2833" s="406" t="s">
        <v>3502</v>
      </c>
      <c r="D2833" s="406" t="s">
        <v>2808</v>
      </c>
    </row>
    <row r="2834" spans="1:4" ht="12.5">
      <c r="A2834" s="406" t="s">
        <v>1893</v>
      </c>
      <c r="B2834" s="406" t="s">
        <v>1894</v>
      </c>
      <c r="C2834" s="406" t="s">
        <v>2019</v>
      </c>
      <c r="D2834" s="406" t="s">
        <v>2189</v>
      </c>
    </row>
    <row r="2835" spans="1:4" ht="12.5">
      <c r="A2835" s="406" t="s">
        <v>2793</v>
      </c>
      <c r="B2835" s="406" t="s">
        <v>3000</v>
      </c>
      <c r="C2835" s="406" t="s">
        <v>1729</v>
      </c>
      <c r="D2835" s="406" t="s">
        <v>3714</v>
      </c>
    </row>
    <row r="2836" spans="1:4" ht="12.5">
      <c r="A2836" s="406" t="s">
        <v>463</v>
      </c>
      <c r="B2836" s="406" t="s">
        <v>3715</v>
      </c>
      <c r="C2836" s="406" t="s">
        <v>1750</v>
      </c>
      <c r="D2836" s="406" t="s">
        <v>3716</v>
      </c>
    </row>
    <row r="2837" spans="1:4" ht="12.5">
      <c r="A2837" s="406" t="s">
        <v>1893</v>
      </c>
      <c r="B2837" s="406" t="s">
        <v>2455</v>
      </c>
      <c r="C2837" s="406" t="s">
        <v>1651</v>
      </c>
      <c r="D2837" s="406" t="s">
        <v>1968</v>
      </c>
    </row>
    <row r="2838" spans="1:4" ht="12.5">
      <c r="A2838" s="406" t="s">
        <v>1893</v>
      </c>
      <c r="B2838" s="406" t="s">
        <v>1664</v>
      </c>
      <c r="C2838" s="406" t="s">
        <v>2877</v>
      </c>
      <c r="D2838" s="406" t="s">
        <v>3229</v>
      </c>
    </row>
    <row r="2839" spans="1:4" ht="12.5">
      <c r="A2839" s="406" t="s">
        <v>2582</v>
      </c>
      <c r="B2839" s="406" t="s">
        <v>2583</v>
      </c>
      <c r="C2839" s="406" t="s">
        <v>2177</v>
      </c>
      <c r="D2839" s="406" t="s">
        <v>2008</v>
      </c>
    </row>
    <row r="2840" spans="1:4" ht="12.5">
      <c r="A2840" s="406" t="s">
        <v>3091</v>
      </c>
      <c r="B2840" s="406" t="s">
        <v>3092</v>
      </c>
      <c r="C2840" s="406" t="s">
        <v>2911</v>
      </c>
      <c r="D2840" s="406" t="s">
        <v>3094</v>
      </c>
    </row>
    <row r="2841" spans="1:4" ht="12.5">
      <c r="A2841" s="406" t="s">
        <v>2793</v>
      </c>
      <c r="B2841" s="406" t="s">
        <v>1664</v>
      </c>
      <c r="C2841" s="406" t="s">
        <v>3096</v>
      </c>
      <c r="D2841" s="406" t="s">
        <v>2808</v>
      </c>
    </row>
    <row r="2842" spans="1:4" ht="12.5">
      <c r="A2842" s="406" t="s">
        <v>3091</v>
      </c>
      <c r="B2842" s="406" t="s">
        <v>3092</v>
      </c>
      <c r="C2842" s="406" t="s">
        <v>2904</v>
      </c>
      <c r="D2842" s="406" t="s">
        <v>3094</v>
      </c>
    </row>
    <row r="2843" spans="1:4" ht="12.5">
      <c r="A2843" s="406" t="s">
        <v>452</v>
      </c>
      <c r="B2843" s="406" t="s">
        <v>2592</v>
      </c>
      <c r="C2843" s="406" t="s">
        <v>1665</v>
      </c>
      <c r="D2843" s="406" t="s">
        <v>2670</v>
      </c>
    </row>
    <row r="2844" spans="1:4" ht="12.5">
      <c r="A2844" s="406" t="s">
        <v>456</v>
      </c>
      <c r="B2844" s="406" t="s">
        <v>1838</v>
      </c>
      <c r="C2844" s="406" t="s">
        <v>3717</v>
      </c>
      <c r="D2844" s="406" t="s">
        <v>1840</v>
      </c>
    </row>
    <row r="2845" spans="1:4" ht="12.5">
      <c r="A2845" s="406" t="s">
        <v>3091</v>
      </c>
      <c r="B2845" s="406" t="s">
        <v>2949</v>
      </c>
      <c r="C2845" s="406" t="s">
        <v>1695</v>
      </c>
      <c r="D2845" s="406" t="s">
        <v>3465</v>
      </c>
    </row>
    <row r="2846" spans="1:4" ht="12.5">
      <c r="A2846" s="406" t="s">
        <v>3091</v>
      </c>
      <c r="B2846" s="406" t="s">
        <v>2949</v>
      </c>
      <c r="C2846" s="406" t="s">
        <v>1748</v>
      </c>
      <c r="D2846" s="406" t="s">
        <v>2745</v>
      </c>
    </row>
    <row r="2847" spans="1:4" ht="12.5">
      <c r="A2847" s="406" t="s">
        <v>460</v>
      </c>
      <c r="B2847" s="406" t="s">
        <v>3125</v>
      </c>
      <c r="C2847" s="406" t="s">
        <v>2836</v>
      </c>
      <c r="D2847" s="406" t="s">
        <v>3088</v>
      </c>
    </row>
    <row r="2848" spans="1:4" ht="12.5">
      <c r="A2848" s="406" t="s">
        <v>456</v>
      </c>
      <c r="B2848" s="406" t="s">
        <v>2490</v>
      </c>
      <c r="C2848" s="406" t="s">
        <v>1870</v>
      </c>
      <c r="D2848" s="406" t="s">
        <v>2535</v>
      </c>
    </row>
    <row r="2849" spans="1:4" ht="12.5">
      <c r="A2849" s="406" t="s">
        <v>460</v>
      </c>
      <c r="B2849" s="406" t="s">
        <v>3294</v>
      </c>
      <c r="C2849" s="406" t="s">
        <v>3718</v>
      </c>
      <c r="D2849" s="406" t="s">
        <v>3081</v>
      </c>
    </row>
    <row r="2850" spans="1:4" ht="12.5">
      <c r="A2850" s="406" t="s">
        <v>1858</v>
      </c>
      <c r="B2850" s="406" t="s">
        <v>1859</v>
      </c>
      <c r="C2850" s="406" t="s">
        <v>1734</v>
      </c>
      <c r="D2850" s="406" t="s">
        <v>2259</v>
      </c>
    </row>
    <row r="2851" spans="1:4" ht="12.5">
      <c r="A2851" s="406" t="s">
        <v>448</v>
      </c>
      <c r="B2851" s="406" t="s">
        <v>2144</v>
      </c>
      <c r="C2851" s="406" t="s">
        <v>1748</v>
      </c>
      <c r="D2851" s="406" t="s">
        <v>3619</v>
      </c>
    </row>
    <row r="2852" spans="1:4" ht="12.5">
      <c r="A2852" s="406" t="s">
        <v>452</v>
      </c>
      <c r="B2852" s="406" t="s">
        <v>2071</v>
      </c>
      <c r="C2852" s="406" t="s">
        <v>1687</v>
      </c>
      <c r="D2852" s="406" t="s">
        <v>2642</v>
      </c>
    </row>
    <row r="2853" spans="1:4" ht="12.5">
      <c r="A2853" s="406" t="s">
        <v>460</v>
      </c>
      <c r="B2853" s="406" t="s">
        <v>3003</v>
      </c>
      <c r="C2853" s="406" t="s">
        <v>1665</v>
      </c>
      <c r="D2853" s="406" t="s">
        <v>3719</v>
      </c>
    </row>
    <row r="2854" spans="1:4" ht="12.5">
      <c r="A2854" s="406" t="s">
        <v>2793</v>
      </c>
      <c r="B2854" s="406" t="s">
        <v>2806</v>
      </c>
      <c r="C2854" s="406" t="s">
        <v>3141</v>
      </c>
      <c r="D2854" s="406" t="s">
        <v>2808</v>
      </c>
    </row>
    <row r="2855" spans="1:4" ht="12.5">
      <c r="A2855" s="406" t="s">
        <v>467</v>
      </c>
      <c r="B2855" s="406" t="s">
        <v>2004</v>
      </c>
      <c r="C2855" s="406" t="s">
        <v>1665</v>
      </c>
      <c r="D2855" s="406" t="s">
        <v>2998</v>
      </c>
    </row>
    <row r="2856" spans="1:4" ht="12.5">
      <c r="A2856" s="406" t="s">
        <v>2542</v>
      </c>
      <c r="B2856" s="406" t="s">
        <v>3051</v>
      </c>
      <c r="C2856" s="406" t="s">
        <v>1695</v>
      </c>
      <c r="D2856" s="406" t="s">
        <v>3052</v>
      </c>
    </row>
    <row r="2857" spans="1:4" ht="12.5">
      <c r="A2857" s="406" t="s">
        <v>460</v>
      </c>
      <c r="B2857" s="406" t="s">
        <v>2233</v>
      </c>
      <c r="C2857" s="406" t="s">
        <v>1665</v>
      </c>
      <c r="D2857" s="406" t="s">
        <v>2234</v>
      </c>
    </row>
    <row r="2858" spans="1:4" ht="12.5">
      <c r="A2858" s="406" t="s">
        <v>456</v>
      </c>
      <c r="B2858" s="406" t="s">
        <v>2728</v>
      </c>
      <c r="C2858" s="406" t="s">
        <v>1654</v>
      </c>
      <c r="D2858" s="406" t="s">
        <v>2730</v>
      </c>
    </row>
    <row r="2859" spans="1:4" ht="12.5">
      <c r="A2859" s="406" t="s">
        <v>1546</v>
      </c>
      <c r="B2859" s="406" t="s">
        <v>1653</v>
      </c>
      <c r="C2859" s="406" t="s">
        <v>1665</v>
      </c>
      <c r="D2859" s="406" t="s">
        <v>2198</v>
      </c>
    </row>
    <row r="2860" spans="1:4" ht="12.5">
      <c r="A2860" s="406" t="s">
        <v>3091</v>
      </c>
      <c r="B2860" s="406" t="s">
        <v>2949</v>
      </c>
      <c r="C2860" s="406" t="s">
        <v>1654</v>
      </c>
      <c r="D2860" s="406" t="s">
        <v>1860</v>
      </c>
    </row>
    <row r="2861" spans="1:4" ht="12.5">
      <c r="A2861" s="406" t="s">
        <v>3091</v>
      </c>
      <c r="B2861" s="406" t="s">
        <v>3092</v>
      </c>
      <c r="C2861" s="406" t="s">
        <v>2902</v>
      </c>
      <c r="D2861" s="406" t="s">
        <v>3094</v>
      </c>
    </row>
    <row r="2862" spans="1:4" ht="12.5">
      <c r="A2862" s="406" t="s">
        <v>460</v>
      </c>
      <c r="B2862" s="406" t="s">
        <v>3247</v>
      </c>
      <c r="C2862" s="406" t="s">
        <v>2916</v>
      </c>
      <c r="D2862" s="406" t="s">
        <v>3088</v>
      </c>
    </row>
    <row r="2863" spans="1:4" ht="12.5">
      <c r="A2863" s="406" t="s">
        <v>2793</v>
      </c>
      <c r="B2863" s="406" t="s">
        <v>2806</v>
      </c>
      <c r="C2863" s="406" t="s">
        <v>3095</v>
      </c>
      <c r="D2863" s="406" t="s">
        <v>2808</v>
      </c>
    </row>
    <row r="2864" spans="1:4" ht="12.5">
      <c r="A2864" s="406" t="s">
        <v>460</v>
      </c>
      <c r="B2864" s="406" t="s">
        <v>3111</v>
      </c>
      <c r="C2864" s="406" t="s">
        <v>3210</v>
      </c>
      <c r="D2864" s="406" t="s">
        <v>3081</v>
      </c>
    </row>
    <row r="2865" spans="1:4" ht="12.5">
      <c r="A2865" s="406" t="s">
        <v>448</v>
      </c>
      <c r="B2865" s="406" t="s">
        <v>1701</v>
      </c>
      <c r="C2865" s="406" t="s">
        <v>1750</v>
      </c>
      <c r="D2865" s="406" t="s">
        <v>2661</v>
      </c>
    </row>
    <row r="2866" spans="1:4" ht="12.5">
      <c r="A2866" s="406" t="s">
        <v>448</v>
      </c>
      <c r="B2866" s="406" t="s">
        <v>2137</v>
      </c>
      <c r="C2866" s="406" t="s">
        <v>1727</v>
      </c>
      <c r="D2866" s="406" t="s">
        <v>2139</v>
      </c>
    </row>
    <row r="2867" spans="1:4" ht="12.5">
      <c r="A2867" s="406" t="s">
        <v>2793</v>
      </c>
      <c r="B2867" s="406" t="s">
        <v>2842</v>
      </c>
      <c r="C2867" s="406" t="s">
        <v>3480</v>
      </c>
      <c r="D2867" s="406" t="s">
        <v>2808</v>
      </c>
    </row>
    <row r="2868" spans="1:4" ht="12.5">
      <c r="A2868" s="406" t="s">
        <v>452</v>
      </c>
      <c r="B2868" s="406" t="s">
        <v>2247</v>
      </c>
      <c r="C2868" s="406" t="s">
        <v>1727</v>
      </c>
      <c r="D2868" s="406" t="s">
        <v>3720</v>
      </c>
    </row>
    <row r="2869" spans="1:4" ht="12.5">
      <c r="A2869" s="406" t="s">
        <v>467</v>
      </c>
      <c r="B2869" s="406" t="s">
        <v>1659</v>
      </c>
      <c r="C2869" s="406" t="s">
        <v>1713</v>
      </c>
      <c r="D2869" s="406" t="s">
        <v>1823</v>
      </c>
    </row>
    <row r="2870" spans="1:4" ht="12.5">
      <c r="A2870" s="406" t="s">
        <v>456</v>
      </c>
      <c r="B2870" s="406" t="s">
        <v>2331</v>
      </c>
      <c r="C2870" s="406" t="s">
        <v>2177</v>
      </c>
      <c r="D2870" s="406" t="s">
        <v>3721</v>
      </c>
    </row>
    <row r="2871" spans="1:4" ht="12.5">
      <c r="A2871" s="406" t="s">
        <v>448</v>
      </c>
      <c r="B2871" s="406" t="s">
        <v>2939</v>
      </c>
      <c r="C2871" s="406" t="s">
        <v>1959</v>
      </c>
      <c r="D2871" s="406" t="s">
        <v>3722</v>
      </c>
    </row>
    <row r="2872" spans="1:4" ht="12.5">
      <c r="A2872" s="406" t="s">
        <v>467</v>
      </c>
      <c r="B2872" s="406" t="s">
        <v>1818</v>
      </c>
      <c r="C2872" s="406" t="s">
        <v>1671</v>
      </c>
      <c r="D2872" s="406" t="s">
        <v>1820</v>
      </c>
    </row>
    <row r="2873" spans="1:4" ht="12.5">
      <c r="A2873" s="406" t="s">
        <v>2793</v>
      </c>
      <c r="B2873" s="406" t="s">
        <v>1664</v>
      </c>
      <c r="C2873" s="406" t="s">
        <v>3485</v>
      </c>
      <c r="D2873" s="406" t="s">
        <v>2808</v>
      </c>
    </row>
    <row r="2874" spans="1:4" ht="12.5">
      <c r="A2874" s="406" t="s">
        <v>1824</v>
      </c>
      <c r="B2874" s="406" t="s">
        <v>3688</v>
      </c>
      <c r="C2874" s="406" t="s">
        <v>1657</v>
      </c>
      <c r="D2874" s="406" t="s">
        <v>3723</v>
      </c>
    </row>
    <row r="2875" spans="1:4" ht="12.5">
      <c r="A2875" s="406" t="s">
        <v>2793</v>
      </c>
      <c r="B2875" s="406" t="s">
        <v>2949</v>
      </c>
      <c r="C2875" s="406" t="s">
        <v>3724</v>
      </c>
      <c r="D2875" s="406" t="s">
        <v>2201</v>
      </c>
    </row>
    <row r="2876" spans="1:4" ht="12.5">
      <c r="A2876" s="406" t="s">
        <v>1843</v>
      </c>
      <c r="B2876" s="406" t="s">
        <v>1958</v>
      </c>
      <c r="C2876" s="406" t="s">
        <v>2178</v>
      </c>
      <c r="D2876" s="406" t="s">
        <v>1960</v>
      </c>
    </row>
    <row r="2877" spans="1:4" ht="12.5">
      <c r="A2877" s="406" t="s">
        <v>452</v>
      </c>
      <c r="B2877" s="406" t="s">
        <v>2590</v>
      </c>
      <c r="C2877" s="406" t="s">
        <v>1677</v>
      </c>
      <c r="D2877" s="406" t="s">
        <v>2751</v>
      </c>
    </row>
    <row r="2878" spans="1:4" ht="12.5">
      <c r="A2878" s="406" t="s">
        <v>456</v>
      </c>
      <c r="B2878" s="406" t="s">
        <v>2156</v>
      </c>
      <c r="C2878" s="406" t="s">
        <v>2606</v>
      </c>
      <c r="D2878" s="406" t="s">
        <v>2789</v>
      </c>
    </row>
    <row r="2879" spans="1:4" ht="12.5">
      <c r="A2879" s="406" t="s">
        <v>1787</v>
      </c>
      <c r="B2879" s="406" t="s">
        <v>1946</v>
      </c>
      <c r="C2879" s="406" t="s">
        <v>1654</v>
      </c>
      <c r="D2879" s="406" t="s">
        <v>1947</v>
      </c>
    </row>
    <row r="2880" spans="1:4" ht="12.5">
      <c r="A2880" s="406" t="s">
        <v>463</v>
      </c>
      <c r="B2880" s="406" t="s">
        <v>2167</v>
      </c>
      <c r="C2880" s="406" t="s">
        <v>1879</v>
      </c>
      <c r="D2880" s="406" t="s">
        <v>2891</v>
      </c>
    </row>
    <row r="2881" spans="1:4" ht="12.5">
      <c r="A2881" s="406" t="s">
        <v>1792</v>
      </c>
      <c r="B2881" s="406" t="s">
        <v>3725</v>
      </c>
      <c r="C2881" s="406" t="s">
        <v>1702</v>
      </c>
      <c r="D2881" s="406" t="s">
        <v>3726</v>
      </c>
    </row>
    <row r="2882" spans="1:4" ht="12.5">
      <c r="A2882" s="406" t="s">
        <v>1893</v>
      </c>
      <c r="B2882" s="406" t="s">
        <v>1894</v>
      </c>
      <c r="C2882" s="406" t="s">
        <v>1734</v>
      </c>
      <c r="D2882" s="406" t="s">
        <v>1895</v>
      </c>
    </row>
    <row r="2883" spans="1:4" ht="12.5">
      <c r="A2883" s="406" t="s">
        <v>1863</v>
      </c>
      <c r="B2883" s="406" t="s">
        <v>1864</v>
      </c>
      <c r="C2883" s="406" t="s">
        <v>1724</v>
      </c>
      <c r="D2883" s="406" t="s">
        <v>2411</v>
      </c>
    </row>
    <row r="2884" spans="1:4" ht="12.5">
      <c r="A2884" s="406" t="s">
        <v>448</v>
      </c>
      <c r="B2884" s="406" t="s">
        <v>1709</v>
      </c>
      <c r="C2884" s="406" t="s">
        <v>1665</v>
      </c>
      <c r="D2884" s="406" t="s">
        <v>2037</v>
      </c>
    </row>
    <row r="2885" spans="1:4" ht="12.5">
      <c r="A2885" s="406" t="s">
        <v>452</v>
      </c>
      <c r="B2885" s="406" t="s">
        <v>2840</v>
      </c>
      <c r="C2885" s="406" t="s">
        <v>1750</v>
      </c>
      <c r="D2885" s="406" t="s">
        <v>2841</v>
      </c>
    </row>
    <row r="2886" spans="1:4" ht="12.5">
      <c r="A2886" s="406" t="s">
        <v>456</v>
      </c>
      <c r="B2886" s="406" t="s">
        <v>2156</v>
      </c>
      <c r="C2886" s="406" t="s">
        <v>1657</v>
      </c>
      <c r="D2886" s="406" t="s">
        <v>2254</v>
      </c>
    </row>
    <row r="2887" spans="1:4" ht="12.5">
      <c r="A2887" s="406" t="s">
        <v>472</v>
      </c>
      <c r="B2887" s="406" t="s">
        <v>3420</v>
      </c>
      <c r="C2887" s="406" t="s">
        <v>1748</v>
      </c>
      <c r="D2887" s="406" t="s">
        <v>3427</v>
      </c>
    </row>
    <row r="2888" spans="1:4" ht="12.5">
      <c r="A2888" s="406" t="s">
        <v>1858</v>
      </c>
      <c r="B2888" s="406" t="s">
        <v>2381</v>
      </c>
      <c r="C2888" s="406" t="s">
        <v>1674</v>
      </c>
      <c r="D2888" s="406" t="s">
        <v>2844</v>
      </c>
    </row>
    <row r="2889" spans="1:4" ht="12.5">
      <c r="A2889" s="406" t="s">
        <v>1546</v>
      </c>
      <c r="B2889" s="406" t="s">
        <v>1937</v>
      </c>
      <c r="C2889" s="406" t="s">
        <v>1819</v>
      </c>
      <c r="D2889" s="406" t="s">
        <v>2292</v>
      </c>
    </row>
    <row r="2890" spans="1:4" ht="12.5">
      <c r="A2890" s="406" t="s">
        <v>460</v>
      </c>
      <c r="B2890" s="406" t="s">
        <v>3234</v>
      </c>
      <c r="C2890" s="406" t="s">
        <v>2902</v>
      </c>
      <c r="D2890" s="406" t="s">
        <v>3088</v>
      </c>
    </row>
    <row r="2891" spans="1:4" ht="12.5">
      <c r="A2891" s="406" t="s">
        <v>472</v>
      </c>
      <c r="B2891" s="406" t="s">
        <v>3289</v>
      </c>
      <c r="C2891" s="406" t="s">
        <v>1819</v>
      </c>
      <c r="D2891" s="406" t="s">
        <v>3727</v>
      </c>
    </row>
    <row r="2892" spans="1:4" ht="12.5">
      <c r="A2892" s="406" t="s">
        <v>1893</v>
      </c>
      <c r="B2892" s="406" t="s">
        <v>1894</v>
      </c>
      <c r="C2892" s="406" t="s">
        <v>1887</v>
      </c>
      <c r="D2892" s="406" t="s">
        <v>1897</v>
      </c>
    </row>
    <row r="2893" spans="1:4" ht="12.5">
      <c r="A2893" s="406" t="s">
        <v>472</v>
      </c>
      <c r="B2893" s="406" t="s">
        <v>1694</v>
      </c>
      <c r="C2893" s="406" t="s">
        <v>1819</v>
      </c>
      <c r="D2893" s="406" t="s">
        <v>1696</v>
      </c>
    </row>
    <row r="2894" spans="1:4" ht="12.5">
      <c r="A2894" s="406" t="s">
        <v>1893</v>
      </c>
      <c r="B2894" s="406" t="s">
        <v>1904</v>
      </c>
      <c r="C2894" s="406" t="s">
        <v>2231</v>
      </c>
      <c r="D2894" s="406" t="s">
        <v>3728</v>
      </c>
    </row>
    <row r="2895" spans="1:4" ht="12.5">
      <c r="A2895" s="406" t="s">
        <v>1893</v>
      </c>
      <c r="B2895" s="406" t="s">
        <v>2363</v>
      </c>
      <c r="C2895" s="406" t="s">
        <v>1865</v>
      </c>
      <c r="D2895" s="406" t="s">
        <v>2364</v>
      </c>
    </row>
    <row r="2896" spans="1:4" ht="12.5">
      <c r="A2896" s="406" t="s">
        <v>460</v>
      </c>
      <c r="B2896" s="406" t="s">
        <v>3615</v>
      </c>
      <c r="C2896" s="406" t="s">
        <v>1737</v>
      </c>
      <c r="D2896" s="406" t="s">
        <v>3617</v>
      </c>
    </row>
    <row r="2897" spans="1:4" ht="12.5">
      <c r="A2897" s="406" t="s">
        <v>2776</v>
      </c>
      <c r="B2897" s="406" t="s">
        <v>2777</v>
      </c>
      <c r="C2897" s="406" t="s">
        <v>3729</v>
      </c>
      <c r="D2897" s="406" t="s">
        <v>2779</v>
      </c>
    </row>
    <row r="2898" spans="1:4" ht="12.5">
      <c r="A2898" s="406" t="s">
        <v>2793</v>
      </c>
      <c r="B2898" s="406" t="s">
        <v>2794</v>
      </c>
      <c r="C2898" s="406" t="s">
        <v>2606</v>
      </c>
      <c r="D2898" s="406" t="s">
        <v>3730</v>
      </c>
    </row>
    <row r="2899" spans="1:4" ht="12.5">
      <c r="A2899" s="406" t="s">
        <v>1863</v>
      </c>
      <c r="B2899" s="406" t="s">
        <v>3554</v>
      </c>
      <c r="C2899" s="406" t="s">
        <v>1665</v>
      </c>
      <c r="D2899" s="406" t="s">
        <v>3731</v>
      </c>
    </row>
    <row r="2900" spans="1:4" ht="12.5">
      <c r="A2900" s="406" t="s">
        <v>448</v>
      </c>
      <c r="B2900" s="406" t="s">
        <v>2044</v>
      </c>
      <c r="C2900" s="406" t="s">
        <v>1657</v>
      </c>
      <c r="D2900" s="406" t="s">
        <v>2045</v>
      </c>
    </row>
    <row r="2901" spans="1:4" ht="12.5">
      <c r="A2901" s="406" t="s">
        <v>1546</v>
      </c>
      <c r="B2901" s="406" t="s">
        <v>1942</v>
      </c>
      <c r="C2901" s="406" t="s">
        <v>2177</v>
      </c>
      <c r="D2901" s="406" t="s">
        <v>2043</v>
      </c>
    </row>
    <row r="2902" spans="1:4" ht="12.5">
      <c r="A2902" s="406" t="s">
        <v>460</v>
      </c>
      <c r="B2902" s="406" t="s">
        <v>3180</v>
      </c>
      <c r="C2902" s="406" t="s">
        <v>2925</v>
      </c>
      <c r="D2902" s="406" t="s">
        <v>3183</v>
      </c>
    </row>
    <row r="2903" spans="1:4" ht="12.5">
      <c r="A2903" s="406" t="s">
        <v>460</v>
      </c>
      <c r="B2903" s="406" t="s">
        <v>3252</v>
      </c>
      <c r="C2903" s="406" t="s">
        <v>3223</v>
      </c>
      <c r="D2903" s="406" t="s">
        <v>3081</v>
      </c>
    </row>
    <row r="2904" spans="1:4" ht="12.5">
      <c r="A2904" s="406" t="s">
        <v>3585</v>
      </c>
      <c r="B2904" s="406" t="s">
        <v>3732</v>
      </c>
      <c r="C2904" s="406" t="s">
        <v>1729</v>
      </c>
      <c r="D2904" s="406" t="s">
        <v>3733</v>
      </c>
    </row>
    <row r="2905" spans="1:4" ht="12.5">
      <c r="A2905" s="406" t="s">
        <v>448</v>
      </c>
      <c r="B2905" s="406" t="s">
        <v>2799</v>
      </c>
      <c r="C2905" s="406" t="s">
        <v>1767</v>
      </c>
      <c r="D2905" s="406" t="s">
        <v>3734</v>
      </c>
    </row>
    <row r="2906" spans="1:4" ht="12.5">
      <c r="A2906" s="406" t="s">
        <v>460</v>
      </c>
      <c r="B2906" s="406" t="s">
        <v>3080</v>
      </c>
      <c r="C2906" s="406" t="s">
        <v>2823</v>
      </c>
      <c r="D2906" s="406" t="s">
        <v>3081</v>
      </c>
    </row>
    <row r="2907" spans="1:4" ht="12.5">
      <c r="A2907" s="406" t="s">
        <v>460</v>
      </c>
      <c r="B2907" s="406" t="s">
        <v>3197</v>
      </c>
      <c r="C2907" s="406" t="s">
        <v>3115</v>
      </c>
      <c r="D2907" s="406" t="s">
        <v>3088</v>
      </c>
    </row>
    <row r="2908" spans="1:4" ht="12.5">
      <c r="A2908" s="406" t="s">
        <v>1546</v>
      </c>
      <c r="B2908" s="406" t="s">
        <v>1659</v>
      </c>
      <c r="C2908" s="406" t="s">
        <v>2120</v>
      </c>
      <c r="D2908" s="406" t="s">
        <v>1941</v>
      </c>
    </row>
    <row r="2909" spans="1:4" ht="12.5">
      <c r="A2909" s="406" t="s">
        <v>460</v>
      </c>
      <c r="B2909" s="406" t="s">
        <v>3180</v>
      </c>
      <c r="C2909" s="406" t="s">
        <v>3735</v>
      </c>
      <c r="D2909" s="406" t="s">
        <v>3156</v>
      </c>
    </row>
    <row r="2910" spans="1:4" ht="12.5">
      <c r="A2910" s="406" t="s">
        <v>448</v>
      </c>
      <c r="B2910" s="406" t="s">
        <v>2219</v>
      </c>
      <c r="C2910" s="406" t="s">
        <v>1665</v>
      </c>
      <c r="D2910" s="406" t="s">
        <v>3736</v>
      </c>
    </row>
    <row r="2911" spans="1:4" ht="12.5">
      <c r="A2911" s="406" t="s">
        <v>1546</v>
      </c>
      <c r="B2911" s="406" t="s">
        <v>1656</v>
      </c>
      <c r="C2911" s="406" t="s">
        <v>1727</v>
      </c>
      <c r="D2911" s="406" t="s">
        <v>1658</v>
      </c>
    </row>
    <row r="2912" spans="1:4" ht="12.5">
      <c r="A2912" s="406" t="s">
        <v>1546</v>
      </c>
      <c r="B2912" s="406" t="s">
        <v>2084</v>
      </c>
      <c r="C2912" s="406" t="s">
        <v>1654</v>
      </c>
      <c r="D2912" s="406" t="s">
        <v>2085</v>
      </c>
    </row>
    <row r="2913" spans="1:4" ht="12.5">
      <c r="A2913" s="406" t="s">
        <v>448</v>
      </c>
      <c r="B2913" s="406" t="s">
        <v>2622</v>
      </c>
      <c r="C2913" s="406" t="s">
        <v>1687</v>
      </c>
      <c r="D2913" s="406" t="s">
        <v>2623</v>
      </c>
    </row>
    <row r="2914" spans="1:4" ht="12.5">
      <c r="A2914" s="406" t="s">
        <v>1893</v>
      </c>
      <c r="B2914" s="406" t="s">
        <v>1904</v>
      </c>
      <c r="C2914" s="406" t="s">
        <v>1870</v>
      </c>
      <c r="D2914" s="406" t="s">
        <v>2937</v>
      </c>
    </row>
    <row r="2915" spans="1:4" ht="12.5">
      <c r="A2915" s="406" t="s">
        <v>448</v>
      </c>
      <c r="B2915" s="406" t="s">
        <v>1739</v>
      </c>
      <c r="C2915" s="406" t="s">
        <v>1654</v>
      </c>
      <c r="D2915" s="406" t="s">
        <v>2712</v>
      </c>
    </row>
    <row r="2916" spans="1:4" ht="12.5">
      <c r="A2916" s="406" t="s">
        <v>456</v>
      </c>
      <c r="B2916" s="406" t="s">
        <v>1838</v>
      </c>
      <c r="C2916" s="406" t="s">
        <v>2019</v>
      </c>
      <c r="D2916" s="406" t="s">
        <v>1692</v>
      </c>
    </row>
    <row r="2917" spans="1:4" ht="12.5">
      <c r="A2917" s="406" t="s">
        <v>467</v>
      </c>
      <c r="B2917" s="406" t="s">
        <v>2320</v>
      </c>
      <c r="C2917" s="406" t="s">
        <v>1651</v>
      </c>
      <c r="D2917" s="406" t="s">
        <v>2321</v>
      </c>
    </row>
    <row r="2918" spans="1:4" ht="12.5">
      <c r="A2918" s="406" t="s">
        <v>1893</v>
      </c>
      <c r="B2918" s="406" t="s">
        <v>1904</v>
      </c>
      <c r="C2918" s="406" t="s">
        <v>1879</v>
      </c>
      <c r="D2918" s="406" t="s">
        <v>2943</v>
      </c>
    </row>
    <row r="2919" spans="1:4" ht="12.5">
      <c r="A2919" s="406" t="s">
        <v>467</v>
      </c>
      <c r="B2919" s="406" t="s">
        <v>499</v>
      </c>
      <c r="C2919" s="406" t="s">
        <v>1677</v>
      </c>
      <c r="D2919" s="406" t="s">
        <v>2002</v>
      </c>
    </row>
    <row r="2920" spans="1:4" ht="12.5">
      <c r="A2920" s="406" t="s">
        <v>460</v>
      </c>
      <c r="B2920" s="406" t="s">
        <v>3294</v>
      </c>
      <c r="C2920" s="406" t="s">
        <v>3737</v>
      </c>
      <c r="D2920" s="406" t="s">
        <v>3081</v>
      </c>
    </row>
    <row r="2921" spans="1:4" ht="12.5">
      <c r="A2921" s="406" t="s">
        <v>467</v>
      </c>
      <c r="B2921" s="406" t="s">
        <v>1813</v>
      </c>
      <c r="C2921" s="406" t="s">
        <v>2019</v>
      </c>
      <c r="D2921" s="406" t="s">
        <v>2532</v>
      </c>
    </row>
    <row r="2922" spans="1:4" ht="12.5">
      <c r="A2922" s="406" t="s">
        <v>448</v>
      </c>
      <c r="B2922" s="406" t="s">
        <v>1739</v>
      </c>
      <c r="C2922" s="406" t="s">
        <v>1763</v>
      </c>
      <c r="D2922" s="406" t="s">
        <v>2712</v>
      </c>
    </row>
    <row r="2923" spans="1:4" ht="12.5">
      <c r="A2923" s="406" t="s">
        <v>448</v>
      </c>
      <c r="B2923" s="406" t="s">
        <v>2736</v>
      </c>
      <c r="C2923" s="406" t="s">
        <v>1671</v>
      </c>
      <c r="D2923" s="406" t="s">
        <v>1806</v>
      </c>
    </row>
    <row r="2924" spans="1:4" ht="12.5">
      <c r="A2924" s="406" t="s">
        <v>452</v>
      </c>
      <c r="B2924" s="406" t="s">
        <v>2505</v>
      </c>
      <c r="C2924" s="406" t="s">
        <v>1671</v>
      </c>
      <c r="D2924" s="406" t="s">
        <v>3738</v>
      </c>
    </row>
    <row r="2925" spans="1:4" ht="12.5">
      <c r="A2925" s="406" t="s">
        <v>467</v>
      </c>
      <c r="B2925" s="406" t="s">
        <v>2576</v>
      </c>
      <c r="C2925" s="406" t="s">
        <v>1805</v>
      </c>
      <c r="D2925" s="406" t="s">
        <v>2693</v>
      </c>
    </row>
    <row r="2926" spans="1:4" ht="12.5">
      <c r="A2926" s="406" t="s">
        <v>452</v>
      </c>
      <c r="B2926" s="406" t="s">
        <v>1846</v>
      </c>
      <c r="C2926" s="406" t="s">
        <v>1991</v>
      </c>
      <c r="D2926" s="406" t="s">
        <v>3739</v>
      </c>
    </row>
    <row r="2927" spans="1:4" ht="12.5">
      <c r="A2927" s="406" t="s">
        <v>2462</v>
      </c>
      <c r="B2927" s="406" t="s">
        <v>2094</v>
      </c>
      <c r="C2927" s="406" t="s">
        <v>1796</v>
      </c>
      <c r="D2927" s="406" t="s">
        <v>1974</v>
      </c>
    </row>
    <row r="2928" spans="1:4" ht="12.5">
      <c r="A2928" s="406" t="s">
        <v>448</v>
      </c>
      <c r="B2928" s="406" t="s">
        <v>1882</v>
      </c>
      <c r="C2928" s="406" t="s">
        <v>2120</v>
      </c>
      <c r="D2928" s="406" t="s">
        <v>2212</v>
      </c>
    </row>
    <row r="2929" spans="1:4" ht="12.5">
      <c r="A2929" s="406" t="s">
        <v>2793</v>
      </c>
      <c r="B2929" s="406" t="s">
        <v>2806</v>
      </c>
      <c r="C2929" s="406" t="s">
        <v>3740</v>
      </c>
      <c r="D2929" s="406" t="s">
        <v>2808</v>
      </c>
    </row>
    <row r="2930" spans="1:4" ht="12.5">
      <c r="A2930" s="406" t="s">
        <v>460</v>
      </c>
      <c r="B2930" s="406" t="s">
        <v>3111</v>
      </c>
      <c r="C2930" s="406" t="s">
        <v>3378</v>
      </c>
      <c r="D2930" s="406" t="s">
        <v>3081</v>
      </c>
    </row>
    <row r="2931" spans="1:4" ht="12.5">
      <c r="A2931" s="406" t="s">
        <v>460</v>
      </c>
      <c r="B2931" s="406" t="s">
        <v>2101</v>
      </c>
      <c r="C2931" s="406" t="s">
        <v>1674</v>
      </c>
      <c r="D2931" s="406" t="s">
        <v>2775</v>
      </c>
    </row>
    <row r="2932" spans="1:4" ht="12.5">
      <c r="A2932" s="406" t="s">
        <v>460</v>
      </c>
      <c r="B2932" s="406" t="s">
        <v>2523</v>
      </c>
      <c r="C2932" s="406" t="s">
        <v>1805</v>
      </c>
      <c r="D2932" s="406" t="s">
        <v>2524</v>
      </c>
    </row>
    <row r="2933" spans="1:4" ht="12.5">
      <c r="A2933" s="406" t="s">
        <v>460</v>
      </c>
      <c r="B2933" s="406" t="s">
        <v>1769</v>
      </c>
      <c r="C2933" s="406" t="s">
        <v>1713</v>
      </c>
      <c r="D2933" s="406" t="s">
        <v>1770</v>
      </c>
    </row>
    <row r="2934" spans="1:4" ht="12.5">
      <c r="A2934" s="406" t="s">
        <v>1824</v>
      </c>
      <c r="B2934" s="406" t="s">
        <v>3688</v>
      </c>
      <c r="C2934" s="406" t="s">
        <v>1724</v>
      </c>
      <c r="D2934" s="406" t="s">
        <v>3741</v>
      </c>
    </row>
    <row r="2935" spans="1:4" ht="12.5">
      <c r="A2935" s="406" t="s">
        <v>3091</v>
      </c>
      <c r="B2935" s="406" t="s">
        <v>3092</v>
      </c>
      <c r="C2935" s="406" t="s">
        <v>2912</v>
      </c>
      <c r="D2935" s="406" t="s">
        <v>3094</v>
      </c>
    </row>
    <row r="2936" spans="1:4" ht="12.5">
      <c r="A2936" s="406" t="s">
        <v>467</v>
      </c>
      <c r="B2936" s="406" t="s">
        <v>1982</v>
      </c>
      <c r="C2936" s="406" t="s">
        <v>1819</v>
      </c>
      <c r="D2936" s="406" t="s">
        <v>2250</v>
      </c>
    </row>
    <row r="2937" spans="1:4" ht="12.5">
      <c r="A2937" s="406" t="s">
        <v>460</v>
      </c>
      <c r="B2937" s="406" t="s">
        <v>3197</v>
      </c>
      <c r="C2937" s="406" t="s">
        <v>3169</v>
      </c>
      <c r="D2937" s="406" t="s">
        <v>3088</v>
      </c>
    </row>
    <row r="2938" spans="1:4" ht="12.5">
      <c r="A2938" s="406" t="s">
        <v>460</v>
      </c>
      <c r="B2938" s="406" t="s">
        <v>3309</v>
      </c>
      <c r="C2938" s="406" t="s">
        <v>3742</v>
      </c>
      <c r="D2938" s="406" t="s">
        <v>3081</v>
      </c>
    </row>
    <row r="2939" spans="1:4" ht="12.5">
      <c r="A2939" s="406" t="s">
        <v>3091</v>
      </c>
      <c r="B2939" s="406" t="s">
        <v>3092</v>
      </c>
      <c r="C2939" s="406" t="s">
        <v>2833</v>
      </c>
      <c r="D2939" s="406" t="s">
        <v>3094</v>
      </c>
    </row>
    <row r="2940" spans="1:4" ht="12.5">
      <c r="A2940" s="406" t="s">
        <v>1893</v>
      </c>
      <c r="B2940" s="406" t="s">
        <v>3246</v>
      </c>
      <c r="C2940" s="406" t="s">
        <v>2854</v>
      </c>
      <c r="D2940" s="406" t="s">
        <v>3229</v>
      </c>
    </row>
    <row r="2941" spans="1:4" ht="12.5">
      <c r="A2941" s="406" t="s">
        <v>460</v>
      </c>
      <c r="B2941" s="406" t="s">
        <v>3257</v>
      </c>
      <c r="C2941" s="406" t="s">
        <v>3743</v>
      </c>
      <c r="D2941" s="406" t="s">
        <v>3081</v>
      </c>
    </row>
    <row r="2942" spans="1:4" ht="12.5">
      <c r="A2942" s="406" t="s">
        <v>1546</v>
      </c>
      <c r="B2942" s="406" t="s">
        <v>1686</v>
      </c>
      <c r="C2942" s="406" t="s">
        <v>1887</v>
      </c>
      <c r="D2942" s="406" t="s">
        <v>3694</v>
      </c>
    </row>
    <row r="2943" spans="1:4" ht="12.5">
      <c r="A2943" s="406" t="s">
        <v>460</v>
      </c>
      <c r="B2943" s="406" t="s">
        <v>3744</v>
      </c>
      <c r="C2943" s="406" t="s">
        <v>1695</v>
      </c>
      <c r="D2943" s="406" t="s">
        <v>1660</v>
      </c>
    </row>
    <row r="2944" spans="1:4" ht="12.5">
      <c r="A2944" s="406" t="s">
        <v>452</v>
      </c>
      <c r="B2944" s="406" t="s">
        <v>2459</v>
      </c>
      <c r="C2944" s="406" t="s">
        <v>1724</v>
      </c>
      <c r="D2944" s="406" t="s">
        <v>2659</v>
      </c>
    </row>
    <row r="2945" spans="1:4" ht="12.5">
      <c r="A2945" s="406" t="s">
        <v>448</v>
      </c>
      <c r="B2945" s="406" t="s">
        <v>2709</v>
      </c>
      <c r="C2945" s="406" t="s">
        <v>1763</v>
      </c>
      <c r="D2945" s="406" t="s">
        <v>2710</v>
      </c>
    </row>
    <row r="2946" spans="1:4" ht="12.5">
      <c r="A2946" s="406" t="s">
        <v>448</v>
      </c>
      <c r="B2946" s="406" t="s">
        <v>1977</v>
      </c>
      <c r="C2946" s="406" t="s">
        <v>1677</v>
      </c>
      <c r="D2946" s="406" t="s">
        <v>3745</v>
      </c>
    </row>
    <row r="2947" spans="1:4" ht="12.5">
      <c r="A2947" s="406" t="s">
        <v>1863</v>
      </c>
      <c r="B2947" s="406" t="s">
        <v>3746</v>
      </c>
      <c r="C2947" s="406" t="s">
        <v>1651</v>
      </c>
      <c r="D2947" s="406" t="s">
        <v>3526</v>
      </c>
    </row>
    <row r="2948" spans="1:4" ht="12.5">
      <c r="A2948" s="406" t="s">
        <v>2185</v>
      </c>
      <c r="B2948" s="406" t="s">
        <v>2797</v>
      </c>
      <c r="C2948" s="406" t="s">
        <v>1654</v>
      </c>
      <c r="D2948" s="406" t="s">
        <v>3747</v>
      </c>
    </row>
    <row r="2949" spans="1:4" ht="12.5">
      <c r="A2949" s="406" t="s">
        <v>448</v>
      </c>
      <c r="B2949" s="406" t="s">
        <v>2334</v>
      </c>
      <c r="C2949" s="406" t="s">
        <v>1692</v>
      </c>
      <c r="D2949" s="406" t="s">
        <v>2335</v>
      </c>
    </row>
    <row r="2950" spans="1:4" ht="12.5">
      <c r="A2950" s="406" t="s">
        <v>1546</v>
      </c>
      <c r="B2950" s="406" t="s">
        <v>1659</v>
      </c>
      <c r="C2950" s="406" t="s">
        <v>2088</v>
      </c>
      <c r="D2950" s="406" t="s">
        <v>2199</v>
      </c>
    </row>
  </sheetData>
  <mergeCells count="1">
    <mergeCell ref="A6:K6"/>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649C8-C6AA-4528-A902-F2C987717043}">
  <sheetPr codeName="Hárok29">
    <tabColor rgb="FF7030A0"/>
  </sheetPr>
  <dimension ref="A1:S15"/>
  <sheetViews>
    <sheetView zoomScale="85" zoomScaleNormal="85" workbookViewId="0">
      <selection activeCell="C18" sqref="C18"/>
    </sheetView>
  </sheetViews>
  <sheetFormatPr defaultRowHeight="14.5"/>
  <cols>
    <col min="2" max="2" width="8.6328125" bestFit="1" customWidth="1"/>
    <col min="3" max="3" width="12.54296875" bestFit="1" customWidth="1"/>
    <col min="4" max="4" width="8.36328125" bestFit="1" customWidth="1"/>
    <col min="5" max="5" width="9.6328125" bestFit="1" customWidth="1"/>
    <col min="6" max="6" width="10.6328125" bestFit="1" customWidth="1"/>
    <col min="7" max="7" width="8.81640625" customWidth="1"/>
    <col min="9" max="12" width="6.36328125" bestFit="1" customWidth="1"/>
    <col min="13" max="14" width="8.81640625" customWidth="1"/>
  </cols>
  <sheetData>
    <row r="1" spans="1:19" ht="81" customHeight="1" thickBot="1">
      <c r="A1" s="443"/>
      <c r="B1" s="438"/>
      <c r="C1" s="438"/>
      <c r="D1" s="438"/>
      <c r="E1" s="438"/>
      <c r="F1" s="438"/>
      <c r="G1" s="438"/>
      <c r="H1" s="438"/>
      <c r="I1" s="438"/>
      <c r="J1" s="438"/>
      <c r="K1" s="438"/>
      <c r="L1" s="438"/>
      <c r="M1" s="438"/>
      <c r="N1" s="438"/>
      <c r="O1" s="438"/>
      <c r="P1" s="438"/>
      <c r="Q1" s="438"/>
      <c r="R1" s="438"/>
      <c r="S1" s="438"/>
    </row>
    <row r="2" spans="1:19" ht="19" thickBot="1">
      <c r="A2" s="63"/>
      <c r="B2" s="444" t="s">
        <v>1471</v>
      </c>
      <c r="C2" s="445"/>
      <c r="D2" s="445"/>
      <c r="E2" s="445"/>
      <c r="F2" s="445"/>
      <c r="G2" s="445"/>
      <c r="H2" s="445"/>
      <c r="I2" s="445"/>
      <c r="J2" s="445"/>
      <c r="K2" s="445"/>
      <c r="L2" s="446"/>
      <c r="M2" s="63"/>
      <c r="N2" s="63"/>
      <c r="O2" s="63"/>
      <c r="P2" s="63"/>
      <c r="Q2" s="63"/>
      <c r="R2" s="63"/>
      <c r="S2" s="63"/>
    </row>
    <row r="3" spans="1:19" ht="15.5">
      <c r="A3" s="63"/>
      <c r="B3" s="63"/>
      <c r="C3" s="63"/>
      <c r="D3" s="63"/>
      <c r="E3" s="63"/>
      <c r="F3" s="63"/>
      <c r="G3" s="63"/>
      <c r="H3" s="63"/>
      <c r="I3" s="63"/>
      <c r="J3" s="63"/>
      <c r="K3" s="63"/>
      <c r="L3" s="63"/>
      <c r="M3" s="63"/>
      <c r="N3" s="63"/>
      <c r="O3" s="63"/>
      <c r="P3" s="63"/>
      <c r="Q3" s="63"/>
      <c r="R3" s="63"/>
      <c r="S3" s="63"/>
    </row>
    <row r="4" spans="1:19" ht="15.5">
      <c r="A4" s="63"/>
      <c r="B4" s="63" t="s">
        <v>402</v>
      </c>
      <c r="C4" s="63" t="s">
        <v>336</v>
      </c>
      <c r="D4" s="63" t="s">
        <v>1354</v>
      </c>
      <c r="E4" s="63" t="s">
        <v>1320</v>
      </c>
      <c r="F4" s="63" t="s">
        <v>1321</v>
      </c>
      <c r="G4" s="63"/>
      <c r="H4" s="63"/>
      <c r="I4" s="213" t="s">
        <v>638</v>
      </c>
      <c r="J4" s="213" t="s">
        <v>638</v>
      </c>
      <c r="K4" s="213" t="s">
        <v>638</v>
      </c>
      <c r="L4" s="213" t="s">
        <v>638</v>
      </c>
      <c r="M4" s="63"/>
      <c r="N4" s="63"/>
      <c r="O4" s="63"/>
      <c r="P4" s="63"/>
      <c r="Q4" s="63"/>
      <c r="R4" s="63"/>
      <c r="S4" s="63"/>
    </row>
    <row r="5" spans="1:19" ht="15.5">
      <c r="A5" s="63"/>
      <c r="B5" s="63" t="s">
        <v>1358</v>
      </c>
      <c r="C5" s="63" t="s">
        <v>1358</v>
      </c>
      <c r="D5" s="63" t="s">
        <v>1358</v>
      </c>
      <c r="E5" s="63" t="s">
        <v>1358</v>
      </c>
      <c r="F5" s="63" t="s">
        <v>1358</v>
      </c>
      <c r="G5" s="63"/>
      <c r="H5" s="63"/>
      <c r="I5" s="213" t="s">
        <v>638</v>
      </c>
      <c r="J5" s="213" t="s">
        <v>638</v>
      </c>
      <c r="K5" s="213" t="s">
        <v>638</v>
      </c>
      <c r="L5" s="213" t="s">
        <v>638</v>
      </c>
      <c r="M5" s="63"/>
      <c r="N5" s="63"/>
      <c r="O5" s="63"/>
      <c r="P5" s="63"/>
      <c r="Q5" s="63"/>
      <c r="R5" s="63"/>
      <c r="S5" s="63"/>
    </row>
    <row r="6" spans="1:19" ht="15.5">
      <c r="A6" s="63"/>
      <c r="B6" s="63" t="s">
        <v>1358</v>
      </c>
      <c r="C6" s="63" t="s">
        <v>1358</v>
      </c>
      <c r="D6" s="63" t="s">
        <v>1358</v>
      </c>
      <c r="E6" s="63" t="s">
        <v>1358</v>
      </c>
      <c r="F6" s="63" t="s">
        <v>1358</v>
      </c>
      <c r="G6" s="63"/>
      <c r="H6" s="63"/>
      <c r="I6" s="213" t="s">
        <v>638</v>
      </c>
      <c r="J6" s="213" t="s">
        <v>638</v>
      </c>
      <c r="K6" s="213" t="s">
        <v>638</v>
      </c>
      <c r="L6" s="213" t="s">
        <v>638</v>
      </c>
      <c r="M6" s="63"/>
      <c r="N6" s="63"/>
      <c r="O6" s="63"/>
      <c r="P6" s="63"/>
      <c r="Q6" s="63"/>
      <c r="R6" s="63"/>
      <c r="S6" s="63"/>
    </row>
    <row r="7" spans="1:19" ht="15.5">
      <c r="A7" s="63"/>
      <c r="B7" s="63" t="s">
        <v>1358</v>
      </c>
      <c r="C7" s="63" t="s">
        <v>1358</v>
      </c>
      <c r="D7" s="63" t="s">
        <v>1358</v>
      </c>
      <c r="E7" s="63" t="s">
        <v>1358</v>
      </c>
      <c r="F7" s="63" t="s">
        <v>1358</v>
      </c>
      <c r="G7" s="63"/>
      <c r="H7" s="63"/>
      <c r="I7" s="213" t="s">
        <v>638</v>
      </c>
      <c r="J7" s="213" t="s">
        <v>638</v>
      </c>
      <c r="K7" s="213" t="s">
        <v>638</v>
      </c>
      <c r="L7" s="213" t="s">
        <v>638</v>
      </c>
      <c r="M7" s="63"/>
      <c r="N7" s="63"/>
      <c r="O7" s="63"/>
      <c r="P7" s="63"/>
      <c r="Q7" s="63"/>
      <c r="R7" s="63"/>
      <c r="S7" s="63"/>
    </row>
    <row r="8" spans="1:19" ht="15.5">
      <c r="A8" s="63"/>
      <c r="B8" s="63" t="s">
        <v>1358</v>
      </c>
      <c r="C8" s="63" t="s">
        <v>1358</v>
      </c>
      <c r="D8" s="63" t="s">
        <v>1358</v>
      </c>
      <c r="E8" s="63" t="s">
        <v>1358</v>
      </c>
      <c r="F8" s="63" t="s">
        <v>1358</v>
      </c>
      <c r="G8" s="63"/>
      <c r="H8" s="63"/>
      <c r="I8" s="213" t="s">
        <v>638</v>
      </c>
      <c r="J8" s="213" t="s">
        <v>638</v>
      </c>
      <c r="K8" s="213" t="s">
        <v>638</v>
      </c>
      <c r="L8" s="213" t="s">
        <v>638</v>
      </c>
      <c r="M8" s="63"/>
      <c r="N8" s="63"/>
      <c r="O8" s="63"/>
      <c r="P8" s="63"/>
      <c r="Q8" s="63"/>
      <c r="R8" s="63"/>
      <c r="S8" s="63"/>
    </row>
    <row r="9" spans="1:19" ht="15.5">
      <c r="A9" s="63"/>
      <c r="B9" s="63" t="s">
        <v>1358</v>
      </c>
      <c r="C9" s="63" t="s">
        <v>1358</v>
      </c>
      <c r="D9" s="63" t="s">
        <v>1358</v>
      </c>
      <c r="E9" s="63" t="s">
        <v>1358</v>
      </c>
      <c r="F9" s="63" t="s">
        <v>1358</v>
      </c>
      <c r="G9" s="63"/>
      <c r="H9" s="63"/>
      <c r="I9" s="213" t="s">
        <v>638</v>
      </c>
      <c r="J9" s="213" t="s">
        <v>638</v>
      </c>
      <c r="K9" s="213" t="s">
        <v>638</v>
      </c>
      <c r="L9" s="213" t="s">
        <v>638</v>
      </c>
      <c r="M9" s="63"/>
      <c r="N9" s="63"/>
      <c r="O9" s="63"/>
      <c r="P9" s="63"/>
      <c r="Q9" s="63"/>
      <c r="R9" s="63"/>
      <c r="S9" s="63"/>
    </row>
    <row r="10" spans="1:19" ht="15.5">
      <c r="A10" s="63"/>
      <c r="B10" s="63" t="s">
        <v>1358</v>
      </c>
      <c r="C10" s="63" t="s">
        <v>1358</v>
      </c>
      <c r="D10" s="63" t="s">
        <v>1358</v>
      </c>
      <c r="E10" s="63" t="s">
        <v>1358</v>
      </c>
      <c r="F10" s="63" t="s">
        <v>1358</v>
      </c>
      <c r="G10" s="63"/>
      <c r="H10" s="63"/>
      <c r="I10" s="213" t="s">
        <v>638</v>
      </c>
      <c r="J10" s="213" t="s">
        <v>638</v>
      </c>
      <c r="K10" s="213" t="s">
        <v>638</v>
      </c>
      <c r="L10" s="213" t="s">
        <v>638</v>
      </c>
      <c r="M10" s="63"/>
      <c r="N10" s="63"/>
      <c r="O10" s="63"/>
      <c r="P10" s="63"/>
      <c r="Q10" s="63"/>
      <c r="R10" s="63"/>
      <c r="S10" s="63"/>
    </row>
    <row r="11" spans="1:19" ht="15.5">
      <c r="A11" s="63"/>
      <c r="B11" s="63" t="s">
        <v>1358</v>
      </c>
      <c r="C11" s="63" t="s">
        <v>1358</v>
      </c>
      <c r="D11" s="63" t="s">
        <v>1358</v>
      </c>
      <c r="E11" s="63" t="s">
        <v>1358</v>
      </c>
      <c r="F11" s="63" t="s">
        <v>1358</v>
      </c>
      <c r="G11" s="63"/>
      <c r="H11" s="63"/>
      <c r="I11" s="213" t="s">
        <v>638</v>
      </c>
      <c r="J11" s="213" t="s">
        <v>638</v>
      </c>
      <c r="K11" s="213" t="s">
        <v>638</v>
      </c>
      <c r="L11" s="213" t="s">
        <v>638</v>
      </c>
      <c r="M11" s="63"/>
      <c r="N11" s="63"/>
      <c r="O11" s="63"/>
      <c r="P11" s="63"/>
      <c r="Q11" s="63"/>
      <c r="R11" s="63"/>
      <c r="S11" s="63"/>
    </row>
    <row r="12" spans="1:19" ht="15.5">
      <c r="A12" s="63"/>
      <c r="B12" s="63" t="s">
        <v>1358</v>
      </c>
      <c r="C12" s="63" t="s">
        <v>1358</v>
      </c>
      <c r="D12" s="63" t="s">
        <v>1358</v>
      </c>
      <c r="E12" s="63" t="s">
        <v>1358</v>
      </c>
      <c r="F12" s="63" t="s">
        <v>1358</v>
      </c>
      <c r="G12" s="63"/>
      <c r="H12" s="63"/>
      <c r="I12" s="213" t="s">
        <v>638</v>
      </c>
      <c r="J12" s="213" t="s">
        <v>638</v>
      </c>
      <c r="K12" s="213" t="s">
        <v>638</v>
      </c>
      <c r="L12" s="213" t="s">
        <v>638</v>
      </c>
      <c r="M12" s="63"/>
      <c r="N12" s="63"/>
      <c r="O12" s="63"/>
      <c r="P12" s="63"/>
      <c r="Q12" s="63"/>
      <c r="R12" s="63"/>
      <c r="S12" s="63"/>
    </row>
    <row r="13" spans="1:19" ht="15.5">
      <c r="A13" s="63"/>
      <c r="B13" s="63" t="s">
        <v>1358</v>
      </c>
      <c r="C13" s="63" t="s">
        <v>1358</v>
      </c>
      <c r="D13" s="63" t="s">
        <v>1358</v>
      </c>
      <c r="E13" s="63" t="s">
        <v>1358</v>
      </c>
      <c r="F13" s="63" t="s">
        <v>1358</v>
      </c>
      <c r="G13" s="63"/>
      <c r="H13" s="63"/>
      <c r="I13" s="213" t="s">
        <v>638</v>
      </c>
      <c r="J13" s="213" t="s">
        <v>638</v>
      </c>
      <c r="K13" s="213" t="s">
        <v>638</v>
      </c>
      <c r="L13" s="213" t="s">
        <v>638</v>
      </c>
      <c r="M13" s="63"/>
      <c r="N13" s="63"/>
      <c r="O13" s="63"/>
      <c r="P13" s="63"/>
      <c r="Q13" s="63"/>
      <c r="R13" s="63"/>
      <c r="S13" s="63"/>
    </row>
    <row r="14" spans="1:19" ht="15.5">
      <c r="A14" s="63"/>
      <c r="B14" s="63" t="s">
        <v>1358</v>
      </c>
      <c r="C14" s="63" t="s">
        <v>1358</v>
      </c>
      <c r="D14" s="63" t="s">
        <v>1358</v>
      </c>
      <c r="E14" s="63" t="s">
        <v>1358</v>
      </c>
      <c r="F14" s="63" t="s">
        <v>1358</v>
      </c>
      <c r="G14" s="63"/>
      <c r="H14" s="63"/>
      <c r="I14" s="213" t="s">
        <v>638</v>
      </c>
      <c r="J14" s="213" t="s">
        <v>638</v>
      </c>
      <c r="K14" s="213" t="s">
        <v>638</v>
      </c>
      <c r="L14" s="213" t="s">
        <v>638</v>
      </c>
      <c r="M14" s="63"/>
      <c r="N14" s="63"/>
      <c r="O14" s="63"/>
      <c r="P14" s="63"/>
      <c r="Q14" s="63"/>
      <c r="R14" s="63"/>
      <c r="S14" s="63"/>
    </row>
    <row r="15" spans="1:19" ht="15.5">
      <c r="A15" s="63"/>
      <c r="B15" s="63" t="s">
        <v>1358</v>
      </c>
      <c r="C15" s="63" t="s">
        <v>1358</v>
      </c>
      <c r="D15" s="63" t="s">
        <v>1358</v>
      </c>
      <c r="E15" s="63" t="s">
        <v>1358</v>
      </c>
      <c r="F15" s="63" t="s">
        <v>1358</v>
      </c>
      <c r="G15" s="63"/>
      <c r="H15" s="63"/>
      <c r="I15" s="63"/>
      <c r="J15" s="63"/>
      <c r="K15" s="63"/>
      <c r="L15" s="63"/>
      <c r="M15" s="63"/>
      <c r="N15" s="63"/>
      <c r="O15" s="63"/>
      <c r="P15" s="63"/>
      <c r="Q15" s="63"/>
      <c r="R15" s="63"/>
      <c r="S15" s="63"/>
    </row>
  </sheetData>
  <mergeCells count="2">
    <mergeCell ref="A1:S1"/>
    <mergeCell ref="B2:L2"/>
  </mergeCells>
  <phoneticPr fontId="43" type="noConversion"/>
  <pageMargins left="0.7" right="0.7" top="0.75" bottom="0.75" header="0.3" footer="0.3"/>
  <pageSetup paperSize="9" orientation="portrait" r:id="rId1"/>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4702A-BB1B-4140-8136-1E43A8E2D534}">
  <sheetPr codeName="Hárok58">
    <tabColor rgb="FF7030A0"/>
  </sheetPr>
  <dimension ref="A1:G44"/>
  <sheetViews>
    <sheetView workbookViewId="0">
      <selection activeCell="C28" sqref="C28"/>
    </sheetView>
  </sheetViews>
  <sheetFormatPr defaultRowHeight="14.5"/>
  <cols>
    <col min="1" max="1" width="38.81640625" bestFit="1" customWidth="1"/>
    <col min="2" max="2" width="12.6328125" bestFit="1" customWidth="1"/>
    <col min="3" max="3" width="12.1796875" bestFit="1" customWidth="1"/>
    <col min="4" max="4" width="13.7265625" bestFit="1" customWidth="1"/>
    <col min="5" max="5" width="14.6328125" bestFit="1" customWidth="1"/>
    <col min="6" max="6" width="13.36328125" bestFit="1" customWidth="1"/>
    <col min="7" max="7" width="13.26953125" customWidth="1"/>
    <col min="8" max="8" width="12.36328125" bestFit="1" customWidth="1"/>
    <col min="10" max="10" width="11.08984375" bestFit="1" customWidth="1"/>
  </cols>
  <sheetData>
    <row r="1" spans="1:6">
      <c r="A1" t="s">
        <v>1554</v>
      </c>
      <c r="B1" t="s">
        <v>1555</v>
      </c>
      <c r="C1" t="s">
        <v>1556</v>
      </c>
      <c r="D1" t="s">
        <v>1557</v>
      </c>
      <c r="E1" t="s">
        <v>1558</v>
      </c>
      <c r="F1" t="s">
        <v>1559</v>
      </c>
    </row>
    <row r="2" spans="1:6">
      <c r="A2" t="s">
        <v>1560</v>
      </c>
      <c r="B2" t="s">
        <v>1561</v>
      </c>
      <c r="C2" t="s">
        <v>1562</v>
      </c>
      <c r="D2" t="s">
        <v>1563</v>
      </c>
      <c r="E2" t="s">
        <v>1564</v>
      </c>
      <c r="F2" s="400">
        <v>44741</v>
      </c>
    </row>
    <row r="3" spans="1:6">
      <c r="A3" t="s">
        <v>1565</v>
      </c>
      <c r="B3" t="s">
        <v>1566</v>
      </c>
      <c r="C3" t="s">
        <v>1567</v>
      </c>
      <c r="D3" t="s">
        <v>1568</v>
      </c>
      <c r="E3" t="s">
        <v>1569</v>
      </c>
      <c r="F3" s="400">
        <v>44748</v>
      </c>
    </row>
    <row r="4" spans="1:6">
      <c r="A4" t="s">
        <v>1570</v>
      </c>
      <c r="B4" t="s">
        <v>1571</v>
      </c>
      <c r="C4" t="s">
        <v>1572</v>
      </c>
      <c r="D4" t="s">
        <v>1573</v>
      </c>
      <c r="E4" t="s">
        <v>1574</v>
      </c>
      <c r="F4" s="400">
        <v>44753</v>
      </c>
    </row>
    <row r="5" spans="1:6">
      <c r="A5" t="s">
        <v>1575</v>
      </c>
      <c r="B5" t="s">
        <v>1577</v>
      </c>
      <c r="C5" t="s">
        <v>1578</v>
      </c>
      <c r="D5" t="s">
        <v>1579</v>
      </c>
      <c r="E5" t="s">
        <v>1576</v>
      </c>
      <c r="F5" s="400">
        <v>44736</v>
      </c>
    </row>
    <row r="6" spans="1:6">
      <c r="A6" t="s">
        <v>1580</v>
      </c>
      <c r="B6" t="s">
        <v>1581</v>
      </c>
      <c r="C6" t="s">
        <v>1582</v>
      </c>
      <c r="D6" t="s">
        <v>1583</v>
      </c>
      <c r="E6" s="401">
        <v>0</v>
      </c>
      <c r="F6" s="400">
        <v>44740</v>
      </c>
    </row>
    <row r="7" spans="1:6">
      <c r="A7" t="s">
        <v>1584</v>
      </c>
      <c r="B7" t="s">
        <v>1585</v>
      </c>
      <c r="C7" t="s">
        <v>1586</v>
      </c>
      <c r="D7" t="s">
        <v>1587</v>
      </c>
      <c r="E7" t="s">
        <v>1576</v>
      </c>
      <c r="F7" s="400">
        <v>44740</v>
      </c>
    </row>
    <row r="8" spans="1:6">
      <c r="A8" t="s">
        <v>1588</v>
      </c>
      <c r="B8" t="s">
        <v>1589</v>
      </c>
      <c r="C8" t="s">
        <v>1590</v>
      </c>
      <c r="D8" t="s">
        <v>1591</v>
      </c>
      <c r="E8" t="s">
        <v>1592</v>
      </c>
      <c r="F8" s="400">
        <v>44728</v>
      </c>
    </row>
    <row r="9" spans="1:6">
      <c r="A9" t="s">
        <v>1593</v>
      </c>
      <c r="B9" t="s">
        <v>1594</v>
      </c>
      <c r="C9" t="s">
        <v>1595</v>
      </c>
      <c r="D9" t="s">
        <v>1596</v>
      </c>
      <c r="E9" t="s">
        <v>1597</v>
      </c>
      <c r="F9" s="400">
        <v>44652</v>
      </c>
    </row>
    <row r="10" spans="1:6">
      <c r="A10" t="s">
        <v>1598</v>
      </c>
      <c r="B10" t="s">
        <v>1599</v>
      </c>
      <c r="C10" t="s">
        <v>1600</v>
      </c>
      <c r="D10" t="s">
        <v>1601</v>
      </c>
      <c r="E10" t="s">
        <v>1602</v>
      </c>
      <c r="F10" s="400">
        <v>44649</v>
      </c>
    </row>
    <row r="11" spans="1:6">
      <c r="A11" t="s">
        <v>1603</v>
      </c>
      <c r="B11" t="s">
        <v>1604</v>
      </c>
      <c r="C11" t="s">
        <v>1605</v>
      </c>
      <c r="D11" t="s">
        <v>1606</v>
      </c>
      <c r="E11" t="s">
        <v>1607</v>
      </c>
      <c r="F11" s="400">
        <v>44741</v>
      </c>
    </row>
    <row r="12" spans="1:6">
      <c r="A12" t="s">
        <v>1608</v>
      </c>
      <c r="B12" t="s">
        <v>1609</v>
      </c>
      <c r="C12" t="s">
        <v>1610</v>
      </c>
      <c r="D12" t="s">
        <v>1611</v>
      </c>
      <c r="E12" t="s">
        <v>1612</v>
      </c>
      <c r="F12" s="400">
        <v>44652</v>
      </c>
    </row>
    <row r="13" spans="1:6">
      <c r="A13" t="s">
        <v>1613</v>
      </c>
      <c r="B13" t="s">
        <v>1614</v>
      </c>
      <c r="C13" t="s">
        <v>1615</v>
      </c>
      <c r="D13" t="s">
        <v>1616</v>
      </c>
      <c r="E13" t="s">
        <v>1617</v>
      </c>
      <c r="F13" s="400">
        <v>44776</v>
      </c>
    </row>
    <row r="14" spans="1:6">
      <c r="A14" t="s">
        <v>1618</v>
      </c>
      <c r="B14" t="s">
        <v>1619</v>
      </c>
      <c r="C14" t="s">
        <v>1620</v>
      </c>
      <c r="D14" t="s">
        <v>1621</v>
      </c>
      <c r="E14" t="s">
        <v>1622</v>
      </c>
      <c r="F14" s="400">
        <v>44652</v>
      </c>
    </row>
    <row r="15" spans="1:6">
      <c r="A15" t="s">
        <v>1623</v>
      </c>
      <c r="B15" t="s">
        <v>1624</v>
      </c>
      <c r="C15" t="s">
        <v>1625</v>
      </c>
      <c r="D15" t="s">
        <v>1626</v>
      </c>
      <c r="E15" t="s">
        <v>1627</v>
      </c>
      <c r="F15" s="400">
        <v>44652</v>
      </c>
    </row>
    <row r="16" spans="1:6">
      <c r="A16" t="s">
        <v>1628</v>
      </c>
      <c r="B16" t="s">
        <v>1629</v>
      </c>
      <c r="C16" t="s">
        <v>1630</v>
      </c>
      <c r="D16" t="s">
        <v>1631</v>
      </c>
      <c r="E16" t="s">
        <v>1576</v>
      </c>
      <c r="F16" s="400">
        <v>44744</v>
      </c>
    </row>
    <row r="17" spans="1:7">
      <c r="A17" t="s">
        <v>1632</v>
      </c>
      <c r="B17" t="s">
        <v>1633</v>
      </c>
      <c r="C17" t="s">
        <v>1634</v>
      </c>
      <c r="D17" t="s">
        <v>1635</v>
      </c>
      <c r="E17" t="s">
        <v>1636</v>
      </c>
      <c r="F17" s="400">
        <v>44748</v>
      </c>
    </row>
    <row r="18" spans="1:7">
      <c r="A18" t="s">
        <v>1637</v>
      </c>
      <c r="B18" t="s">
        <v>1638</v>
      </c>
      <c r="C18" t="s">
        <v>1639</v>
      </c>
      <c r="D18" t="s">
        <v>1640</v>
      </c>
      <c r="E18" t="s">
        <v>1576</v>
      </c>
      <c r="F18" s="400">
        <v>44652</v>
      </c>
    </row>
    <row r="19" spans="1:7">
      <c r="A19" t="s">
        <v>1641</v>
      </c>
      <c r="B19" t="s">
        <v>1642</v>
      </c>
      <c r="C19" t="s">
        <v>1643</v>
      </c>
      <c r="D19" t="s">
        <v>1644</v>
      </c>
      <c r="E19" t="s">
        <v>1645</v>
      </c>
      <c r="F19" s="400">
        <v>44644</v>
      </c>
    </row>
    <row r="25" spans="1:7">
      <c r="A25" t="s">
        <v>1554</v>
      </c>
      <c r="B25" t="s">
        <v>1555</v>
      </c>
      <c r="C25" t="s">
        <v>1556</v>
      </c>
      <c r="D25" t="s">
        <v>1557</v>
      </c>
      <c r="E25" t="s">
        <v>1558</v>
      </c>
      <c r="F25" t="s">
        <v>1559</v>
      </c>
    </row>
    <row r="26" spans="1:7">
      <c r="A26" t="s">
        <v>1560</v>
      </c>
      <c r="B26">
        <v>730775000</v>
      </c>
      <c r="C26" s="402">
        <v>143529000</v>
      </c>
      <c r="D26" s="402">
        <v>1633442000</v>
      </c>
      <c r="E26">
        <v>49984000</v>
      </c>
      <c r="F26" s="400">
        <v>44741</v>
      </c>
      <c r="G26" s="402"/>
    </row>
    <row r="27" spans="1:7">
      <c r="A27" t="s">
        <v>1565</v>
      </c>
      <c r="B27">
        <v>543096000</v>
      </c>
      <c r="C27" s="402">
        <v>70695000</v>
      </c>
      <c r="D27" s="402">
        <v>920085000</v>
      </c>
      <c r="E27">
        <v>21964000</v>
      </c>
      <c r="F27" s="400">
        <v>44748</v>
      </c>
      <c r="G27" s="402"/>
    </row>
    <row r="28" spans="1:7">
      <c r="A28" t="s">
        <v>1570</v>
      </c>
      <c r="B28">
        <v>178793668</v>
      </c>
      <c r="C28" s="402">
        <v>5163385</v>
      </c>
      <c r="D28" s="402">
        <v>114644565</v>
      </c>
      <c r="E28">
        <v>947567</v>
      </c>
      <c r="F28" s="400">
        <v>44753</v>
      </c>
      <c r="G28" s="402"/>
    </row>
    <row r="29" spans="1:7">
      <c r="A29" t="s">
        <v>1575</v>
      </c>
      <c r="B29">
        <v>46726618</v>
      </c>
      <c r="C29" s="402">
        <v>1399168</v>
      </c>
      <c r="D29" s="402">
        <v>158548045</v>
      </c>
      <c r="F29" s="400">
        <v>44736</v>
      </c>
      <c r="G29" s="402"/>
    </row>
    <row r="30" spans="1:7">
      <c r="A30" t="s">
        <v>1580</v>
      </c>
      <c r="B30">
        <v>46027572</v>
      </c>
      <c r="C30" s="402">
        <v>-2280779</v>
      </c>
      <c r="D30" s="402">
        <v>159692637</v>
      </c>
      <c r="E30">
        <v>0</v>
      </c>
      <c r="F30" s="400">
        <v>44740</v>
      </c>
      <c r="G30" s="402"/>
    </row>
    <row r="31" spans="1:7">
      <c r="A31" t="s">
        <v>1584</v>
      </c>
      <c r="B31">
        <v>44536725</v>
      </c>
      <c r="C31" s="402">
        <v>-12488432</v>
      </c>
      <c r="D31" s="402">
        <v>43787711</v>
      </c>
      <c r="F31" s="400">
        <v>44740</v>
      </c>
      <c r="G31" s="402"/>
    </row>
    <row r="32" spans="1:7">
      <c r="A32" t="s">
        <v>1588</v>
      </c>
      <c r="B32">
        <v>41424200</v>
      </c>
      <c r="C32" s="402">
        <v>711625</v>
      </c>
      <c r="D32" s="402">
        <v>20551124</v>
      </c>
      <c r="E32">
        <v>133198</v>
      </c>
      <c r="F32" s="400">
        <v>44728</v>
      </c>
      <c r="G32" s="402"/>
    </row>
    <row r="33" spans="1:7">
      <c r="A33" t="s">
        <v>1593</v>
      </c>
      <c r="B33">
        <v>38259767</v>
      </c>
      <c r="C33" s="402">
        <v>584925</v>
      </c>
      <c r="D33" s="402">
        <v>38618770</v>
      </c>
      <c r="E33">
        <v>146031</v>
      </c>
      <c r="F33" s="400">
        <v>44652</v>
      </c>
      <c r="G33" s="402"/>
    </row>
    <row r="34" spans="1:7">
      <c r="A34" t="s">
        <v>1598</v>
      </c>
      <c r="B34">
        <v>37338907</v>
      </c>
      <c r="C34" s="402">
        <v>5337179</v>
      </c>
      <c r="D34" s="402">
        <v>34967338</v>
      </c>
      <c r="E34">
        <v>1990994</v>
      </c>
      <c r="F34" s="400">
        <v>44649</v>
      </c>
      <c r="G34" s="402"/>
    </row>
    <row r="35" spans="1:7">
      <c r="A35" t="s">
        <v>1603</v>
      </c>
      <c r="B35">
        <v>32919927</v>
      </c>
      <c r="C35" s="402">
        <v>2710247</v>
      </c>
      <c r="D35" s="402">
        <v>10700666</v>
      </c>
      <c r="E35">
        <v>692577</v>
      </c>
      <c r="F35" s="400">
        <v>44741</v>
      </c>
      <c r="G35" s="402"/>
    </row>
    <row r="36" spans="1:7">
      <c r="A36" t="s">
        <v>1608</v>
      </c>
      <c r="B36">
        <v>18993858</v>
      </c>
      <c r="C36" s="402">
        <v>581822</v>
      </c>
      <c r="D36" s="402">
        <v>17125045</v>
      </c>
      <c r="E36">
        <v>21443</v>
      </c>
      <c r="F36" s="400">
        <v>44652</v>
      </c>
      <c r="G36" s="402"/>
    </row>
    <row r="37" spans="1:7">
      <c r="A37" t="s">
        <v>1613</v>
      </c>
      <c r="B37">
        <v>18737749</v>
      </c>
      <c r="C37" s="402">
        <v>312858</v>
      </c>
      <c r="D37" s="402">
        <v>12141408</v>
      </c>
      <c r="E37">
        <v>61251</v>
      </c>
      <c r="F37" s="400">
        <v>44776</v>
      </c>
      <c r="G37" s="402"/>
    </row>
    <row r="38" spans="1:7">
      <c r="A38" t="s">
        <v>1618</v>
      </c>
      <c r="B38">
        <v>13029373</v>
      </c>
      <c r="C38" s="402">
        <v>2578036</v>
      </c>
      <c r="D38" s="402">
        <v>6188082</v>
      </c>
      <c r="E38">
        <v>638406</v>
      </c>
      <c r="F38" s="400">
        <v>44652</v>
      </c>
      <c r="G38" s="402"/>
    </row>
    <row r="39" spans="1:7">
      <c r="A39" t="s">
        <v>1623</v>
      </c>
      <c r="B39">
        <v>11512193</v>
      </c>
      <c r="C39" s="402">
        <v>801353</v>
      </c>
      <c r="D39" s="402">
        <v>11230158</v>
      </c>
      <c r="E39">
        <v>263727</v>
      </c>
      <c r="F39" s="400">
        <v>44652</v>
      </c>
      <c r="G39" s="402"/>
    </row>
    <row r="40" spans="1:7">
      <c r="A40" t="s">
        <v>1628</v>
      </c>
      <c r="B40">
        <v>8607879</v>
      </c>
      <c r="C40" s="402">
        <v>592125</v>
      </c>
      <c r="D40" s="402">
        <v>3683548</v>
      </c>
      <c r="F40" s="400">
        <v>44744</v>
      </c>
      <c r="G40" s="402"/>
    </row>
    <row r="41" spans="1:7">
      <c r="A41" t="s">
        <v>1632</v>
      </c>
      <c r="B41">
        <v>7919114</v>
      </c>
      <c r="C41" s="402">
        <v>1440797</v>
      </c>
      <c r="D41" s="402">
        <v>11234358</v>
      </c>
      <c r="E41">
        <v>834296</v>
      </c>
      <c r="F41" s="400">
        <v>44748</v>
      </c>
      <c r="G41" s="402"/>
    </row>
    <row r="42" spans="1:7">
      <c r="A42" t="s">
        <v>1637</v>
      </c>
      <c r="B42">
        <v>7435033</v>
      </c>
      <c r="C42" s="402">
        <v>506583</v>
      </c>
      <c r="D42" s="402">
        <v>14069970</v>
      </c>
      <c r="F42" s="400">
        <v>44652</v>
      </c>
      <c r="G42" s="402"/>
    </row>
    <row r="43" spans="1:7">
      <c r="A43" t="s">
        <v>1641</v>
      </c>
      <c r="B43">
        <v>6975163</v>
      </c>
      <c r="C43" s="402">
        <v>2595</v>
      </c>
      <c r="D43" s="402">
        <v>1620014</v>
      </c>
      <c r="E43">
        <v>5453</v>
      </c>
      <c r="F43" s="400">
        <v>44644</v>
      </c>
      <c r="G43" s="402"/>
    </row>
    <row r="44" spans="1:7">
      <c r="C44" s="403"/>
      <c r="D44" s="40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33B2A-24A8-433D-924E-E0CEAF85B4EC}">
  <sheetPr codeName="Hárok42">
    <tabColor rgb="FF7030A0"/>
  </sheetPr>
  <dimension ref="A1:F14"/>
  <sheetViews>
    <sheetView workbookViewId="0">
      <selection activeCell="C18" sqref="C18"/>
    </sheetView>
  </sheetViews>
  <sheetFormatPr defaultRowHeight="14.5"/>
  <cols>
    <col min="1" max="1" width="22.81640625" customWidth="1"/>
    <col min="2" max="2" width="17.7265625" customWidth="1"/>
    <col min="3" max="3" width="18.90625" customWidth="1"/>
    <col min="4" max="4" width="27.453125" customWidth="1"/>
    <col min="5" max="5" width="27.1796875" customWidth="1"/>
    <col min="6" max="6" width="22.08984375" customWidth="1"/>
  </cols>
  <sheetData>
    <row r="1" spans="1:6" ht="60.5" thickBot="1">
      <c r="A1" s="426" t="s">
        <v>4238</v>
      </c>
      <c r="B1" s="411" t="s">
        <v>4270</v>
      </c>
      <c r="C1" s="411" t="s">
        <v>4239</v>
      </c>
      <c r="D1" s="411" t="s">
        <v>4240</v>
      </c>
      <c r="E1" s="411" t="s">
        <v>4269</v>
      </c>
      <c r="F1" s="411" t="s">
        <v>4241</v>
      </c>
    </row>
    <row r="2" spans="1:6" ht="22.5">
      <c r="A2" s="412" t="s">
        <v>4242</v>
      </c>
      <c r="B2" s="413" t="s">
        <v>4243</v>
      </c>
      <c r="C2" s="414" t="s">
        <v>4244</v>
      </c>
      <c r="D2" s="414">
        <v>1</v>
      </c>
      <c r="E2" s="414" t="s">
        <v>4245</v>
      </c>
      <c r="F2" s="414" t="s">
        <v>1576</v>
      </c>
    </row>
    <row r="3" spans="1:6" ht="22.5">
      <c r="A3" s="415" t="s">
        <v>4246</v>
      </c>
      <c r="B3" s="416" t="s">
        <v>4247</v>
      </c>
      <c r="C3" s="417" t="s">
        <v>4248</v>
      </c>
      <c r="D3" s="417">
        <v>1</v>
      </c>
      <c r="E3" s="417" t="s">
        <v>4245</v>
      </c>
      <c r="F3" s="417" t="s">
        <v>1576</v>
      </c>
    </row>
    <row r="4" spans="1:6" ht="22.5">
      <c r="A4" s="415" t="s">
        <v>4249</v>
      </c>
      <c r="B4" s="416" t="s">
        <v>4250</v>
      </c>
      <c r="C4" s="417" t="s">
        <v>4251</v>
      </c>
      <c r="D4" s="417">
        <v>1</v>
      </c>
      <c r="E4" s="417" t="s">
        <v>4245</v>
      </c>
      <c r="F4" s="417" t="s">
        <v>1576</v>
      </c>
    </row>
    <row r="5" spans="1:6" ht="22.5">
      <c r="A5" s="418" t="s">
        <v>4252</v>
      </c>
      <c r="B5" s="419" t="s">
        <v>4243</v>
      </c>
      <c r="C5" s="420" t="s">
        <v>4253</v>
      </c>
      <c r="D5" s="420">
        <v>5</v>
      </c>
      <c r="E5" s="420" t="s">
        <v>4245</v>
      </c>
      <c r="F5" s="420" t="s">
        <v>1576</v>
      </c>
    </row>
    <row r="6" spans="1:6" ht="22.5">
      <c r="A6" s="418" t="s">
        <v>4254</v>
      </c>
      <c r="B6" s="419" t="s">
        <v>4255</v>
      </c>
      <c r="C6" s="420" t="s">
        <v>4244</v>
      </c>
      <c r="D6" s="420">
        <v>10</v>
      </c>
      <c r="E6" s="420" t="s">
        <v>4245</v>
      </c>
      <c r="F6" s="420" t="s">
        <v>1576</v>
      </c>
    </row>
    <row r="7" spans="1:6" ht="22.5">
      <c r="A7" s="418" t="s">
        <v>4256</v>
      </c>
      <c r="B7" s="419" t="s">
        <v>4257</v>
      </c>
      <c r="C7" s="420" t="s">
        <v>4248</v>
      </c>
      <c r="D7" s="420">
        <v>15</v>
      </c>
      <c r="E7" s="420" t="s">
        <v>4245</v>
      </c>
      <c r="F7" s="420" t="s">
        <v>1576</v>
      </c>
    </row>
    <row r="8" spans="1:6" ht="22.5">
      <c r="A8" s="418" t="s">
        <v>4258</v>
      </c>
      <c r="B8" s="419" t="s">
        <v>4259</v>
      </c>
      <c r="C8" s="420" t="s">
        <v>4260</v>
      </c>
      <c r="D8" s="420">
        <v>20</v>
      </c>
      <c r="E8" s="420" t="s">
        <v>4245</v>
      </c>
      <c r="F8" s="420" t="s">
        <v>1576</v>
      </c>
    </row>
    <row r="9" spans="1:6" ht="22.5">
      <c r="A9" s="418" t="s">
        <v>4261</v>
      </c>
      <c r="B9" s="419" t="s">
        <v>4262</v>
      </c>
      <c r="C9" s="420" t="s">
        <v>4263</v>
      </c>
      <c r="D9" s="420">
        <v>30</v>
      </c>
      <c r="E9" s="420" t="s">
        <v>4245</v>
      </c>
      <c r="F9" s="420" t="s">
        <v>1576</v>
      </c>
    </row>
    <row r="10" spans="1:6" ht="22.5">
      <c r="A10" s="418" t="s">
        <v>4264</v>
      </c>
      <c r="B10" s="419" t="s">
        <v>4265</v>
      </c>
      <c r="C10" s="420" t="s">
        <v>4251</v>
      </c>
      <c r="D10" s="420" t="s">
        <v>4245</v>
      </c>
      <c r="E10" s="420" t="s">
        <v>4245</v>
      </c>
      <c r="F10" s="421" t="s">
        <v>450</v>
      </c>
    </row>
    <row r="11" spans="1:6" ht="22.5">
      <c r="A11" s="422" t="s">
        <v>4266</v>
      </c>
      <c r="B11" s="423" t="s">
        <v>4267</v>
      </c>
      <c r="C11" s="424" t="s">
        <v>4268</v>
      </c>
      <c r="D11" s="424" t="s">
        <v>4245</v>
      </c>
      <c r="E11" s="424" t="s">
        <v>4245</v>
      </c>
      <c r="F11" s="425" t="s">
        <v>450</v>
      </c>
    </row>
    <row r="14" spans="1:6" ht="15.5">
      <c r="A14" s="634" t="s">
        <v>4324</v>
      </c>
      <c r="B14" s="399" t="s">
        <v>4271</v>
      </c>
    </row>
  </sheetData>
  <hyperlinks>
    <hyperlink ref="B14" r:id="rId1" xr:uid="{38233D84-F572-48AB-BCB8-2B4B0F13ADB7}"/>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191B2-49E1-4E8F-97D6-7943294C3F08}">
  <sheetPr codeName="Hárok45">
    <tabColor theme="1"/>
  </sheetPr>
  <dimension ref="A1:T21"/>
  <sheetViews>
    <sheetView workbookViewId="0">
      <selection activeCell="C18" sqref="C18"/>
    </sheetView>
  </sheetViews>
  <sheetFormatPr defaultRowHeight="14.5"/>
  <sheetData>
    <row r="1" spans="1:20" ht="81" customHeight="1" thickBot="1">
      <c r="A1" s="443"/>
      <c r="B1" s="438"/>
      <c r="C1" s="438"/>
      <c r="D1" s="438"/>
      <c r="E1" s="438"/>
      <c r="F1" s="438"/>
      <c r="G1" s="438"/>
      <c r="H1" s="438"/>
      <c r="I1" s="438"/>
      <c r="J1" s="438"/>
      <c r="K1" s="438"/>
      <c r="L1" s="438"/>
      <c r="M1" s="438"/>
      <c r="N1" s="438"/>
      <c r="O1" s="438"/>
      <c r="P1" s="438"/>
      <c r="Q1" s="438"/>
      <c r="R1" s="438"/>
      <c r="S1" s="438"/>
      <c r="T1" s="63"/>
    </row>
    <row r="2" spans="1:20" ht="19" thickBot="1">
      <c r="A2" s="63"/>
      <c r="B2" s="444" t="s">
        <v>1472</v>
      </c>
      <c r="C2" s="445"/>
      <c r="D2" s="445"/>
      <c r="E2" s="445"/>
      <c r="F2" s="445"/>
      <c r="G2" s="445"/>
      <c r="H2" s="445"/>
      <c r="I2" s="445"/>
      <c r="J2" s="445"/>
      <c r="K2" s="445"/>
      <c r="L2" s="446"/>
      <c r="M2" s="63"/>
      <c r="N2" s="63"/>
      <c r="O2" s="63"/>
      <c r="P2" s="63"/>
      <c r="Q2" s="63"/>
      <c r="R2" s="63"/>
      <c r="S2" s="63"/>
      <c r="T2" s="63"/>
    </row>
    <row r="3" spans="1:20" ht="15.5">
      <c r="A3" s="63"/>
      <c r="B3" s="63"/>
      <c r="C3" s="63"/>
      <c r="D3" s="63"/>
      <c r="E3" s="63"/>
      <c r="F3" s="63"/>
      <c r="G3" s="63"/>
      <c r="H3" s="63"/>
      <c r="I3" s="63"/>
      <c r="J3" s="63"/>
      <c r="K3" s="63"/>
      <c r="L3" s="63"/>
      <c r="M3" s="63"/>
      <c r="N3" s="63"/>
      <c r="O3" s="63"/>
      <c r="P3" s="63"/>
      <c r="Q3" s="63"/>
      <c r="R3" s="63"/>
      <c r="S3" s="63"/>
      <c r="T3" s="63"/>
    </row>
    <row r="4" spans="1:20" ht="15.5">
      <c r="A4" s="63"/>
      <c r="B4" s="61" t="s">
        <v>15</v>
      </c>
      <c r="C4" s="62">
        <v>3</v>
      </c>
      <c r="D4" s="62">
        <v>7</v>
      </c>
      <c r="E4" s="62">
        <v>30</v>
      </c>
      <c r="F4" s="62">
        <v>60</v>
      </c>
      <c r="G4" s="63"/>
      <c r="H4" s="63"/>
      <c r="I4" s="64" t="s">
        <v>15</v>
      </c>
      <c r="J4" s="65">
        <v>3</v>
      </c>
      <c r="K4" s="65">
        <v>7</v>
      </c>
      <c r="L4" s="65">
        <v>30</v>
      </c>
      <c r="M4" s="65">
        <v>60</v>
      </c>
      <c r="N4" s="63"/>
      <c r="O4" s="63"/>
      <c r="P4" s="66" t="s">
        <v>15</v>
      </c>
      <c r="Q4" s="67">
        <v>3</v>
      </c>
      <c r="R4" s="67">
        <v>7</v>
      </c>
      <c r="S4" s="67">
        <v>30</v>
      </c>
      <c r="T4" s="67">
        <v>60</v>
      </c>
    </row>
    <row r="5" spans="1:20" ht="15.5">
      <c r="A5" s="63"/>
      <c r="B5" s="61" t="s">
        <v>14</v>
      </c>
      <c r="C5" s="62">
        <v>4</v>
      </c>
      <c r="D5" s="62">
        <v>6</v>
      </c>
      <c r="E5" s="62">
        <v>40</v>
      </c>
      <c r="F5" s="62">
        <v>40</v>
      </c>
      <c r="G5" s="63"/>
      <c r="H5" s="63"/>
      <c r="I5" s="64" t="s">
        <v>14</v>
      </c>
      <c r="J5" s="65">
        <v>4</v>
      </c>
      <c r="K5" s="65">
        <v>6</v>
      </c>
      <c r="L5" s="65">
        <v>40</v>
      </c>
      <c r="M5" s="65">
        <v>40</v>
      </c>
      <c r="N5" s="63"/>
      <c r="O5" s="63"/>
      <c r="P5" s="66" t="s">
        <v>14</v>
      </c>
      <c r="Q5" s="67">
        <v>4</v>
      </c>
      <c r="R5" s="67">
        <v>6</v>
      </c>
      <c r="S5" s="67">
        <v>40</v>
      </c>
      <c r="T5" s="67">
        <v>40</v>
      </c>
    </row>
    <row r="6" spans="1:20" ht="15.5">
      <c r="A6" s="63"/>
      <c r="B6" s="61" t="s">
        <v>13</v>
      </c>
      <c r="C6" s="62">
        <v>5</v>
      </c>
      <c r="D6" s="62">
        <v>5</v>
      </c>
      <c r="E6" s="62">
        <v>50</v>
      </c>
      <c r="F6" s="62">
        <v>20</v>
      </c>
      <c r="G6" s="63"/>
      <c r="H6" s="63"/>
      <c r="I6" s="64" t="s">
        <v>13</v>
      </c>
      <c r="J6" s="65">
        <v>5</v>
      </c>
      <c r="K6" s="65">
        <v>5</v>
      </c>
      <c r="L6" s="65">
        <v>50</v>
      </c>
      <c r="M6" s="65">
        <v>20</v>
      </c>
      <c r="N6" s="63"/>
      <c r="O6" s="63"/>
      <c r="P6" s="66" t="s">
        <v>13</v>
      </c>
      <c r="Q6" s="67">
        <v>5</v>
      </c>
      <c r="R6" s="67">
        <v>5</v>
      </c>
      <c r="S6" s="67">
        <v>50</v>
      </c>
      <c r="T6" s="67">
        <v>20</v>
      </c>
    </row>
    <row r="7" spans="1:20" ht="15.5">
      <c r="A7" s="63"/>
      <c r="B7" s="61" t="s">
        <v>261</v>
      </c>
      <c r="C7" s="62">
        <v>6</v>
      </c>
      <c r="D7" s="62">
        <v>4</v>
      </c>
      <c r="E7" s="62">
        <v>60</v>
      </c>
      <c r="F7" s="62">
        <v>0</v>
      </c>
      <c r="G7" s="63"/>
      <c r="H7" s="63"/>
      <c r="I7" s="64" t="s">
        <v>261</v>
      </c>
      <c r="J7" s="65">
        <v>6</v>
      </c>
      <c r="K7" s="65">
        <v>4</v>
      </c>
      <c r="L7" s="65">
        <v>60</v>
      </c>
      <c r="M7" s="65">
        <v>0</v>
      </c>
      <c r="N7" s="63"/>
      <c r="O7" s="63"/>
      <c r="P7" s="66" t="s">
        <v>261</v>
      </c>
      <c r="Q7" s="67">
        <v>6</v>
      </c>
      <c r="R7" s="67">
        <v>4</v>
      </c>
      <c r="S7" s="67">
        <v>60</v>
      </c>
      <c r="T7" s="67">
        <v>0</v>
      </c>
    </row>
    <row r="8" spans="1:20" ht="15.5">
      <c r="A8" s="63"/>
      <c r="B8" s="63"/>
      <c r="C8" s="63"/>
      <c r="D8" s="63"/>
      <c r="E8" s="63"/>
      <c r="F8" s="63"/>
      <c r="G8" s="63"/>
      <c r="H8" s="63"/>
      <c r="I8" s="63"/>
      <c r="J8" s="63"/>
      <c r="K8" s="63"/>
      <c r="L8" s="63"/>
      <c r="M8" s="63"/>
      <c r="N8" s="63"/>
      <c r="O8" s="63"/>
      <c r="P8" s="63"/>
      <c r="Q8" s="63"/>
      <c r="R8" s="63"/>
      <c r="S8" s="63"/>
      <c r="T8" s="63"/>
    </row>
    <row r="9" spans="1:20" ht="15.5">
      <c r="A9" s="63"/>
      <c r="B9" s="63"/>
      <c r="C9" s="63"/>
      <c r="D9" s="63"/>
      <c r="E9" s="63"/>
      <c r="F9" s="63"/>
      <c r="G9" s="63"/>
      <c r="H9" s="63"/>
      <c r="I9" s="63"/>
      <c r="J9" s="63"/>
      <c r="K9" s="63"/>
      <c r="L9" s="63"/>
      <c r="M9" s="63"/>
      <c r="N9" s="63"/>
      <c r="O9" s="63"/>
      <c r="P9" s="63"/>
      <c r="Q9" s="63"/>
      <c r="R9" s="63"/>
      <c r="S9" s="63"/>
      <c r="T9" s="63"/>
    </row>
    <row r="10" spans="1:20" ht="15.5">
      <c r="A10" s="63"/>
      <c r="B10" s="68" t="s">
        <v>17</v>
      </c>
      <c r="C10" s="69">
        <v>1</v>
      </c>
      <c r="D10" s="69">
        <v>9</v>
      </c>
      <c r="E10" s="69">
        <v>10</v>
      </c>
      <c r="F10" s="69">
        <v>100</v>
      </c>
      <c r="G10" s="63"/>
      <c r="H10" s="63"/>
      <c r="I10" s="70" t="s">
        <v>17</v>
      </c>
      <c r="J10" s="71">
        <v>1</v>
      </c>
      <c r="K10" s="71">
        <v>9</v>
      </c>
      <c r="L10" s="71">
        <v>10</v>
      </c>
      <c r="M10" s="71">
        <v>100</v>
      </c>
      <c r="N10" s="63"/>
      <c r="O10" s="63"/>
      <c r="P10" s="72" t="s">
        <v>17</v>
      </c>
      <c r="Q10" s="73">
        <v>1</v>
      </c>
      <c r="R10" s="73">
        <v>9</v>
      </c>
      <c r="S10" s="73">
        <v>10</v>
      </c>
      <c r="T10" s="73">
        <v>100</v>
      </c>
    </row>
    <row r="11" spans="1:20" ht="15.5">
      <c r="A11" s="63"/>
      <c r="B11" s="68" t="s">
        <v>16</v>
      </c>
      <c r="C11" s="69">
        <v>2</v>
      </c>
      <c r="D11" s="69">
        <v>8</v>
      </c>
      <c r="E11" s="69">
        <v>20</v>
      </c>
      <c r="F11" s="69">
        <v>80</v>
      </c>
      <c r="G11" s="63"/>
      <c r="H11" s="63"/>
      <c r="I11" s="70" t="s">
        <v>16</v>
      </c>
      <c r="J11" s="71">
        <v>2</v>
      </c>
      <c r="K11" s="71">
        <v>8</v>
      </c>
      <c r="L11" s="71">
        <v>20</v>
      </c>
      <c r="M11" s="71">
        <v>80</v>
      </c>
      <c r="N11" s="63"/>
      <c r="O11" s="63"/>
      <c r="P11" s="72" t="s">
        <v>16</v>
      </c>
      <c r="Q11" s="73">
        <v>2</v>
      </c>
      <c r="R11" s="73">
        <v>8</v>
      </c>
      <c r="S11" s="73">
        <v>20</v>
      </c>
      <c r="T11" s="73">
        <v>80</v>
      </c>
    </row>
    <row r="12" spans="1:20" ht="15.5">
      <c r="A12" s="63"/>
      <c r="B12" s="68" t="s">
        <v>15</v>
      </c>
      <c r="C12" s="69">
        <v>3</v>
      </c>
      <c r="D12" s="69">
        <v>7</v>
      </c>
      <c r="E12" s="69">
        <v>30</v>
      </c>
      <c r="F12" s="69">
        <v>60</v>
      </c>
      <c r="G12" s="63"/>
      <c r="H12" s="63"/>
      <c r="I12" s="70" t="s">
        <v>15</v>
      </c>
      <c r="J12" s="71">
        <v>3</v>
      </c>
      <c r="K12" s="71">
        <v>7</v>
      </c>
      <c r="L12" s="71">
        <v>30</v>
      </c>
      <c r="M12" s="71">
        <v>60</v>
      </c>
      <c r="N12" s="63"/>
      <c r="O12" s="63"/>
      <c r="P12" s="72" t="s">
        <v>15</v>
      </c>
      <c r="Q12" s="73">
        <v>3</v>
      </c>
      <c r="R12" s="73">
        <v>7</v>
      </c>
      <c r="S12" s="73">
        <v>30</v>
      </c>
      <c r="T12" s="73">
        <v>60</v>
      </c>
    </row>
    <row r="13" spans="1:20" ht="15.5">
      <c r="A13" s="63"/>
      <c r="B13" s="68" t="s">
        <v>14</v>
      </c>
      <c r="C13" s="69">
        <v>4</v>
      </c>
      <c r="D13" s="69">
        <v>6</v>
      </c>
      <c r="E13" s="69">
        <v>40</v>
      </c>
      <c r="F13" s="69">
        <v>40</v>
      </c>
      <c r="G13" s="63"/>
      <c r="H13" s="63"/>
      <c r="I13" s="70" t="s">
        <v>14</v>
      </c>
      <c r="J13" s="71">
        <v>4</v>
      </c>
      <c r="K13" s="71">
        <v>6</v>
      </c>
      <c r="L13" s="71">
        <v>40</v>
      </c>
      <c r="M13" s="71">
        <v>40</v>
      </c>
      <c r="N13" s="63"/>
      <c r="O13" s="63"/>
      <c r="P13" s="72" t="s">
        <v>14</v>
      </c>
      <c r="Q13" s="73">
        <v>4</v>
      </c>
      <c r="R13" s="73">
        <v>6</v>
      </c>
      <c r="S13" s="73">
        <v>40</v>
      </c>
      <c r="T13" s="73">
        <v>40</v>
      </c>
    </row>
    <row r="14" spans="1:20" ht="15.5">
      <c r="A14" s="63"/>
      <c r="B14" s="68" t="s">
        <v>13</v>
      </c>
      <c r="C14" s="69">
        <v>5</v>
      </c>
      <c r="D14" s="69">
        <v>5</v>
      </c>
      <c r="E14" s="69">
        <v>50</v>
      </c>
      <c r="F14" s="69">
        <v>20</v>
      </c>
      <c r="G14" s="63"/>
      <c r="H14" s="63"/>
      <c r="I14" s="70" t="s">
        <v>13</v>
      </c>
      <c r="J14" s="71">
        <v>5</v>
      </c>
      <c r="K14" s="71">
        <v>5</v>
      </c>
      <c r="L14" s="71">
        <v>50</v>
      </c>
      <c r="M14" s="71">
        <v>20</v>
      </c>
      <c r="N14" s="63"/>
      <c r="O14" s="63"/>
      <c r="P14" s="72" t="s">
        <v>13</v>
      </c>
      <c r="Q14" s="73">
        <v>5</v>
      </c>
      <c r="R14" s="73">
        <v>5</v>
      </c>
      <c r="S14" s="73">
        <v>50</v>
      </c>
      <c r="T14" s="73">
        <v>20</v>
      </c>
    </row>
    <row r="15" spans="1:20" ht="15.5">
      <c r="A15" s="63"/>
      <c r="B15" s="68" t="s">
        <v>261</v>
      </c>
      <c r="C15" s="69">
        <v>6</v>
      </c>
      <c r="D15" s="69">
        <v>4</v>
      </c>
      <c r="E15" s="69">
        <v>60</v>
      </c>
      <c r="F15" s="69">
        <v>0</v>
      </c>
      <c r="G15" s="63"/>
      <c r="H15" s="63"/>
      <c r="I15" s="70" t="s">
        <v>261</v>
      </c>
      <c r="J15" s="71">
        <v>6</v>
      </c>
      <c r="K15" s="71">
        <v>4</v>
      </c>
      <c r="L15" s="71">
        <v>60</v>
      </c>
      <c r="M15" s="71">
        <v>0</v>
      </c>
      <c r="N15" s="63"/>
      <c r="O15" s="63"/>
      <c r="P15" s="72" t="s">
        <v>261</v>
      </c>
      <c r="Q15" s="73">
        <v>6</v>
      </c>
      <c r="R15" s="73">
        <v>4</v>
      </c>
      <c r="S15" s="73">
        <v>60</v>
      </c>
      <c r="T15" s="73">
        <v>0</v>
      </c>
    </row>
    <row r="16" spans="1:20" ht="15.5">
      <c r="A16" s="63"/>
      <c r="B16" s="63"/>
      <c r="C16" s="63"/>
      <c r="D16" s="63"/>
      <c r="E16" s="63"/>
      <c r="F16" s="63"/>
      <c r="G16" s="63"/>
      <c r="H16" s="63"/>
      <c r="I16" s="63"/>
      <c r="J16" s="63"/>
      <c r="K16" s="63"/>
      <c r="L16" s="63"/>
      <c r="M16" s="63"/>
      <c r="N16" s="63"/>
      <c r="O16" s="63"/>
      <c r="P16" s="63"/>
      <c r="Q16" s="63"/>
      <c r="R16" s="63"/>
      <c r="S16" s="63"/>
      <c r="T16" s="63"/>
    </row>
    <row r="17" spans="1:20" ht="15.5">
      <c r="A17" s="63"/>
      <c r="B17" s="63"/>
      <c r="C17" s="63"/>
      <c r="D17" s="63"/>
      <c r="E17" s="63"/>
      <c r="F17" s="63"/>
      <c r="G17" s="63"/>
      <c r="H17" s="63"/>
      <c r="I17" s="63"/>
      <c r="J17" s="63"/>
      <c r="K17" s="63"/>
      <c r="L17" s="63"/>
      <c r="M17" s="63"/>
      <c r="N17" s="63"/>
      <c r="O17" s="63"/>
      <c r="P17" s="63"/>
      <c r="Q17" s="63"/>
      <c r="R17" s="63"/>
      <c r="S17" s="63"/>
      <c r="T17" s="63"/>
    </row>
    <row r="18" spans="1:20" ht="15.5">
      <c r="A18" s="63"/>
      <c r="B18" s="63"/>
      <c r="C18" s="63"/>
      <c r="D18" s="63"/>
      <c r="E18" s="63"/>
      <c r="F18" s="63"/>
      <c r="G18" s="63"/>
      <c r="H18" s="63"/>
      <c r="I18" s="63"/>
      <c r="J18" s="63"/>
      <c r="K18" s="63"/>
      <c r="L18" s="63"/>
      <c r="M18" s="63"/>
      <c r="N18" s="63"/>
      <c r="O18" s="63"/>
      <c r="P18" s="63"/>
      <c r="Q18" s="63"/>
      <c r="R18" s="63"/>
      <c r="S18" s="63"/>
      <c r="T18" s="63"/>
    </row>
    <row r="19" spans="1:20" ht="15.5">
      <c r="A19" s="63"/>
      <c r="B19" s="63"/>
      <c r="C19" s="63"/>
      <c r="D19" s="63"/>
      <c r="E19" s="63"/>
      <c r="F19" s="63"/>
      <c r="G19" s="63"/>
      <c r="H19" s="63"/>
      <c r="I19" s="63"/>
      <c r="J19" s="63"/>
      <c r="K19" s="63"/>
      <c r="L19" s="63"/>
      <c r="M19" s="63"/>
      <c r="N19" s="63"/>
      <c r="O19" s="63"/>
      <c r="P19" s="63"/>
      <c r="Q19" s="63"/>
      <c r="R19" s="63"/>
      <c r="S19" s="63"/>
      <c r="T19" s="63"/>
    </row>
    <row r="20" spans="1:20" ht="15.5">
      <c r="A20" s="63"/>
      <c r="B20" s="63"/>
      <c r="C20" s="63"/>
      <c r="D20" s="63"/>
      <c r="E20" s="63"/>
      <c r="F20" s="63"/>
      <c r="G20" s="63"/>
      <c r="H20" s="63"/>
      <c r="I20" s="63"/>
      <c r="J20" s="63"/>
      <c r="K20" s="63"/>
      <c r="L20" s="63"/>
      <c r="M20" s="63"/>
      <c r="N20" s="63"/>
      <c r="O20" s="63"/>
      <c r="P20" s="63"/>
      <c r="Q20" s="63"/>
      <c r="R20" s="63"/>
      <c r="S20" s="63"/>
      <c r="T20" s="63"/>
    </row>
    <row r="21" spans="1:20" ht="15.5">
      <c r="A21" s="63"/>
      <c r="B21" s="63"/>
      <c r="C21" s="63"/>
      <c r="D21" s="63"/>
      <c r="E21" s="63"/>
      <c r="F21" s="63"/>
      <c r="G21" s="63"/>
      <c r="H21" s="63"/>
      <c r="I21" s="63"/>
      <c r="J21" s="63"/>
      <c r="K21" s="63"/>
      <c r="L21" s="63"/>
      <c r="M21" s="63"/>
      <c r="N21" s="63"/>
      <c r="O21" s="63"/>
      <c r="P21" s="63"/>
      <c r="Q21" s="63"/>
      <c r="R21" s="63"/>
      <c r="S21" s="63"/>
      <c r="T21" s="63"/>
    </row>
  </sheetData>
  <mergeCells count="2">
    <mergeCell ref="A1:S1"/>
    <mergeCell ref="B2:L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85B55-0EB9-4FA1-9C4E-7D2C54D49891}">
  <sheetPr codeName="Hárok60">
    <tabColor theme="1"/>
  </sheetPr>
  <dimension ref="A1:G44"/>
  <sheetViews>
    <sheetView workbookViewId="0">
      <selection activeCell="C18" sqref="C18"/>
    </sheetView>
  </sheetViews>
  <sheetFormatPr defaultRowHeight="14.5"/>
  <cols>
    <col min="1" max="1" width="38.81640625" bestFit="1" customWidth="1"/>
    <col min="2" max="2" width="12.6328125" bestFit="1" customWidth="1"/>
    <col min="3" max="3" width="12.1796875" bestFit="1" customWidth="1"/>
    <col min="4" max="4" width="13.7265625" bestFit="1" customWidth="1"/>
    <col min="5" max="5" width="14.6328125" bestFit="1" customWidth="1"/>
    <col min="6" max="6" width="13.36328125" bestFit="1" customWidth="1"/>
    <col min="7" max="7" width="13.26953125" customWidth="1"/>
    <col min="8" max="8" width="12.36328125" bestFit="1" customWidth="1"/>
    <col min="10" max="10" width="11.08984375" bestFit="1" customWidth="1"/>
  </cols>
  <sheetData>
    <row r="1" spans="1:6">
      <c r="A1" t="s">
        <v>1554</v>
      </c>
      <c r="B1" t="s">
        <v>1555</v>
      </c>
      <c r="C1" t="s">
        <v>1556</v>
      </c>
      <c r="D1" t="s">
        <v>1557</v>
      </c>
      <c r="E1" t="s">
        <v>1558</v>
      </c>
      <c r="F1" t="s">
        <v>1559</v>
      </c>
    </row>
    <row r="2" spans="1:6">
      <c r="A2" t="s">
        <v>1560</v>
      </c>
      <c r="B2" t="s">
        <v>1561</v>
      </c>
      <c r="C2" t="s">
        <v>1562</v>
      </c>
      <c r="D2" t="s">
        <v>1563</v>
      </c>
      <c r="E2" t="s">
        <v>1564</v>
      </c>
      <c r="F2" s="400">
        <v>44741</v>
      </c>
    </row>
    <row r="3" spans="1:6">
      <c r="A3" t="s">
        <v>1565</v>
      </c>
      <c r="B3" t="s">
        <v>1566</v>
      </c>
      <c r="C3" t="s">
        <v>1567</v>
      </c>
      <c r="D3" t="s">
        <v>1568</v>
      </c>
      <c r="E3" t="s">
        <v>1569</v>
      </c>
      <c r="F3" s="400">
        <v>44748</v>
      </c>
    </row>
    <row r="4" spans="1:6">
      <c r="A4" t="s">
        <v>1570</v>
      </c>
      <c r="B4" t="s">
        <v>1571</v>
      </c>
      <c r="C4" t="s">
        <v>1572</v>
      </c>
      <c r="D4" t="s">
        <v>1573</v>
      </c>
      <c r="E4" t="s">
        <v>1574</v>
      </c>
      <c r="F4" s="400">
        <v>44753</v>
      </c>
    </row>
    <row r="5" spans="1:6">
      <c r="A5" t="s">
        <v>1575</v>
      </c>
      <c r="B5" t="s">
        <v>1577</v>
      </c>
      <c r="C5" t="s">
        <v>1578</v>
      </c>
      <c r="D5" t="s">
        <v>1579</v>
      </c>
      <c r="E5" t="s">
        <v>1576</v>
      </c>
      <c r="F5" s="400">
        <v>44736</v>
      </c>
    </row>
    <row r="6" spans="1:6">
      <c r="A6" t="s">
        <v>1580</v>
      </c>
      <c r="B6" t="s">
        <v>1581</v>
      </c>
      <c r="C6" t="s">
        <v>1582</v>
      </c>
      <c r="D6" t="s">
        <v>1583</v>
      </c>
      <c r="E6" s="401">
        <v>0</v>
      </c>
      <c r="F6" s="400">
        <v>44740</v>
      </c>
    </row>
    <row r="7" spans="1:6">
      <c r="A7" t="s">
        <v>1584</v>
      </c>
      <c r="B7" t="s">
        <v>1585</v>
      </c>
      <c r="C7" t="s">
        <v>1586</v>
      </c>
      <c r="D7" t="s">
        <v>1587</v>
      </c>
      <c r="E7" t="s">
        <v>1576</v>
      </c>
      <c r="F7" s="400">
        <v>44740</v>
      </c>
    </row>
    <row r="8" spans="1:6">
      <c r="A8" t="s">
        <v>1588</v>
      </c>
      <c r="B8" t="s">
        <v>1589</v>
      </c>
      <c r="C8" t="s">
        <v>1590</v>
      </c>
      <c r="D8" t="s">
        <v>1591</v>
      </c>
      <c r="E8" t="s">
        <v>1592</v>
      </c>
      <c r="F8" s="400">
        <v>44728</v>
      </c>
    </row>
    <row r="9" spans="1:6">
      <c r="A9" t="s">
        <v>1593</v>
      </c>
      <c r="B9" t="s">
        <v>1594</v>
      </c>
      <c r="C9" t="s">
        <v>1595</v>
      </c>
      <c r="D9" t="s">
        <v>1596</v>
      </c>
      <c r="E9" t="s">
        <v>1597</v>
      </c>
      <c r="F9" s="400">
        <v>44652</v>
      </c>
    </row>
    <row r="10" spans="1:6">
      <c r="A10" t="s">
        <v>1598</v>
      </c>
      <c r="B10" t="s">
        <v>1599</v>
      </c>
      <c r="C10" t="s">
        <v>1600</v>
      </c>
      <c r="D10" t="s">
        <v>1601</v>
      </c>
      <c r="E10" t="s">
        <v>1602</v>
      </c>
      <c r="F10" s="400">
        <v>44649</v>
      </c>
    </row>
    <row r="11" spans="1:6">
      <c r="A11" t="s">
        <v>1603</v>
      </c>
      <c r="B11" t="s">
        <v>1604</v>
      </c>
      <c r="C11" t="s">
        <v>1605</v>
      </c>
      <c r="D11" t="s">
        <v>1606</v>
      </c>
      <c r="E11" t="s">
        <v>1607</v>
      </c>
      <c r="F11" s="400">
        <v>44741</v>
      </c>
    </row>
    <row r="12" spans="1:6">
      <c r="A12" t="s">
        <v>1608</v>
      </c>
      <c r="B12" t="s">
        <v>1609</v>
      </c>
      <c r="C12" t="s">
        <v>1610</v>
      </c>
      <c r="D12" t="s">
        <v>1611</v>
      </c>
      <c r="E12" t="s">
        <v>1612</v>
      </c>
      <c r="F12" s="400">
        <v>44652</v>
      </c>
    </row>
    <row r="13" spans="1:6">
      <c r="A13" t="s">
        <v>1613</v>
      </c>
      <c r="B13" t="s">
        <v>1614</v>
      </c>
      <c r="C13" t="s">
        <v>1615</v>
      </c>
      <c r="D13" t="s">
        <v>1616</v>
      </c>
      <c r="E13" t="s">
        <v>1617</v>
      </c>
      <c r="F13" s="400">
        <v>44776</v>
      </c>
    </row>
    <row r="14" spans="1:6">
      <c r="A14" t="s">
        <v>1618</v>
      </c>
      <c r="B14" t="s">
        <v>1619</v>
      </c>
      <c r="C14" t="s">
        <v>1620</v>
      </c>
      <c r="D14" t="s">
        <v>1621</v>
      </c>
      <c r="E14" t="s">
        <v>1622</v>
      </c>
      <c r="F14" s="400">
        <v>44652</v>
      </c>
    </row>
    <row r="15" spans="1:6">
      <c r="A15" t="s">
        <v>1623</v>
      </c>
      <c r="B15" t="s">
        <v>1624</v>
      </c>
      <c r="C15" t="s">
        <v>1625</v>
      </c>
      <c r="D15" t="s">
        <v>1626</v>
      </c>
      <c r="E15" t="s">
        <v>1627</v>
      </c>
      <c r="F15" s="400">
        <v>44652</v>
      </c>
    </row>
    <row r="16" spans="1:6">
      <c r="A16" t="s">
        <v>1628</v>
      </c>
      <c r="B16" t="s">
        <v>1629</v>
      </c>
      <c r="C16" t="s">
        <v>1630</v>
      </c>
      <c r="D16" t="s">
        <v>1631</v>
      </c>
      <c r="E16" t="s">
        <v>1576</v>
      </c>
      <c r="F16" s="400">
        <v>44744</v>
      </c>
    </row>
    <row r="17" spans="1:7">
      <c r="A17" t="s">
        <v>1632</v>
      </c>
      <c r="B17" t="s">
        <v>1633</v>
      </c>
      <c r="C17" t="s">
        <v>1634</v>
      </c>
      <c r="D17" t="s">
        <v>1635</v>
      </c>
      <c r="E17" t="s">
        <v>1636</v>
      </c>
      <c r="F17" s="400">
        <v>44748</v>
      </c>
    </row>
    <row r="18" spans="1:7">
      <c r="A18" t="s">
        <v>1637</v>
      </c>
      <c r="B18" t="s">
        <v>1638</v>
      </c>
      <c r="C18" t="s">
        <v>1639</v>
      </c>
      <c r="D18" t="s">
        <v>1640</v>
      </c>
      <c r="E18" t="s">
        <v>1576</v>
      </c>
      <c r="F18" s="400">
        <v>44652</v>
      </c>
    </row>
    <row r="19" spans="1:7">
      <c r="A19" t="s">
        <v>1641</v>
      </c>
      <c r="B19" t="s">
        <v>1642</v>
      </c>
      <c r="C19" t="s">
        <v>1643</v>
      </c>
      <c r="D19" t="s">
        <v>1644</v>
      </c>
      <c r="E19" t="s">
        <v>1645</v>
      </c>
      <c r="F19" s="400">
        <v>44644</v>
      </c>
    </row>
    <row r="25" spans="1:7">
      <c r="A25" t="s">
        <v>1554</v>
      </c>
      <c r="B25" t="s">
        <v>1555</v>
      </c>
      <c r="C25" t="s">
        <v>1556</v>
      </c>
      <c r="D25" t="s">
        <v>1557</v>
      </c>
      <c r="E25" t="s">
        <v>1558</v>
      </c>
      <c r="F25" t="s">
        <v>1559</v>
      </c>
    </row>
    <row r="26" spans="1:7">
      <c r="A26" t="s">
        <v>1560</v>
      </c>
      <c r="B26">
        <v>730775000</v>
      </c>
      <c r="C26" s="402">
        <v>143529000</v>
      </c>
      <c r="D26" s="402">
        <v>1633442000</v>
      </c>
      <c r="E26">
        <v>49984000</v>
      </c>
      <c r="F26" s="400">
        <v>44741</v>
      </c>
      <c r="G26" s="402"/>
    </row>
    <row r="27" spans="1:7">
      <c r="A27" t="s">
        <v>1565</v>
      </c>
      <c r="B27">
        <v>543096000</v>
      </c>
      <c r="C27" s="402">
        <v>70695000</v>
      </c>
      <c r="D27" s="402">
        <v>920085000</v>
      </c>
      <c r="E27">
        <v>21964000</v>
      </c>
      <c r="F27" s="400">
        <v>44748</v>
      </c>
      <c r="G27" s="402"/>
    </row>
    <row r="28" spans="1:7">
      <c r="A28" t="s">
        <v>1570</v>
      </c>
      <c r="B28">
        <v>178793668</v>
      </c>
      <c r="C28" s="402">
        <v>5163385</v>
      </c>
      <c r="D28" s="402">
        <v>114644565</v>
      </c>
      <c r="E28">
        <v>947567</v>
      </c>
      <c r="F28" s="400">
        <v>44753</v>
      </c>
      <c r="G28" s="402"/>
    </row>
    <row r="29" spans="1:7">
      <c r="A29" t="s">
        <v>1575</v>
      </c>
      <c r="B29">
        <v>46726618</v>
      </c>
      <c r="C29" s="402">
        <v>1399168</v>
      </c>
      <c r="D29" s="402">
        <v>158548045</v>
      </c>
      <c r="F29" s="400">
        <v>44736</v>
      </c>
      <c r="G29" s="402"/>
    </row>
    <row r="30" spans="1:7">
      <c r="A30" t="s">
        <v>1580</v>
      </c>
      <c r="B30">
        <v>46027572</v>
      </c>
      <c r="C30" s="402">
        <v>-2280779</v>
      </c>
      <c r="D30" s="402">
        <v>159692637</v>
      </c>
      <c r="E30">
        <v>0</v>
      </c>
      <c r="F30" s="400">
        <v>44740</v>
      </c>
      <c r="G30" s="402"/>
    </row>
    <row r="31" spans="1:7">
      <c r="A31" t="s">
        <v>1584</v>
      </c>
      <c r="B31">
        <v>44536725</v>
      </c>
      <c r="C31" s="402">
        <v>-12488432</v>
      </c>
      <c r="D31" s="402">
        <v>43787711</v>
      </c>
      <c r="F31" s="400">
        <v>44740</v>
      </c>
      <c r="G31" s="402"/>
    </row>
    <row r="32" spans="1:7">
      <c r="A32" t="s">
        <v>1588</v>
      </c>
      <c r="B32">
        <v>41424200</v>
      </c>
      <c r="C32" s="402">
        <v>711625</v>
      </c>
      <c r="D32" s="402">
        <v>20551124</v>
      </c>
      <c r="E32">
        <v>133198</v>
      </c>
      <c r="F32" s="400">
        <v>44728</v>
      </c>
      <c r="G32" s="402"/>
    </row>
    <row r="33" spans="1:7">
      <c r="A33" t="s">
        <v>1593</v>
      </c>
      <c r="B33">
        <v>38259767</v>
      </c>
      <c r="C33" s="402">
        <v>584925</v>
      </c>
      <c r="D33" s="402">
        <v>38618770</v>
      </c>
      <c r="E33">
        <v>146031</v>
      </c>
      <c r="F33" s="400">
        <v>44652</v>
      </c>
      <c r="G33" s="402"/>
    </row>
    <row r="34" spans="1:7">
      <c r="A34" t="s">
        <v>1598</v>
      </c>
      <c r="B34">
        <v>37338907</v>
      </c>
      <c r="C34" s="402">
        <v>5337179</v>
      </c>
      <c r="D34" s="402">
        <v>34967338</v>
      </c>
      <c r="E34">
        <v>1990994</v>
      </c>
      <c r="F34" s="400">
        <v>44649</v>
      </c>
      <c r="G34" s="402"/>
    </row>
    <row r="35" spans="1:7">
      <c r="A35" t="s">
        <v>1603</v>
      </c>
      <c r="B35">
        <v>32919927</v>
      </c>
      <c r="C35" s="402">
        <v>2710247</v>
      </c>
      <c r="D35" s="402">
        <v>10700666</v>
      </c>
      <c r="E35">
        <v>692577</v>
      </c>
      <c r="F35" s="400">
        <v>44741</v>
      </c>
      <c r="G35" s="402"/>
    </row>
    <row r="36" spans="1:7">
      <c r="A36" t="s">
        <v>1608</v>
      </c>
      <c r="B36">
        <v>18993858</v>
      </c>
      <c r="C36" s="402">
        <v>581822</v>
      </c>
      <c r="D36" s="402">
        <v>17125045</v>
      </c>
      <c r="E36">
        <v>21443</v>
      </c>
      <c r="F36" s="400">
        <v>44652</v>
      </c>
      <c r="G36" s="402"/>
    </row>
    <row r="37" spans="1:7">
      <c r="A37" t="s">
        <v>1613</v>
      </c>
      <c r="B37">
        <v>18737749</v>
      </c>
      <c r="C37" s="402">
        <v>312858</v>
      </c>
      <c r="D37" s="402">
        <v>12141408</v>
      </c>
      <c r="E37">
        <v>61251</v>
      </c>
      <c r="F37" s="400">
        <v>44776</v>
      </c>
      <c r="G37" s="402"/>
    </row>
    <row r="38" spans="1:7">
      <c r="A38" t="s">
        <v>1618</v>
      </c>
      <c r="B38">
        <v>13029373</v>
      </c>
      <c r="C38" s="402">
        <v>2578036</v>
      </c>
      <c r="D38" s="402">
        <v>6188082</v>
      </c>
      <c r="E38">
        <v>638406</v>
      </c>
      <c r="F38" s="400">
        <v>44652</v>
      </c>
      <c r="G38" s="402"/>
    </row>
    <row r="39" spans="1:7">
      <c r="A39" t="s">
        <v>1623</v>
      </c>
      <c r="B39">
        <v>11512193</v>
      </c>
      <c r="C39" s="402">
        <v>801353</v>
      </c>
      <c r="D39" s="402">
        <v>11230158</v>
      </c>
      <c r="E39">
        <v>263727</v>
      </c>
      <c r="F39" s="400">
        <v>44652</v>
      </c>
      <c r="G39" s="402"/>
    </row>
    <row r="40" spans="1:7">
      <c r="A40" t="s">
        <v>1628</v>
      </c>
      <c r="B40">
        <v>8607879</v>
      </c>
      <c r="C40" s="402">
        <v>592125</v>
      </c>
      <c r="D40" s="402">
        <v>3683548</v>
      </c>
      <c r="F40" s="400">
        <v>44744</v>
      </c>
      <c r="G40" s="402"/>
    </row>
    <row r="41" spans="1:7">
      <c r="A41" t="s">
        <v>1632</v>
      </c>
      <c r="B41">
        <v>7919114</v>
      </c>
      <c r="C41" s="402">
        <v>1440797</v>
      </c>
      <c r="D41" s="402">
        <v>11234358</v>
      </c>
      <c r="E41">
        <v>834296</v>
      </c>
      <c r="F41" s="400">
        <v>44748</v>
      </c>
      <c r="G41" s="402"/>
    </row>
    <row r="42" spans="1:7">
      <c r="A42" t="s">
        <v>1637</v>
      </c>
      <c r="B42">
        <v>7435033</v>
      </c>
      <c r="C42" s="402">
        <v>506583</v>
      </c>
      <c r="D42" s="402">
        <v>14069970</v>
      </c>
      <c r="F42" s="400">
        <v>44652</v>
      </c>
      <c r="G42" s="402"/>
    </row>
    <row r="43" spans="1:7">
      <c r="A43" t="s">
        <v>1641</v>
      </c>
      <c r="B43">
        <v>6975163</v>
      </c>
      <c r="C43" s="402">
        <v>2595</v>
      </c>
      <c r="D43" s="402">
        <v>1620014</v>
      </c>
      <c r="E43">
        <v>5453</v>
      </c>
      <c r="F43" s="400">
        <v>44644</v>
      </c>
      <c r="G43" s="402"/>
    </row>
    <row r="44" spans="1:7">
      <c r="C44" s="403"/>
      <c r="D44" s="40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E84F1-5A18-4321-AAF4-6B81C724B493}">
  <sheetPr codeName="Hárok33">
    <tabColor theme="1"/>
  </sheetPr>
  <dimension ref="A21:O75"/>
  <sheetViews>
    <sheetView zoomScale="85" zoomScaleNormal="85" workbookViewId="0">
      <selection activeCell="P37" sqref="P37"/>
    </sheetView>
  </sheetViews>
  <sheetFormatPr defaultRowHeight="14.5"/>
  <sheetData>
    <row r="21" spans="1:15">
      <c r="A21" t="s">
        <v>1437</v>
      </c>
      <c r="B21" t="s">
        <v>618</v>
      </c>
      <c r="N21" t="s">
        <v>1437</v>
      </c>
      <c r="O21" t="s">
        <v>618</v>
      </c>
    </row>
    <row r="22" spans="1:15">
      <c r="A22">
        <v>2015</v>
      </c>
      <c r="B22">
        <v>69.739999999999995</v>
      </c>
      <c r="N22">
        <v>2015</v>
      </c>
      <c r="O22">
        <v>707</v>
      </c>
    </row>
    <row r="23" spans="1:15">
      <c r="A23">
        <v>2016</v>
      </c>
      <c r="B23">
        <v>61.23</v>
      </c>
      <c r="N23">
        <v>2016</v>
      </c>
      <c r="O23">
        <v>702</v>
      </c>
    </row>
    <row r="24" spans="1:15">
      <c r="A24">
        <v>2017</v>
      </c>
      <c r="B24">
        <v>66.64</v>
      </c>
      <c r="N24">
        <v>2017</v>
      </c>
      <c r="O24">
        <v>684</v>
      </c>
    </row>
    <row r="25" spans="1:15">
      <c r="A25">
        <v>2018</v>
      </c>
      <c r="B25">
        <v>106</v>
      </c>
      <c r="N25">
        <v>2018</v>
      </c>
      <c r="O25">
        <v>696</v>
      </c>
    </row>
    <row r="26" spans="1:15">
      <c r="A26">
        <v>2019</v>
      </c>
      <c r="B26">
        <v>112</v>
      </c>
      <c r="N26">
        <v>2019</v>
      </c>
      <c r="O26">
        <v>715</v>
      </c>
    </row>
    <row r="27" spans="1:15">
      <c r="A27">
        <v>2020</v>
      </c>
      <c r="B27">
        <v>95.51</v>
      </c>
      <c r="N27">
        <v>2020</v>
      </c>
      <c r="O27">
        <v>709</v>
      </c>
    </row>
    <row r="28" spans="1:15">
      <c r="A28">
        <v>2021</v>
      </c>
      <c r="B28">
        <v>144</v>
      </c>
      <c r="N28">
        <v>2021</v>
      </c>
      <c r="O28">
        <v>731</v>
      </c>
    </row>
    <row r="68" spans="1:2">
      <c r="A68" t="s">
        <v>1437</v>
      </c>
      <c r="B68" t="s">
        <v>618</v>
      </c>
    </row>
    <row r="69" spans="1:2">
      <c r="A69">
        <v>2015</v>
      </c>
      <c r="B69">
        <v>727</v>
      </c>
    </row>
    <row r="70" spans="1:2">
      <c r="A70">
        <v>2016</v>
      </c>
      <c r="B70">
        <v>726</v>
      </c>
    </row>
    <row r="71" spans="1:2">
      <c r="A71">
        <v>2017</v>
      </c>
      <c r="B71">
        <v>705</v>
      </c>
    </row>
    <row r="72" spans="1:2">
      <c r="A72">
        <v>2018</v>
      </c>
      <c r="B72">
        <v>740</v>
      </c>
    </row>
    <row r="73" spans="1:2">
      <c r="A73">
        <v>2019</v>
      </c>
      <c r="B73">
        <v>753</v>
      </c>
    </row>
    <row r="74" spans="1:2">
      <c r="A74">
        <v>2020</v>
      </c>
      <c r="B74">
        <v>763</v>
      </c>
    </row>
    <row r="75" spans="1:2">
      <c r="A75">
        <v>2021</v>
      </c>
      <c r="B75">
        <v>803</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5DD34-D560-4B47-AF4E-AB1EB63535C1}">
  <sheetPr codeName="Hárok37">
    <tabColor theme="1"/>
  </sheetPr>
  <dimension ref="A30:P68"/>
  <sheetViews>
    <sheetView zoomScale="85" zoomScaleNormal="85" workbookViewId="0">
      <selection activeCell="M36" sqref="M36"/>
    </sheetView>
  </sheetViews>
  <sheetFormatPr defaultRowHeight="14.5"/>
  <cols>
    <col min="1" max="1" width="25.453125" bestFit="1" customWidth="1"/>
    <col min="2" max="2" width="18.6328125" customWidth="1"/>
    <col min="3" max="3" width="10.6328125" bestFit="1" customWidth="1"/>
    <col min="15" max="15" width="33.90625" bestFit="1" customWidth="1"/>
  </cols>
  <sheetData>
    <row r="30" spans="1:16">
      <c r="A30" t="s">
        <v>4281</v>
      </c>
      <c r="B30" t="s">
        <v>346</v>
      </c>
      <c r="O30" t="s">
        <v>4289</v>
      </c>
      <c r="P30" t="s">
        <v>346</v>
      </c>
    </row>
    <row r="31" spans="1:16">
      <c r="A31" t="s">
        <v>4280</v>
      </c>
      <c r="B31">
        <v>850</v>
      </c>
      <c r="O31" t="s">
        <v>4290</v>
      </c>
      <c r="P31">
        <v>864</v>
      </c>
    </row>
    <row r="32" spans="1:16">
      <c r="A32" t="s">
        <v>4282</v>
      </c>
      <c r="B32">
        <v>274</v>
      </c>
      <c r="O32" t="s">
        <v>4291</v>
      </c>
      <c r="P32">
        <v>2.2799999999999998</v>
      </c>
    </row>
    <row r="33" spans="1:16">
      <c r="A33" t="s">
        <v>4283</v>
      </c>
      <c r="B33">
        <v>65.400000000000006</v>
      </c>
      <c r="O33" t="s">
        <v>4292</v>
      </c>
      <c r="P33">
        <v>173</v>
      </c>
    </row>
    <row r="34" spans="1:16">
      <c r="A34" t="s">
        <v>4284</v>
      </c>
      <c r="B34">
        <v>28.43</v>
      </c>
      <c r="O34" t="s">
        <v>4293</v>
      </c>
      <c r="P34">
        <v>57</v>
      </c>
    </row>
    <row r="35" spans="1:16">
      <c r="A35" t="s">
        <v>4285</v>
      </c>
      <c r="B35">
        <v>21.95</v>
      </c>
      <c r="O35" t="s">
        <v>4294</v>
      </c>
      <c r="P35">
        <v>196</v>
      </c>
    </row>
    <row r="36" spans="1:16">
      <c r="A36" t="s">
        <v>4286</v>
      </c>
      <c r="B36">
        <v>23.84</v>
      </c>
      <c r="O36" t="s">
        <v>4295</v>
      </c>
      <c r="P36">
        <v>182</v>
      </c>
    </row>
    <row r="37" spans="1:16">
      <c r="A37" t="s">
        <v>4287</v>
      </c>
      <c r="B37">
        <v>335</v>
      </c>
      <c r="O37" t="s">
        <v>4296</v>
      </c>
      <c r="P37">
        <v>169</v>
      </c>
    </row>
    <row r="38" spans="1:16">
      <c r="A38" t="s">
        <v>4288</v>
      </c>
      <c r="B38">
        <v>34.81</v>
      </c>
    </row>
    <row r="61" spans="1:3">
      <c r="A61" t="s">
        <v>1437</v>
      </c>
      <c r="B61" t="s">
        <v>4297</v>
      </c>
      <c r="C61" t="s">
        <v>4298</v>
      </c>
    </row>
    <row r="62" spans="1:3">
      <c r="A62">
        <v>2015</v>
      </c>
      <c r="B62">
        <v>26.69</v>
      </c>
      <c r="C62">
        <v>35.340000000000003</v>
      </c>
    </row>
    <row r="63" spans="1:3">
      <c r="A63">
        <v>2016</v>
      </c>
      <c r="B63">
        <v>24.86</v>
      </c>
      <c r="C63">
        <v>35.200000000000003</v>
      </c>
    </row>
    <row r="64" spans="1:3">
      <c r="A64">
        <v>2017</v>
      </c>
      <c r="B64">
        <v>35.950000000000003</v>
      </c>
      <c r="C64">
        <v>44.33</v>
      </c>
    </row>
    <row r="65" spans="1:3">
      <c r="A65">
        <v>2018</v>
      </c>
      <c r="B65">
        <v>38.4</v>
      </c>
      <c r="C65">
        <v>43.73</v>
      </c>
    </row>
    <row r="66" spans="1:3">
      <c r="A66">
        <v>2019</v>
      </c>
      <c r="B66">
        <v>39.6</v>
      </c>
      <c r="C66">
        <v>48.44</v>
      </c>
    </row>
    <row r="67" spans="1:3">
      <c r="A67">
        <v>2020</v>
      </c>
      <c r="B67">
        <v>40.46</v>
      </c>
      <c r="C67">
        <v>51.41</v>
      </c>
    </row>
    <row r="68" spans="1:3">
      <c r="A68">
        <v>2021</v>
      </c>
      <c r="B68">
        <v>41.87</v>
      </c>
      <c r="C68">
        <v>49.98</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612A2-7E91-492D-BFB1-36ACA05E8632}">
  <sheetPr codeName="Hárok28">
    <tabColor rgb="FFFFFF00"/>
  </sheetPr>
  <dimension ref="A1:S14"/>
  <sheetViews>
    <sheetView zoomScale="130" zoomScaleNormal="130" workbookViewId="0">
      <selection activeCell="C18" sqref="C18"/>
    </sheetView>
  </sheetViews>
  <sheetFormatPr defaultRowHeight="14.5"/>
  <cols>
    <col min="2" max="7" width="8.81640625" customWidth="1"/>
  </cols>
  <sheetData>
    <row r="1" spans="1:19" ht="81" customHeight="1" thickBot="1">
      <c r="A1" s="443"/>
      <c r="B1" s="438"/>
      <c r="C1" s="438"/>
      <c r="D1" s="438"/>
      <c r="E1" s="438"/>
      <c r="F1" s="438"/>
      <c r="G1" s="438"/>
      <c r="H1" s="438"/>
      <c r="I1" s="438"/>
      <c r="J1" s="438"/>
      <c r="K1" s="438"/>
      <c r="L1" s="438"/>
      <c r="M1" s="438"/>
      <c r="N1" s="438"/>
      <c r="O1" s="438"/>
      <c r="P1" s="438"/>
      <c r="Q1" s="438"/>
      <c r="R1" s="438"/>
      <c r="S1" s="438"/>
    </row>
    <row r="2" spans="1:19" ht="19" thickBot="1">
      <c r="A2" s="63"/>
      <c r="B2" s="444" t="s">
        <v>1473</v>
      </c>
      <c r="C2" s="445"/>
      <c r="D2" s="445"/>
      <c r="E2" s="445"/>
      <c r="F2" s="445"/>
      <c r="G2" s="445"/>
      <c r="H2" s="445"/>
      <c r="I2" s="445"/>
      <c r="J2" s="445"/>
      <c r="K2" s="445"/>
      <c r="L2" s="446"/>
      <c r="M2" s="63"/>
      <c r="N2" s="63"/>
      <c r="O2" s="63"/>
      <c r="P2" s="63"/>
      <c r="Q2" s="63"/>
      <c r="R2" s="63"/>
      <c r="S2" s="63"/>
    </row>
    <row r="3" spans="1:19" ht="15.5">
      <c r="A3" s="63"/>
      <c r="B3" s="63"/>
      <c r="C3" s="63"/>
      <c r="D3" s="63"/>
      <c r="E3" s="63"/>
      <c r="F3" s="63"/>
      <c r="G3" s="63"/>
      <c r="H3" s="63"/>
      <c r="I3" s="63"/>
      <c r="J3" s="63"/>
      <c r="K3" s="63"/>
      <c r="L3" s="63"/>
      <c r="M3" s="63"/>
      <c r="N3" s="63"/>
      <c r="O3" s="63"/>
      <c r="P3" s="63"/>
      <c r="Q3" s="63"/>
      <c r="R3" s="63"/>
      <c r="S3" s="63"/>
    </row>
    <row r="4" spans="1:19" ht="15.5">
      <c r="A4" s="63"/>
      <c r="B4" s="63"/>
      <c r="C4" s="62"/>
      <c r="D4" s="63"/>
      <c r="E4" s="63"/>
      <c r="F4" s="63"/>
      <c r="G4" s="62"/>
      <c r="H4" s="63"/>
      <c r="I4" s="63"/>
      <c r="J4" s="63"/>
      <c r="K4" s="63"/>
      <c r="L4" s="63"/>
      <c r="M4" s="63"/>
      <c r="N4" s="63"/>
      <c r="O4" s="63"/>
      <c r="P4" s="63"/>
      <c r="Q4" s="63"/>
      <c r="R4" s="63"/>
      <c r="S4" s="63"/>
    </row>
    <row r="5" spans="1:19" ht="15.5">
      <c r="A5" s="63"/>
      <c r="B5" s="63"/>
      <c r="C5" s="63"/>
      <c r="D5" s="63"/>
      <c r="E5" s="63"/>
      <c r="F5" s="63"/>
      <c r="G5" s="63"/>
      <c r="H5" s="63"/>
      <c r="I5" s="63"/>
      <c r="J5" s="63"/>
      <c r="K5" s="63"/>
      <c r="L5" s="63"/>
      <c r="M5" s="63"/>
      <c r="N5" s="63"/>
      <c r="O5" s="63"/>
      <c r="P5" s="63"/>
      <c r="Q5" s="63"/>
      <c r="R5" s="63"/>
      <c r="S5" s="63"/>
    </row>
    <row r="6" spans="1:19" ht="15.5">
      <c r="A6" s="63"/>
      <c r="B6" s="63"/>
      <c r="C6" s="63"/>
      <c r="D6" s="63"/>
      <c r="E6" s="63"/>
      <c r="F6" s="63"/>
      <c r="G6" s="63"/>
      <c r="H6" s="63"/>
      <c r="I6" s="63"/>
      <c r="J6" s="63"/>
      <c r="K6" s="63"/>
      <c r="L6" s="63"/>
      <c r="M6" s="63"/>
      <c r="N6" s="63"/>
      <c r="O6" s="63"/>
      <c r="P6" s="63"/>
      <c r="Q6" s="63"/>
      <c r="R6" s="63"/>
      <c r="S6" s="63"/>
    </row>
    <row r="7" spans="1:19" ht="15.5">
      <c r="A7" s="63"/>
      <c r="B7" s="63"/>
      <c r="C7" s="63"/>
      <c r="D7" s="63"/>
      <c r="E7" s="63"/>
      <c r="F7" s="63"/>
      <c r="G7" s="62"/>
      <c r="H7" s="63"/>
      <c r="I7" s="63"/>
      <c r="J7" s="63"/>
      <c r="K7" s="63"/>
      <c r="L7" s="63"/>
      <c r="M7" s="63"/>
      <c r="N7" s="63"/>
      <c r="O7" s="63"/>
      <c r="P7" s="63"/>
      <c r="Q7" s="63"/>
      <c r="R7" s="63"/>
      <c r="S7" s="63"/>
    </row>
    <row r="8" spans="1:19" ht="15.5">
      <c r="A8" s="63"/>
      <c r="B8" s="62"/>
      <c r="C8" s="63"/>
      <c r="D8" s="63"/>
      <c r="E8" s="63"/>
      <c r="F8" s="63"/>
      <c r="G8" s="63"/>
      <c r="H8" s="63"/>
      <c r="I8" s="63"/>
      <c r="J8" s="63"/>
      <c r="K8" s="63"/>
      <c r="L8" s="63"/>
      <c r="M8" s="63"/>
      <c r="N8" s="63"/>
      <c r="O8" s="63"/>
      <c r="P8" s="63"/>
      <c r="Q8" s="63"/>
      <c r="R8" s="63"/>
      <c r="S8" s="63"/>
    </row>
    <row r="9" spans="1:19" ht="15.5">
      <c r="A9" s="63"/>
      <c r="B9" s="63"/>
      <c r="C9" s="63"/>
      <c r="D9" s="62"/>
      <c r="E9" s="63"/>
      <c r="F9" s="63"/>
      <c r="G9" s="63"/>
      <c r="H9" s="63"/>
      <c r="I9" s="63"/>
      <c r="J9" s="63"/>
      <c r="K9" s="63"/>
      <c r="L9" s="63"/>
      <c r="M9" s="63"/>
      <c r="N9" s="63"/>
      <c r="O9" s="63"/>
      <c r="P9" s="63"/>
      <c r="Q9" s="63"/>
      <c r="R9" s="63"/>
      <c r="S9" s="63"/>
    </row>
    <row r="10" spans="1:19" ht="15.5">
      <c r="A10" s="63"/>
      <c r="B10" s="63"/>
      <c r="C10" s="63"/>
      <c r="D10" s="63"/>
      <c r="E10" s="63"/>
      <c r="F10" s="63"/>
      <c r="G10" s="63"/>
      <c r="H10" s="62"/>
      <c r="I10" s="63"/>
      <c r="J10" s="63"/>
      <c r="K10" s="63"/>
      <c r="L10" s="63"/>
      <c r="M10" s="63"/>
      <c r="N10" s="63"/>
      <c r="O10" s="63"/>
      <c r="P10" s="63"/>
      <c r="Q10" s="63"/>
      <c r="R10" s="63"/>
      <c r="S10" s="63"/>
    </row>
    <row r="11" spans="1:19" ht="15.5">
      <c r="A11" s="63"/>
      <c r="B11" s="63"/>
      <c r="C11" s="63"/>
      <c r="D11" s="62"/>
      <c r="E11" s="63"/>
      <c r="F11" s="63"/>
      <c r="G11" s="62"/>
      <c r="H11" s="63"/>
      <c r="I11" s="63"/>
      <c r="J11" s="63"/>
      <c r="K11" s="63"/>
      <c r="L11" s="63"/>
      <c r="M11" s="63"/>
      <c r="N11" s="63"/>
      <c r="O11" s="63"/>
      <c r="P11" s="63"/>
      <c r="Q11" s="63"/>
      <c r="R11" s="63"/>
      <c r="S11" s="63"/>
    </row>
    <row r="12" spans="1:19" ht="15.5">
      <c r="A12" s="63"/>
      <c r="B12" s="63"/>
      <c r="C12" s="62"/>
      <c r="D12" s="63"/>
      <c r="E12" s="63"/>
      <c r="F12" s="63"/>
      <c r="G12" s="63"/>
      <c r="H12" s="63"/>
      <c r="I12" s="63"/>
      <c r="J12" s="63"/>
      <c r="K12" s="63"/>
      <c r="L12" s="63"/>
      <c r="M12" s="63"/>
      <c r="N12" s="63"/>
      <c r="O12" s="63"/>
      <c r="P12" s="63"/>
      <c r="Q12" s="63"/>
      <c r="R12" s="63"/>
      <c r="S12" s="63"/>
    </row>
    <row r="13" spans="1:19" ht="15.5">
      <c r="A13" s="63"/>
      <c r="B13" s="63"/>
      <c r="C13" s="63"/>
      <c r="D13" s="63"/>
      <c r="E13" s="63"/>
      <c r="F13" s="63"/>
      <c r="G13" s="63"/>
      <c r="H13" s="63"/>
      <c r="I13" s="63"/>
      <c r="J13" s="63"/>
      <c r="K13" s="63"/>
      <c r="L13" s="63"/>
      <c r="M13" s="63"/>
      <c r="N13" s="63"/>
      <c r="O13" s="63"/>
      <c r="P13" s="63"/>
      <c r="Q13" s="63"/>
      <c r="R13" s="63"/>
      <c r="S13" s="63"/>
    </row>
    <row r="14" spans="1:19" ht="15.5">
      <c r="A14" s="63"/>
      <c r="B14" s="63"/>
      <c r="C14" s="63"/>
      <c r="D14" s="63"/>
      <c r="E14" s="63"/>
      <c r="F14" s="63"/>
      <c r="G14" s="63"/>
      <c r="H14" s="63"/>
      <c r="I14" s="63"/>
      <c r="J14" s="63"/>
      <c r="K14" s="63"/>
      <c r="L14" s="63"/>
      <c r="M14" s="63"/>
      <c r="N14" s="63"/>
      <c r="O14" s="63"/>
      <c r="P14" s="63"/>
      <c r="Q14" s="63"/>
      <c r="R14" s="63"/>
      <c r="S14" s="63"/>
    </row>
  </sheetData>
  <mergeCells count="2">
    <mergeCell ref="A1:S1"/>
    <mergeCell ref="B2:L2"/>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00B51-D733-456C-B7F4-04E745CACE1D}">
  <sheetPr codeName="Hárok59">
    <tabColor rgb="FFFFFF00"/>
  </sheetPr>
  <dimension ref="A1:E444"/>
  <sheetViews>
    <sheetView zoomScaleNormal="100" workbookViewId="0">
      <pane ySplit="4" topLeftCell="A5" activePane="bottomLeft" state="frozen"/>
      <selection activeCell="C18" sqref="C18"/>
      <selection pane="bottomLeft" activeCell="C18" sqref="C18"/>
    </sheetView>
  </sheetViews>
  <sheetFormatPr defaultRowHeight="12.5"/>
  <cols>
    <col min="1" max="1" width="27" style="407" bestFit="1" customWidth="1"/>
    <col min="2" max="2" width="28.453125" style="407" customWidth="1"/>
    <col min="3" max="3" width="26.81640625" style="407" customWidth="1"/>
    <col min="4" max="4" width="9.7265625" style="407" customWidth="1"/>
    <col min="5" max="5" width="23" style="407" customWidth="1"/>
    <col min="6" max="256" width="8.7265625" style="407"/>
    <col min="257" max="257" width="27" style="407" bestFit="1" customWidth="1"/>
    <col min="258" max="258" width="28.453125" style="407" customWidth="1"/>
    <col min="259" max="259" width="26.81640625" style="407" customWidth="1"/>
    <col min="260" max="260" width="9.7265625" style="407" customWidth="1"/>
    <col min="261" max="261" width="23" style="407" customWidth="1"/>
    <col min="262" max="512" width="8.7265625" style="407"/>
    <col min="513" max="513" width="27" style="407" bestFit="1" customWidth="1"/>
    <col min="514" max="514" width="28.453125" style="407" customWidth="1"/>
    <col min="515" max="515" width="26.81640625" style="407" customWidth="1"/>
    <col min="516" max="516" width="9.7265625" style="407" customWidth="1"/>
    <col min="517" max="517" width="23" style="407" customWidth="1"/>
    <col min="518" max="768" width="8.7265625" style="407"/>
    <col min="769" max="769" width="27" style="407" bestFit="1" customWidth="1"/>
    <col min="770" max="770" width="28.453125" style="407" customWidth="1"/>
    <col min="771" max="771" width="26.81640625" style="407" customWidth="1"/>
    <col min="772" max="772" width="9.7265625" style="407" customWidth="1"/>
    <col min="773" max="773" width="23" style="407" customWidth="1"/>
    <col min="774" max="1024" width="8.7265625" style="407"/>
    <col min="1025" max="1025" width="27" style="407" bestFit="1" customWidth="1"/>
    <col min="1026" max="1026" width="28.453125" style="407" customWidth="1"/>
    <col min="1027" max="1027" width="26.81640625" style="407" customWidth="1"/>
    <col min="1028" max="1028" width="9.7265625" style="407" customWidth="1"/>
    <col min="1029" max="1029" width="23" style="407" customWidth="1"/>
    <col min="1030" max="1280" width="8.7265625" style="407"/>
    <col min="1281" max="1281" width="27" style="407" bestFit="1" customWidth="1"/>
    <col min="1282" max="1282" width="28.453125" style="407" customWidth="1"/>
    <col min="1283" max="1283" width="26.81640625" style="407" customWidth="1"/>
    <col min="1284" max="1284" width="9.7265625" style="407" customWidth="1"/>
    <col min="1285" max="1285" width="23" style="407" customWidth="1"/>
    <col min="1286" max="1536" width="8.7265625" style="407"/>
    <col min="1537" max="1537" width="27" style="407" bestFit="1" customWidth="1"/>
    <col min="1538" max="1538" width="28.453125" style="407" customWidth="1"/>
    <col min="1539" max="1539" width="26.81640625" style="407" customWidth="1"/>
    <col min="1540" max="1540" width="9.7265625" style="407" customWidth="1"/>
    <col min="1541" max="1541" width="23" style="407" customWidth="1"/>
    <col min="1542" max="1792" width="8.7265625" style="407"/>
    <col min="1793" max="1793" width="27" style="407" bestFit="1" customWidth="1"/>
    <col min="1794" max="1794" width="28.453125" style="407" customWidth="1"/>
    <col min="1795" max="1795" width="26.81640625" style="407" customWidth="1"/>
    <col min="1796" max="1796" width="9.7265625" style="407" customWidth="1"/>
    <col min="1797" max="1797" width="23" style="407" customWidth="1"/>
    <col min="1798" max="2048" width="8.7265625" style="407"/>
    <col min="2049" max="2049" width="27" style="407" bestFit="1" customWidth="1"/>
    <col min="2050" max="2050" width="28.453125" style="407" customWidth="1"/>
    <col min="2051" max="2051" width="26.81640625" style="407" customWidth="1"/>
    <col min="2052" max="2052" width="9.7265625" style="407" customWidth="1"/>
    <col min="2053" max="2053" width="23" style="407" customWidth="1"/>
    <col min="2054" max="2304" width="8.7265625" style="407"/>
    <col min="2305" max="2305" width="27" style="407" bestFit="1" customWidth="1"/>
    <col min="2306" max="2306" width="28.453125" style="407" customWidth="1"/>
    <col min="2307" max="2307" width="26.81640625" style="407" customWidth="1"/>
    <col min="2308" max="2308" width="9.7265625" style="407" customWidth="1"/>
    <col min="2309" max="2309" width="23" style="407" customWidth="1"/>
    <col min="2310" max="2560" width="8.7265625" style="407"/>
    <col min="2561" max="2561" width="27" style="407" bestFit="1" customWidth="1"/>
    <col min="2562" max="2562" width="28.453125" style="407" customWidth="1"/>
    <col min="2563" max="2563" width="26.81640625" style="407" customWidth="1"/>
    <col min="2564" max="2564" width="9.7265625" style="407" customWidth="1"/>
    <col min="2565" max="2565" width="23" style="407" customWidth="1"/>
    <col min="2566" max="2816" width="8.7265625" style="407"/>
    <col min="2817" max="2817" width="27" style="407" bestFit="1" customWidth="1"/>
    <col min="2818" max="2818" width="28.453125" style="407" customWidth="1"/>
    <col min="2819" max="2819" width="26.81640625" style="407" customWidth="1"/>
    <col min="2820" max="2820" width="9.7265625" style="407" customWidth="1"/>
    <col min="2821" max="2821" width="23" style="407" customWidth="1"/>
    <col min="2822" max="3072" width="8.7265625" style="407"/>
    <col min="3073" max="3073" width="27" style="407" bestFit="1" customWidth="1"/>
    <col min="3074" max="3074" width="28.453125" style="407" customWidth="1"/>
    <col min="3075" max="3075" width="26.81640625" style="407" customWidth="1"/>
    <col min="3076" max="3076" width="9.7265625" style="407" customWidth="1"/>
    <col min="3077" max="3077" width="23" style="407" customWidth="1"/>
    <col min="3078" max="3328" width="8.7265625" style="407"/>
    <col min="3329" max="3329" width="27" style="407" bestFit="1" customWidth="1"/>
    <col min="3330" max="3330" width="28.453125" style="407" customWidth="1"/>
    <col min="3331" max="3331" width="26.81640625" style="407" customWidth="1"/>
    <col min="3332" max="3332" width="9.7265625" style="407" customWidth="1"/>
    <col min="3333" max="3333" width="23" style="407" customWidth="1"/>
    <col min="3334" max="3584" width="8.7265625" style="407"/>
    <col min="3585" max="3585" width="27" style="407" bestFit="1" customWidth="1"/>
    <col min="3586" max="3586" width="28.453125" style="407" customWidth="1"/>
    <col min="3587" max="3587" width="26.81640625" style="407" customWidth="1"/>
    <col min="3588" max="3588" width="9.7265625" style="407" customWidth="1"/>
    <col min="3589" max="3589" width="23" style="407" customWidth="1"/>
    <col min="3590" max="3840" width="8.7265625" style="407"/>
    <col min="3841" max="3841" width="27" style="407" bestFit="1" customWidth="1"/>
    <col min="3842" max="3842" width="28.453125" style="407" customWidth="1"/>
    <col min="3843" max="3843" width="26.81640625" style="407" customWidth="1"/>
    <col min="3844" max="3844" width="9.7265625" style="407" customWidth="1"/>
    <col min="3845" max="3845" width="23" style="407" customWidth="1"/>
    <col min="3846" max="4096" width="8.7265625" style="407"/>
    <col min="4097" max="4097" width="27" style="407" bestFit="1" customWidth="1"/>
    <col min="4098" max="4098" width="28.453125" style="407" customWidth="1"/>
    <col min="4099" max="4099" width="26.81640625" style="407" customWidth="1"/>
    <col min="4100" max="4100" width="9.7265625" style="407" customWidth="1"/>
    <col min="4101" max="4101" width="23" style="407" customWidth="1"/>
    <col min="4102" max="4352" width="8.7265625" style="407"/>
    <col min="4353" max="4353" width="27" style="407" bestFit="1" customWidth="1"/>
    <col min="4354" max="4354" width="28.453125" style="407" customWidth="1"/>
    <col min="4355" max="4355" width="26.81640625" style="407" customWidth="1"/>
    <col min="4356" max="4356" width="9.7265625" style="407" customWidth="1"/>
    <col min="4357" max="4357" width="23" style="407" customWidth="1"/>
    <col min="4358" max="4608" width="8.7265625" style="407"/>
    <col min="4609" max="4609" width="27" style="407" bestFit="1" customWidth="1"/>
    <col min="4610" max="4610" width="28.453125" style="407" customWidth="1"/>
    <col min="4611" max="4611" width="26.81640625" style="407" customWidth="1"/>
    <col min="4612" max="4612" width="9.7265625" style="407" customWidth="1"/>
    <col min="4613" max="4613" width="23" style="407" customWidth="1"/>
    <col min="4614" max="4864" width="8.7265625" style="407"/>
    <col min="4865" max="4865" width="27" style="407" bestFit="1" customWidth="1"/>
    <col min="4866" max="4866" width="28.453125" style="407" customWidth="1"/>
    <col min="4867" max="4867" width="26.81640625" style="407" customWidth="1"/>
    <col min="4868" max="4868" width="9.7265625" style="407" customWidth="1"/>
    <col min="4869" max="4869" width="23" style="407" customWidth="1"/>
    <col min="4870" max="5120" width="8.7265625" style="407"/>
    <col min="5121" max="5121" width="27" style="407" bestFit="1" customWidth="1"/>
    <col min="5122" max="5122" width="28.453125" style="407" customWidth="1"/>
    <col min="5123" max="5123" width="26.81640625" style="407" customWidth="1"/>
    <col min="5124" max="5124" width="9.7265625" style="407" customWidth="1"/>
    <col min="5125" max="5125" width="23" style="407" customWidth="1"/>
    <col min="5126" max="5376" width="8.7265625" style="407"/>
    <col min="5377" max="5377" width="27" style="407" bestFit="1" customWidth="1"/>
    <col min="5378" max="5378" width="28.453125" style="407" customWidth="1"/>
    <col min="5379" max="5379" width="26.81640625" style="407" customWidth="1"/>
    <col min="5380" max="5380" width="9.7265625" style="407" customWidth="1"/>
    <col min="5381" max="5381" width="23" style="407" customWidth="1"/>
    <col min="5382" max="5632" width="8.7265625" style="407"/>
    <col min="5633" max="5633" width="27" style="407" bestFit="1" customWidth="1"/>
    <col min="5634" max="5634" width="28.453125" style="407" customWidth="1"/>
    <col min="5635" max="5635" width="26.81640625" style="407" customWidth="1"/>
    <col min="5636" max="5636" width="9.7265625" style="407" customWidth="1"/>
    <col min="5637" max="5637" width="23" style="407" customWidth="1"/>
    <col min="5638" max="5888" width="8.7265625" style="407"/>
    <col min="5889" max="5889" width="27" style="407" bestFit="1" customWidth="1"/>
    <col min="5890" max="5890" width="28.453125" style="407" customWidth="1"/>
    <col min="5891" max="5891" width="26.81640625" style="407" customWidth="1"/>
    <col min="5892" max="5892" width="9.7265625" style="407" customWidth="1"/>
    <col min="5893" max="5893" width="23" style="407" customWidth="1"/>
    <col min="5894" max="6144" width="8.7265625" style="407"/>
    <col min="6145" max="6145" width="27" style="407" bestFit="1" customWidth="1"/>
    <col min="6146" max="6146" width="28.453125" style="407" customWidth="1"/>
    <col min="6147" max="6147" width="26.81640625" style="407" customWidth="1"/>
    <col min="6148" max="6148" width="9.7265625" style="407" customWidth="1"/>
    <col min="6149" max="6149" width="23" style="407" customWidth="1"/>
    <col min="6150" max="6400" width="8.7265625" style="407"/>
    <col min="6401" max="6401" width="27" style="407" bestFit="1" customWidth="1"/>
    <col min="6402" max="6402" width="28.453125" style="407" customWidth="1"/>
    <col min="6403" max="6403" width="26.81640625" style="407" customWidth="1"/>
    <col min="6404" max="6404" width="9.7265625" style="407" customWidth="1"/>
    <col min="6405" max="6405" width="23" style="407" customWidth="1"/>
    <col min="6406" max="6656" width="8.7265625" style="407"/>
    <col min="6657" max="6657" width="27" style="407" bestFit="1" customWidth="1"/>
    <col min="6658" max="6658" width="28.453125" style="407" customWidth="1"/>
    <col min="6659" max="6659" width="26.81640625" style="407" customWidth="1"/>
    <col min="6660" max="6660" width="9.7265625" style="407" customWidth="1"/>
    <col min="6661" max="6661" width="23" style="407" customWidth="1"/>
    <col min="6662" max="6912" width="8.7265625" style="407"/>
    <col min="6913" max="6913" width="27" style="407" bestFit="1" customWidth="1"/>
    <col min="6914" max="6914" width="28.453125" style="407" customWidth="1"/>
    <col min="6915" max="6915" width="26.81640625" style="407" customWidth="1"/>
    <col min="6916" max="6916" width="9.7265625" style="407" customWidth="1"/>
    <col min="6917" max="6917" width="23" style="407" customWidth="1"/>
    <col min="6918" max="7168" width="8.7265625" style="407"/>
    <col min="7169" max="7169" width="27" style="407" bestFit="1" customWidth="1"/>
    <col min="7170" max="7170" width="28.453125" style="407" customWidth="1"/>
    <col min="7171" max="7171" width="26.81640625" style="407" customWidth="1"/>
    <col min="7172" max="7172" width="9.7265625" style="407" customWidth="1"/>
    <col min="7173" max="7173" width="23" style="407" customWidth="1"/>
    <col min="7174" max="7424" width="8.7265625" style="407"/>
    <col min="7425" max="7425" width="27" style="407" bestFit="1" customWidth="1"/>
    <col min="7426" max="7426" width="28.453125" style="407" customWidth="1"/>
    <col min="7427" max="7427" width="26.81640625" style="407" customWidth="1"/>
    <col min="7428" max="7428" width="9.7265625" style="407" customWidth="1"/>
    <col min="7429" max="7429" width="23" style="407" customWidth="1"/>
    <col min="7430" max="7680" width="8.7265625" style="407"/>
    <col min="7681" max="7681" width="27" style="407" bestFit="1" customWidth="1"/>
    <col min="7682" max="7682" width="28.453125" style="407" customWidth="1"/>
    <col min="7683" max="7683" width="26.81640625" style="407" customWidth="1"/>
    <col min="7684" max="7684" width="9.7265625" style="407" customWidth="1"/>
    <col min="7685" max="7685" width="23" style="407" customWidth="1"/>
    <col min="7686" max="7936" width="8.7265625" style="407"/>
    <col min="7937" max="7937" width="27" style="407" bestFit="1" customWidth="1"/>
    <col min="7938" max="7938" width="28.453125" style="407" customWidth="1"/>
    <col min="7939" max="7939" width="26.81640625" style="407" customWidth="1"/>
    <col min="7940" max="7940" width="9.7265625" style="407" customWidth="1"/>
    <col min="7941" max="7941" width="23" style="407" customWidth="1"/>
    <col min="7942" max="8192" width="8.7265625" style="407"/>
    <col min="8193" max="8193" width="27" style="407" bestFit="1" customWidth="1"/>
    <col min="8194" max="8194" width="28.453125" style="407" customWidth="1"/>
    <col min="8195" max="8195" width="26.81640625" style="407" customWidth="1"/>
    <col min="8196" max="8196" width="9.7265625" style="407" customWidth="1"/>
    <col min="8197" max="8197" width="23" style="407" customWidth="1"/>
    <col min="8198" max="8448" width="8.7265625" style="407"/>
    <col min="8449" max="8449" width="27" style="407" bestFit="1" customWidth="1"/>
    <col min="8450" max="8450" width="28.453125" style="407" customWidth="1"/>
    <col min="8451" max="8451" width="26.81640625" style="407" customWidth="1"/>
    <col min="8452" max="8452" width="9.7265625" style="407" customWidth="1"/>
    <col min="8453" max="8453" width="23" style="407" customWidth="1"/>
    <col min="8454" max="8704" width="8.7265625" style="407"/>
    <col min="8705" max="8705" width="27" style="407" bestFit="1" customWidth="1"/>
    <col min="8706" max="8706" width="28.453125" style="407" customWidth="1"/>
    <col min="8707" max="8707" width="26.81640625" style="407" customWidth="1"/>
    <col min="8708" max="8708" width="9.7265625" style="407" customWidth="1"/>
    <col min="8709" max="8709" width="23" style="407" customWidth="1"/>
    <col min="8710" max="8960" width="8.7265625" style="407"/>
    <col min="8961" max="8961" width="27" style="407" bestFit="1" customWidth="1"/>
    <col min="8962" max="8962" width="28.453125" style="407" customWidth="1"/>
    <col min="8963" max="8963" width="26.81640625" style="407" customWidth="1"/>
    <col min="8964" max="8964" width="9.7265625" style="407" customWidth="1"/>
    <col min="8965" max="8965" width="23" style="407" customWidth="1"/>
    <col min="8966" max="9216" width="8.7265625" style="407"/>
    <col min="9217" max="9217" width="27" style="407" bestFit="1" customWidth="1"/>
    <col min="9218" max="9218" width="28.453125" style="407" customWidth="1"/>
    <col min="9219" max="9219" width="26.81640625" style="407" customWidth="1"/>
    <col min="9220" max="9220" width="9.7265625" style="407" customWidth="1"/>
    <col min="9221" max="9221" width="23" style="407" customWidth="1"/>
    <col min="9222" max="9472" width="8.7265625" style="407"/>
    <col min="9473" max="9473" width="27" style="407" bestFit="1" customWidth="1"/>
    <col min="9474" max="9474" width="28.453125" style="407" customWidth="1"/>
    <col min="9475" max="9475" width="26.81640625" style="407" customWidth="1"/>
    <col min="9476" max="9476" width="9.7265625" style="407" customWidth="1"/>
    <col min="9477" max="9477" width="23" style="407" customWidth="1"/>
    <col min="9478" max="9728" width="8.7265625" style="407"/>
    <col min="9729" max="9729" width="27" style="407" bestFit="1" customWidth="1"/>
    <col min="9730" max="9730" width="28.453125" style="407" customWidth="1"/>
    <col min="9731" max="9731" width="26.81640625" style="407" customWidth="1"/>
    <col min="9732" max="9732" width="9.7265625" style="407" customWidth="1"/>
    <col min="9733" max="9733" width="23" style="407" customWidth="1"/>
    <col min="9734" max="9984" width="8.7265625" style="407"/>
    <col min="9985" max="9985" width="27" style="407" bestFit="1" customWidth="1"/>
    <col min="9986" max="9986" width="28.453125" style="407" customWidth="1"/>
    <col min="9987" max="9987" width="26.81640625" style="407" customWidth="1"/>
    <col min="9988" max="9988" width="9.7265625" style="407" customWidth="1"/>
    <col min="9989" max="9989" width="23" style="407" customWidth="1"/>
    <col min="9990" max="10240" width="8.7265625" style="407"/>
    <col min="10241" max="10241" width="27" style="407" bestFit="1" customWidth="1"/>
    <col min="10242" max="10242" width="28.453125" style="407" customWidth="1"/>
    <col min="10243" max="10243" width="26.81640625" style="407" customWidth="1"/>
    <col min="10244" max="10244" width="9.7265625" style="407" customWidth="1"/>
    <col min="10245" max="10245" width="23" style="407" customWidth="1"/>
    <col min="10246" max="10496" width="8.7265625" style="407"/>
    <col min="10497" max="10497" width="27" style="407" bestFit="1" customWidth="1"/>
    <col min="10498" max="10498" width="28.453125" style="407" customWidth="1"/>
    <col min="10499" max="10499" width="26.81640625" style="407" customWidth="1"/>
    <col min="10500" max="10500" width="9.7265625" style="407" customWidth="1"/>
    <col min="10501" max="10501" width="23" style="407" customWidth="1"/>
    <col min="10502" max="10752" width="8.7265625" style="407"/>
    <col min="10753" max="10753" width="27" style="407" bestFit="1" customWidth="1"/>
    <col min="10754" max="10754" width="28.453125" style="407" customWidth="1"/>
    <col min="10755" max="10755" width="26.81640625" style="407" customWidth="1"/>
    <col min="10756" max="10756" width="9.7265625" style="407" customWidth="1"/>
    <col min="10757" max="10757" width="23" style="407" customWidth="1"/>
    <col min="10758" max="11008" width="8.7265625" style="407"/>
    <col min="11009" max="11009" width="27" style="407" bestFit="1" customWidth="1"/>
    <col min="11010" max="11010" width="28.453125" style="407" customWidth="1"/>
    <col min="11011" max="11011" width="26.81640625" style="407" customWidth="1"/>
    <col min="11012" max="11012" width="9.7265625" style="407" customWidth="1"/>
    <col min="11013" max="11013" width="23" style="407" customWidth="1"/>
    <col min="11014" max="11264" width="8.7265625" style="407"/>
    <col min="11265" max="11265" width="27" style="407" bestFit="1" customWidth="1"/>
    <col min="11266" max="11266" width="28.453125" style="407" customWidth="1"/>
    <col min="11267" max="11267" width="26.81640625" style="407" customWidth="1"/>
    <col min="11268" max="11268" width="9.7265625" style="407" customWidth="1"/>
    <col min="11269" max="11269" width="23" style="407" customWidth="1"/>
    <col min="11270" max="11520" width="8.7265625" style="407"/>
    <col min="11521" max="11521" width="27" style="407" bestFit="1" customWidth="1"/>
    <col min="11522" max="11522" width="28.453125" style="407" customWidth="1"/>
    <col min="11523" max="11523" width="26.81640625" style="407" customWidth="1"/>
    <col min="11524" max="11524" width="9.7265625" style="407" customWidth="1"/>
    <col min="11525" max="11525" width="23" style="407" customWidth="1"/>
    <col min="11526" max="11776" width="8.7265625" style="407"/>
    <col min="11777" max="11777" width="27" style="407" bestFit="1" customWidth="1"/>
    <col min="11778" max="11778" width="28.453125" style="407" customWidth="1"/>
    <col min="11779" max="11779" width="26.81640625" style="407" customWidth="1"/>
    <col min="11780" max="11780" width="9.7265625" style="407" customWidth="1"/>
    <col min="11781" max="11781" width="23" style="407" customWidth="1"/>
    <col min="11782" max="12032" width="8.7265625" style="407"/>
    <col min="12033" max="12033" width="27" style="407" bestFit="1" customWidth="1"/>
    <col min="12034" max="12034" width="28.453125" style="407" customWidth="1"/>
    <col min="12035" max="12035" width="26.81640625" style="407" customWidth="1"/>
    <col min="12036" max="12036" width="9.7265625" style="407" customWidth="1"/>
    <col min="12037" max="12037" width="23" style="407" customWidth="1"/>
    <col min="12038" max="12288" width="8.7265625" style="407"/>
    <col min="12289" max="12289" width="27" style="407" bestFit="1" customWidth="1"/>
    <col min="12290" max="12290" width="28.453125" style="407" customWidth="1"/>
    <col min="12291" max="12291" width="26.81640625" style="407" customWidth="1"/>
    <col min="12292" max="12292" width="9.7265625" style="407" customWidth="1"/>
    <col min="12293" max="12293" width="23" style="407" customWidth="1"/>
    <col min="12294" max="12544" width="8.7265625" style="407"/>
    <col min="12545" max="12545" width="27" style="407" bestFit="1" customWidth="1"/>
    <col min="12546" max="12546" width="28.453125" style="407" customWidth="1"/>
    <col min="12547" max="12547" width="26.81640625" style="407" customWidth="1"/>
    <col min="12548" max="12548" width="9.7265625" style="407" customWidth="1"/>
    <col min="12549" max="12549" width="23" style="407" customWidth="1"/>
    <col min="12550" max="12800" width="8.7265625" style="407"/>
    <col min="12801" max="12801" width="27" style="407" bestFit="1" customWidth="1"/>
    <col min="12802" max="12802" width="28.453125" style="407" customWidth="1"/>
    <col min="12803" max="12803" width="26.81640625" style="407" customWidth="1"/>
    <col min="12804" max="12804" width="9.7265625" style="407" customWidth="1"/>
    <col min="12805" max="12805" width="23" style="407" customWidth="1"/>
    <col min="12806" max="13056" width="8.7265625" style="407"/>
    <col min="13057" max="13057" width="27" style="407" bestFit="1" customWidth="1"/>
    <col min="13058" max="13058" width="28.453125" style="407" customWidth="1"/>
    <col min="13059" max="13059" width="26.81640625" style="407" customWidth="1"/>
    <col min="13060" max="13060" width="9.7265625" style="407" customWidth="1"/>
    <col min="13061" max="13061" width="23" style="407" customWidth="1"/>
    <col min="13062" max="13312" width="8.7265625" style="407"/>
    <col min="13313" max="13313" width="27" style="407" bestFit="1" customWidth="1"/>
    <col min="13314" max="13314" width="28.453125" style="407" customWidth="1"/>
    <col min="13315" max="13315" width="26.81640625" style="407" customWidth="1"/>
    <col min="13316" max="13316" width="9.7265625" style="407" customWidth="1"/>
    <col min="13317" max="13317" width="23" style="407" customWidth="1"/>
    <col min="13318" max="13568" width="8.7265625" style="407"/>
    <col min="13569" max="13569" width="27" style="407" bestFit="1" customWidth="1"/>
    <col min="13570" max="13570" width="28.453125" style="407" customWidth="1"/>
    <col min="13571" max="13571" width="26.81640625" style="407" customWidth="1"/>
    <col min="13572" max="13572" width="9.7265625" style="407" customWidth="1"/>
    <col min="13573" max="13573" width="23" style="407" customWidth="1"/>
    <col min="13574" max="13824" width="8.7265625" style="407"/>
    <col min="13825" max="13825" width="27" style="407" bestFit="1" customWidth="1"/>
    <col min="13826" max="13826" width="28.453125" style="407" customWidth="1"/>
    <col min="13827" max="13827" width="26.81640625" style="407" customWidth="1"/>
    <col min="13828" max="13828" width="9.7265625" style="407" customWidth="1"/>
    <col min="13829" max="13829" width="23" style="407" customWidth="1"/>
    <col min="13830" max="14080" width="8.7265625" style="407"/>
    <col min="14081" max="14081" width="27" style="407" bestFit="1" customWidth="1"/>
    <col min="14082" max="14082" width="28.453125" style="407" customWidth="1"/>
    <col min="14083" max="14083" width="26.81640625" style="407" customWidth="1"/>
    <col min="14084" max="14084" width="9.7265625" style="407" customWidth="1"/>
    <col min="14085" max="14085" width="23" style="407" customWidth="1"/>
    <col min="14086" max="14336" width="8.7265625" style="407"/>
    <col min="14337" max="14337" width="27" style="407" bestFit="1" customWidth="1"/>
    <col min="14338" max="14338" width="28.453125" style="407" customWidth="1"/>
    <col min="14339" max="14339" width="26.81640625" style="407" customWidth="1"/>
    <col min="14340" max="14340" width="9.7265625" style="407" customWidth="1"/>
    <col min="14341" max="14341" width="23" style="407" customWidth="1"/>
    <col min="14342" max="14592" width="8.7265625" style="407"/>
    <col min="14593" max="14593" width="27" style="407" bestFit="1" customWidth="1"/>
    <col min="14594" max="14594" width="28.453125" style="407" customWidth="1"/>
    <col min="14595" max="14595" width="26.81640625" style="407" customWidth="1"/>
    <col min="14596" max="14596" width="9.7265625" style="407" customWidth="1"/>
    <col min="14597" max="14597" width="23" style="407" customWidth="1"/>
    <col min="14598" max="14848" width="8.7265625" style="407"/>
    <col min="14849" max="14849" width="27" style="407" bestFit="1" customWidth="1"/>
    <col min="14850" max="14850" width="28.453125" style="407" customWidth="1"/>
    <col min="14851" max="14851" width="26.81640625" style="407" customWidth="1"/>
    <col min="14852" max="14852" width="9.7265625" style="407" customWidth="1"/>
    <col min="14853" max="14853" width="23" style="407" customWidth="1"/>
    <col min="14854" max="15104" width="8.7265625" style="407"/>
    <col min="15105" max="15105" width="27" style="407" bestFit="1" customWidth="1"/>
    <col min="15106" max="15106" width="28.453125" style="407" customWidth="1"/>
    <col min="15107" max="15107" width="26.81640625" style="407" customWidth="1"/>
    <col min="15108" max="15108" width="9.7265625" style="407" customWidth="1"/>
    <col min="15109" max="15109" width="23" style="407" customWidth="1"/>
    <col min="15110" max="15360" width="8.7265625" style="407"/>
    <col min="15361" max="15361" width="27" style="407" bestFit="1" customWidth="1"/>
    <col min="15362" max="15362" width="28.453125" style="407" customWidth="1"/>
    <col min="15363" max="15363" width="26.81640625" style="407" customWidth="1"/>
    <col min="15364" max="15364" width="9.7265625" style="407" customWidth="1"/>
    <col min="15365" max="15365" width="23" style="407" customWidth="1"/>
    <col min="15366" max="15616" width="8.7265625" style="407"/>
    <col min="15617" max="15617" width="27" style="407" bestFit="1" customWidth="1"/>
    <col min="15618" max="15618" width="28.453125" style="407" customWidth="1"/>
    <col min="15619" max="15619" width="26.81640625" style="407" customWidth="1"/>
    <col min="15620" max="15620" width="9.7265625" style="407" customWidth="1"/>
    <col min="15621" max="15621" width="23" style="407" customWidth="1"/>
    <col min="15622" max="15872" width="8.7265625" style="407"/>
    <col min="15873" max="15873" width="27" style="407" bestFit="1" customWidth="1"/>
    <col min="15874" max="15874" width="28.453125" style="407" customWidth="1"/>
    <col min="15875" max="15875" width="26.81640625" style="407" customWidth="1"/>
    <col min="15876" max="15876" width="9.7265625" style="407" customWidth="1"/>
    <col min="15877" max="15877" width="23" style="407" customWidth="1"/>
    <col min="15878" max="16128" width="8.7265625" style="407"/>
    <col min="16129" max="16129" width="27" style="407" bestFit="1" customWidth="1"/>
    <col min="16130" max="16130" width="28.453125" style="407" customWidth="1"/>
    <col min="16131" max="16131" width="26.81640625" style="407" customWidth="1"/>
    <col min="16132" max="16132" width="9.7265625" style="407" customWidth="1"/>
    <col min="16133" max="16133" width="23" style="407" customWidth="1"/>
    <col min="16134" max="16384" width="8.7265625" style="407"/>
  </cols>
  <sheetData>
    <row r="1" spans="1:5" ht="162" customHeight="1"/>
    <row r="2" spans="1:5">
      <c r="D2" s="439" t="s">
        <v>3748</v>
      </c>
      <c r="E2" s="440"/>
    </row>
    <row r="3" spans="1:5" ht="90.75" customHeight="1">
      <c r="A3" s="441" t="s">
        <v>3749</v>
      </c>
      <c r="B3" s="442"/>
      <c r="C3" s="442"/>
      <c r="D3" s="442"/>
      <c r="E3" s="442"/>
    </row>
    <row r="4" spans="1:5" ht="26">
      <c r="A4" s="408" t="s">
        <v>3750</v>
      </c>
      <c r="B4" s="408" t="s">
        <v>3751</v>
      </c>
      <c r="C4" s="408" t="s">
        <v>3752</v>
      </c>
      <c r="D4" s="408" t="s">
        <v>3753</v>
      </c>
      <c r="E4" s="409" t="s">
        <v>3754</v>
      </c>
    </row>
    <row r="5" spans="1:5">
      <c r="A5" s="407" t="s">
        <v>3755</v>
      </c>
      <c r="B5" s="407" t="s">
        <v>3756</v>
      </c>
      <c r="C5" s="407" t="s">
        <v>3757</v>
      </c>
      <c r="D5" s="410" t="s">
        <v>42</v>
      </c>
      <c r="E5" s="410" t="s">
        <v>3758</v>
      </c>
    </row>
    <row r="6" spans="1:5">
      <c r="A6" s="407" t="s">
        <v>3755</v>
      </c>
      <c r="B6" s="407" t="s">
        <v>3759</v>
      </c>
      <c r="C6" s="407" t="s">
        <v>3760</v>
      </c>
      <c r="D6" s="410" t="s">
        <v>42</v>
      </c>
      <c r="E6" s="410" t="s">
        <v>3758</v>
      </c>
    </row>
    <row r="7" spans="1:5">
      <c r="A7" s="407" t="s">
        <v>3755</v>
      </c>
      <c r="B7" s="407" t="s">
        <v>3761</v>
      </c>
      <c r="C7" s="407" t="s">
        <v>3762</v>
      </c>
      <c r="D7" s="410" t="s">
        <v>42</v>
      </c>
      <c r="E7" s="410" t="s">
        <v>3758</v>
      </c>
    </row>
    <row r="8" spans="1:5">
      <c r="A8" s="407" t="s">
        <v>3763</v>
      </c>
      <c r="B8" s="407" t="s">
        <v>3764</v>
      </c>
      <c r="C8" s="407" t="s">
        <v>3760</v>
      </c>
      <c r="D8" s="410" t="s">
        <v>3758</v>
      </c>
      <c r="E8" s="410" t="s">
        <v>3758</v>
      </c>
    </row>
    <row r="9" spans="1:5">
      <c r="A9" s="407" t="s">
        <v>3763</v>
      </c>
      <c r="B9" s="407" t="s">
        <v>3765</v>
      </c>
      <c r="C9" s="407" t="s">
        <v>3760</v>
      </c>
      <c r="D9" s="410" t="s">
        <v>3758</v>
      </c>
      <c r="E9" s="410" t="s">
        <v>3758</v>
      </c>
    </row>
    <row r="10" spans="1:5">
      <c r="A10" s="407" t="s">
        <v>3763</v>
      </c>
      <c r="B10" s="407" t="s">
        <v>3766</v>
      </c>
      <c r="C10" s="407" t="s">
        <v>3767</v>
      </c>
      <c r="D10" s="410" t="s">
        <v>42</v>
      </c>
      <c r="E10" s="410" t="s">
        <v>42</v>
      </c>
    </row>
    <row r="11" spans="1:5">
      <c r="A11" s="407" t="s">
        <v>3763</v>
      </c>
      <c r="B11" s="407" t="s">
        <v>3768</v>
      </c>
      <c r="C11" s="407" t="s">
        <v>3760</v>
      </c>
      <c r="D11" s="410" t="s">
        <v>42</v>
      </c>
      <c r="E11" s="410" t="s">
        <v>42</v>
      </c>
    </row>
    <row r="12" spans="1:5">
      <c r="A12" s="407" t="s">
        <v>3769</v>
      </c>
      <c r="B12" s="407" t="s">
        <v>3770</v>
      </c>
      <c r="C12" s="407" t="s">
        <v>3760</v>
      </c>
      <c r="D12" s="410" t="s">
        <v>42</v>
      </c>
      <c r="E12" s="410" t="s">
        <v>3758</v>
      </c>
    </row>
    <row r="13" spans="1:5">
      <c r="A13" s="407" t="s">
        <v>3769</v>
      </c>
      <c r="B13" s="407" t="s">
        <v>3771</v>
      </c>
      <c r="C13" s="407" t="s">
        <v>3760</v>
      </c>
      <c r="D13" s="410" t="s">
        <v>3758</v>
      </c>
      <c r="E13" s="410" t="s">
        <v>3758</v>
      </c>
    </row>
    <row r="14" spans="1:5">
      <c r="A14" s="407" t="s">
        <v>3772</v>
      </c>
      <c r="B14" s="407" t="s">
        <v>3773</v>
      </c>
      <c r="C14" s="407" t="s">
        <v>3774</v>
      </c>
      <c r="D14" s="410" t="s">
        <v>42</v>
      </c>
      <c r="E14" s="410" t="s">
        <v>42</v>
      </c>
    </row>
    <row r="15" spans="1:5">
      <c r="A15" s="407" t="s">
        <v>3775</v>
      </c>
      <c r="B15" s="407" t="s">
        <v>3776</v>
      </c>
      <c r="C15" s="407" t="s">
        <v>3762</v>
      </c>
      <c r="D15" s="410" t="s">
        <v>42</v>
      </c>
      <c r="E15" s="410" t="s">
        <v>3758</v>
      </c>
    </row>
    <row r="16" spans="1:5">
      <c r="A16" s="407" t="s">
        <v>800</v>
      </c>
      <c r="B16" s="407" t="s">
        <v>3777</v>
      </c>
      <c r="C16" s="407" t="s">
        <v>3760</v>
      </c>
      <c r="D16" s="410" t="s">
        <v>3758</v>
      </c>
      <c r="E16" s="410" t="s">
        <v>3758</v>
      </c>
    </row>
    <row r="17" spans="1:5">
      <c r="A17" s="407" t="s">
        <v>801</v>
      </c>
      <c r="B17" s="407" t="s">
        <v>3778</v>
      </c>
      <c r="C17" s="407" t="s">
        <v>3767</v>
      </c>
      <c r="D17" s="410" t="s">
        <v>42</v>
      </c>
      <c r="E17" s="410" t="s">
        <v>3758</v>
      </c>
    </row>
    <row r="18" spans="1:5">
      <c r="A18" s="407" t="s">
        <v>801</v>
      </c>
      <c r="B18" s="407" t="s">
        <v>3779</v>
      </c>
      <c r="C18" s="407" t="s">
        <v>3757</v>
      </c>
      <c r="D18" s="410" t="s">
        <v>42</v>
      </c>
      <c r="E18" s="410" t="s">
        <v>3758</v>
      </c>
    </row>
    <row r="19" spans="1:5">
      <c r="A19" s="407" t="s">
        <v>3780</v>
      </c>
      <c r="B19" s="407" t="s">
        <v>3781</v>
      </c>
      <c r="C19" s="407" t="s">
        <v>3762</v>
      </c>
      <c r="D19" s="410" t="s">
        <v>3758</v>
      </c>
      <c r="E19" s="410" t="s">
        <v>3758</v>
      </c>
    </row>
    <row r="20" spans="1:5">
      <c r="A20" s="407" t="s">
        <v>3780</v>
      </c>
      <c r="B20" s="407" t="s">
        <v>3779</v>
      </c>
      <c r="C20" s="407" t="s">
        <v>3757</v>
      </c>
      <c r="D20" s="410" t="s">
        <v>42</v>
      </c>
      <c r="E20" s="410" t="s">
        <v>3758</v>
      </c>
    </row>
    <row r="21" spans="1:5">
      <c r="A21" s="407" t="s">
        <v>3780</v>
      </c>
      <c r="B21" s="407" t="s">
        <v>3778</v>
      </c>
      <c r="C21" s="407" t="s">
        <v>3767</v>
      </c>
      <c r="D21" s="410" t="s">
        <v>42</v>
      </c>
      <c r="E21" s="410" t="s">
        <v>3758</v>
      </c>
    </row>
    <row r="22" spans="1:5">
      <c r="A22" s="407" t="s">
        <v>803</v>
      </c>
      <c r="B22" s="407" t="s">
        <v>3782</v>
      </c>
      <c r="C22" s="407" t="s">
        <v>3783</v>
      </c>
      <c r="D22" s="410" t="s">
        <v>42</v>
      </c>
      <c r="E22" s="410" t="s">
        <v>3758</v>
      </c>
    </row>
    <row r="23" spans="1:5">
      <c r="A23" s="407" t="s">
        <v>803</v>
      </c>
      <c r="B23" s="407" t="s">
        <v>3784</v>
      </c>
      <c r="C23" s="407" t="s">
        <v>3785</v>
      </c>
      <c r="D23" s="410" t="s">
        <v>3758</v>
      </c>
      <c r="E23" s="410" t="s">
        <v>3758</v>
      </c>
    </row>
    <row r="24" spans="1:5">
      <c r="A24" s="407" t="s">
        <v>803</v>
      </c>
      <c r="B24" s="407" t="s">
        <v>3786</v>
      </c>
      <c r="C24" s="407" t="s">
        <v>3787</v>
      </c>
      <c r="D24" s="410" t="s">
        <v>42</v>
      </c>
      <c r="E24" s="410" t="s">
        <v>3758</v>
      </c>
    </row>
    <row r="25" spans="1:5">
      <c r="A25" s="407" t="s">
        <v>3788</v>
      </c>
      <c r="B25" s="407" t="s">
        <v>3789</v>
      </c>
      <c r="C25" s="407" t="s">
        <v>3762</v>
      </c>
      <c r="D25" s="410" t="s">
        <v>3758</v>
      </c>
      <c r="E25" s="410" t="s">
        <v>3758</v>
      </c>
    </row>
    <row r="26" spans="1:5">
      <c r="A26" s="407" t="s">
        <v>3788</v>
      </c>
      <c r="B26" s="407" t="s">
        <v>3790</v>
      </c>
      <c r="C26" s="407" t="s">
        <v>3767</v>
      </c>
      <c r="D26" s="410" t="s">
        <v>42</v>
      </c>
      <c r="E26" s="410" t="s">
        <v>3758</v>
      </c>
    </row>
    <row r="27" spans="1:5">
      <c r="A27" s="407" t="s">
        <v>3788</v>
      </c>
      <c r="B27" s="407" t="s">
        <v>3791</v>
      </c>
      <c r="C27" s="407" t="s">
        <v>3767</v>
      </c>
      <c r="D27" s="410" t="s">
        <v>3758</v>
      </c>
      <c r="E27" s="410" t="s">
        <v>3758</v>
      </c>
    </row>
    <row r="28" spans="1:5">
      <c r="A28" s="407" t="s">
        <v>805</v>
      </c>
      <c r="B28" s="407" t="s">
        <v>3778</v>
      </c>
      <c r="C28" s="407" t="s">
        <v>3767</v>
      </c>
      <c r="D28" s="410" t="s">
        <v>42</v>
      </c>
      <c r="E28" s="410" t="s">
        <v>3758</v>
      </c>
    </row>
    <row r="29" spans="1:5">
      <c r="A29" s="407" t="s">
        <v>806</v>
      </c>
      <c r="B29" s="407" t="s">
        <v>3792</v>
      </c>
      <c r="C29" s="407" t="s">
        <v>3760</v>
      </c>
      <c r="D29" s="410" t="s">
        <v>42</v>
      </c>
      <c r="E29" s="410" t="s">
        <v>42</v>
      </c>
    </row>
    <row r="30" spans="1:5">
      <c r="A30" s="407" t="s">
        <v>806</v>
      </c>
      <c r="B30" s="407" t="s">
        <v>3793</v>
      </c>
      <c r="C30" s="407" t="s">
        <v>3794</v>
      </c>
      <c r="D30" s="410" t="s">
        <v>42</v>
      </c>
      <c r="E30" s="410" t="s">
        <v>3758</v>
      </c>
    </row>
    <row r="31" spans="1:5">
      <c r="A31" s="407" t="s">
        <v>806</v>
      </c>
      <c r="B31" s="407" t="s">
        <v>3795</v>
      </c>
      <c r="C31" s="407" t="s">
        <v>3767</v>
      </c>
      <c r="D31" s="410" t="s">
        <v>42</v>
      </c>
      <c r="E31" s="410" t="s">
        <v>42</v>
      </c>
    </row>
    <row r="32" spans="1:5">
      <c r="A32" s="407" t="s">
        <v>3796</v>
      </c>
      <c r="B32" s="407" t="s">
        <v>3797</v>
      </c>
      <c r="C32" s="407" t="s">
        <v>3798</v>
      </c>
      <c r="D32" s="410" t="s">
        <v>42</v>
      </c>
      <c r="E32" s="410" t="s">
        <v>3758</v>
      </c>
    </row>
    <row r="33" spans="1:5">
      <c r="A33" s="407" t="s">
        <v>3796</v>
      </c>
      <c r="B33" s="407" t="s">
        <v>3799</v>
      </c>
      <c r="C33" s="407" t="s">
        <v>3767</v>
      </c>
      <c r="D33" s="410" t="s">
        <v>42</v>
      </c>
      <c r="E33" s="410" t="s">
        <v>42</v>
      </c>
    </row>
    <row r="34" spans="1:5">
      <c r="A34" s="407" t="s">
        <v>3796</v>
      </c>
      <c r="B34" s="407" t="s">
        <v>3800</v>
      </c>
      <c r="C34" s="407" t="s">
        <v>3762</v>
      </c>
      <c r="D34" s="410" t="s">
        <v>42</v>
      </c>
      <c r="E34" s="410" t="s">
        <v>3758</v>
      </c>
    </row>
    <row r="35" spans="1:5">
      <c r="A35" s="407" t="s">
        <v>3801</v>
      </c>
      <c r="B35" s="407" t="s">
        <v>3802</v>
      </c>
      <c r="C35" s="407" t="s">
        <v>3760</v>
      </c>
      <c r="D35" s="410" t="s">
        <v>42</v>
      </c>
      <c r="E35" s="410" t="s">
        <v>42</v>
      </c>
    </row>
    <row r="36" spans="1:5">
      <c r="A36" s="407" t="s">
        <v>3801</v>
      </c>
      <c r="B36" s="407" t="s">
        <v>3803</v>
      </c>
      <c r="C36" s="407" t="s">
        <v>3794</v>
      </c>
      <c r="D36" s="410" t="s">
        <v>42</v>
      </c>
      <c r="E36" s="410" t="s">
        <v>42</v>
      </c>
    </row>
    <row r="37" spans="1:5">
      <c r="A37" s="407" t="s">
        <v>3801</v>
      </c>
      <c r="B37" s="407" t="s">
        <v>3804</v>
      </c>
      <c r="C37" s="407" t="s">
        <v>3794</v>
      </c>
      <c r="D37" s="410" t="s">
        <v>42</v>
      </c>
      <c r="E37" s="410" t="s">
        <v>42</v>
      </c>
    </row>
    <row r="38" spans="1:5">
      <c r="A38" s="407" t="s">
        <v>3805</v>
      </c>
      <c r="B38" s="407" t="s">
        <v>3806</v>
      </c>
      <c r="C38" s="407" t="s">
        <v>3807</v>
      </c>
      <c r="D38" s="410" t="s">
        <v>3758</v>
      </c>
      <c r="E38" s="410" t="s">
        <v>3758</v>
      </c>
    </row>
    <row r="39" spans="1:5">
      <c r="A39" s="407" t="s">
        <v>3808</v>
      </c>
      <c r="B39" s="407" t="s">
        <v>3809</v>
      </c>
      <c r="C39" s="407" t="s">
        <v>3810</v>
      </c>
      <c r="D39" s="410" t="s">
        <v>42</v>
      </c>
      <c r="E39" s="410" t="s">
        <v>3758</v>
      </c>
    </row>
    <row r="40" spans="1:5">
      <c r="A40" s="407" t="s">
        <v>3808</v>
      </c>
      <c r="B40" s="407" t="s">
        <v>3811</v>
      </c>
      <c r="C40" s="407" t="s">
        <v>3762</v>
      </c>
      <c r="D40" s="410" t="s">
        <v>42</v>
      </c>
      <c r="E40" s="410" t="s">
        <v>3758</v>
      </c>
    </row>
    <row r="41" spans="1:5">
      <c r="A41" s="407" t="s">
        <v>3812</v>
      </c>
      <c r="B41" s="407" t="s">
        <v>3813</v>
      </c>
      <c r="C41" s="407" t="s">
        <v>3762</v>
      </c>
      <c r="D41" s="410" t="s">
        <v>3758</v>
      </c>
      <c r="E41" s="410" t="s">
        <v>3758</v>
      </c>
    </row>
    <row r="42" spans="1:5">
      <c r="A42" s="407" t="s">
        <v>3812</v>
      </c>
      <c r="B42" s="407" t="s">
        <v>3814</v>
      </c>
      <c r="C42" s="407" t="s">
        <v>3762</v>
      </c>
      <c r="D42" s="410" t="s">
        <v>3758</v>
      </c>
      <c r="E42" s="410" t="s">
        <v>3758</v>
      </c>
    </row>
    <row r="43" spans="1:5">
      <c r="A43" s="407" t="s">
        <v>812</v>
      </c>
      <c r="B43" s="407" t="s">
        <v>3779</v>
      </c>
      <c r="C43" s="407" t="s">
        <v>3757</v>
      </c>
      <c r="D43" s="410" t="s">
        <v>42</v>
      </c>
      <c r="E43" s="410" t="s">
        <v>3758</v>
      </c>
    </row>
    <row r="44" spans="1:5">
      <c r="A44" s="407" t="s">
        <v>812</v>
      </c>
      <c r="B44" s="407" t="s">
        <v>3778</v>
      </c>
      <c r="C44" s="407" t="s">
        <v>3767</v>
      </c>
      <c r="D44" s="410" t="s">
        <v>42</v>
      </c>
      <c r="E44" s="410" t="s">
        <v>3758</v>
      </c>
    </row>
    <row r="45" spans="1:5">
      <c r="A45" s="407" t="s">
        <v>3815</v>
      </c>
      <c r="B45" s="407" t="s">
        <v>3816</v>
      </c>
      <c r="C45" s="407" t="s">
        <v>3810</v>
      </c>
      <c r="D45" s="410" t="s">
        <v>42</v>
      </c>
      <c r="E45" s="410" t="s">
        <v>42</v>
      </c>
    </row>
    <row r="46" spans="1:5">
      <c r="A46" s="407" t="s">
        <v>3815</v>
      </c>
      <c r="B46" s="407" t="s">
        <v>3817</v>
      </c>
      <c r="C46" s="407" t="s">
        <v>3767</v>
      </c>
      <c r="D46" s="410" t="s">
        <v>42</v>
      </c>
      <c r="E46" s="410" t="s">
        <v>42</v>
      </c>
    </row>
    <row r="47" spans="1:5">
      <c r="A47" s="407" t="s">
        <v>3815</v>
      </c>
      <c r="B47" s="407" t="s">
        <v>3818</v>
      </c>
      <c r="C47" s="407" t="s">
        <v>3794</v>
      </c>
      <c r="D47" s="410" t="s">
        <v>42</v>
      </c>
      <c r="E47" s="410" t="s">
        <v>42</v>
      </c>
    </row>
    <row r="48" spans="1:5">
      <c r="A48" s="407" t="s">
        <v>815</v>
      </c>
      <c r="B48" s="407" t="s">
        <v>3819</v>
      </c>
      <c r="C48" s="407" t="s">
        <v>3757</v>
      </c>
      <c r="D48" s="410" t="s">
        <v>3758</v>
      </c>
      <c r="E48" s="410" t="s">
        <v>3758</v>
      </c>
    </row>
    <row r="49" spans="1:5">
      <c r="A49" s="407" t="s">
        <v>816</v>
      </c>
      <c r="B49" s="407" t="s">
        <v>3759</v>
      </c>
      <c r="C49" s="407" t="s">
        <v>3762</v>
      </c>
      <c r="D49" s="410" t="s">
        <v>3758</v>
      </c>
      <c r="E49" s="410" t="s">
        <v>3758</v>
      </c>
    </row>
    <row r="50" spans="1:5">
      <c r="A50" s="407" t="s">
        <v>3820</v>
      </c>
      <c r="B50" s="407" t="s">
        <v>3778</v>
      </c>
      <c r="C50" s="407" t="s">
        <v>3767</v>
      </c>
      <c r="D50" s="410" t="s">
        <v>42</v>
      </c>
      <c r="E50" s="410" t="s">
        <v>3758</v>
      </c>
    </row>
    <row r="51" spans="1:5">
      <c r="A51" s="407" t="s">
        <v>3820</v>
      </c>
      <c r="B51" s="407" t="s">
        <v>3821</v>
      </c>
      <c r="C51" s="407" t="s">
        <v>3762</v>
      </c>
      <c r="D51" s="410" t="s">
        <v>42</v>
      </c>
      <c r="E51" s="410" t="s">
        <v>3758</v>
      </c>
    </row>
    <row r="52" spans="1:5">
      <c r="A52" s="407" t="s">
        <v>3822</v>
      </c>
      <c r="B52" s="407" t="s">
        <v>3823</v>
      </c>
      <c r="C52" s="407" t="s">
        <v>3760</v>
      </c>
      <c r="D52" s="410" t="s">
        <v>42</v>
      </c>
      <c r="E52" s="410" t="s">
        <v>3758</v>
      </c>
    </row>
    <row r="53" spans="1:5">
      <c r="A53" s="407" t="s">
        <v>3822</v>
      </c>
      <c r="B53" s="407" t="s">
        <v>3824</v>
      </c>
      <c r="C53" s="407" t="s">
        <v>3794</v>
      </c>
      <c r="D53" s="410" t="s">
        <v>42</v>
      </c>
      <c r="E53" s="410" t="s">
        <v>42</v>
      </c>
    </row>
    <row r="54" spans="1:5">
      <c r="A54" s="407" t="s">
        <v>3822</v>
      </c>
      <c r="B54" s="407" t="s">
        <v>3825</v>
      </c>
      <c r="C54" s="407" t="s">
        <v>3760</v>
      </c>
      <c r="D54" s="410" t="s">
        <v>42</v>
      </c>
      <c r="E54" s="410" t="s">
        <v>42</v>
      </c>
    </row>
    <row r="55" spans="1:5">
      <c r="A55" s="407" t="s">
        <v>819</v>
      </c>
      <c r="B55" s="407" t="s">
        <v>3809</v>
      </c>
      <c r="C55" s="407" t="s">
        <v>3757</v>
      </c>
      <c r="D55" s="410" t="s">
        <v>3758</v>
      </c>
      <c r="E55" s="410" t="s">
        <v>3758</v>
      </c>
    </row>
    <row r="56" spans="1:5">
      <c r="A56" s="407" t="s">
        <v>3826</v>
      </c>
      <c r="B56" s="407" t="s">
        <v>3827</v>
      </c>
      <c r="C56" s="407" t="s">
        <v>3794</v>
      </c>
      <c r="D56" s="410" t="s">
        <v>42</v>
      </c>
      <c r="E56" s="410" t="s">
        <v>42</v>
      </c>
    </row>
    <row r="57" spans="1:5">
      <c r="A57" s="407" t="s">
        <v>3826</v>
      </c>
      <c r="B57" s="407" t="s">
        <v>3828</v>
      </c>
      <c r="C57" s="407" t="s">
        <v>3767</v>
      </c>
      <c r="D57" s="410" t="s">
        <v>3758</v>
      </c>
      <c r="E57" s="410" t="s">
        <v>3758</v>
      </c>
    </row>
    <row r="58" spans="1:5">
      <c r="A58" s="407" t="s">
        <v>3826</v>
      </c>
      <c r="B58" s="407" t="s">
        <v>3829</v>
      </c>
      <c r="C58" s="407" t="s">
        <v>3760</v>
      </c>
      <c r="D58" s="410" t="s">
        <v>42</v>
      </c>
      <c r="E58" s="410" t="s">
        <v>42</v>
      </c>
    </row>
    <row r="59" spans="1:5">
      <c r="A59" s="407" t="s">
        <v>3830</v>
      </c>
      <c r="B59" s="407" t="s">
        <v>3784</v>
      </c>
      <c r="C59" s="407" t="s">
        <v>3785</v>
      </c>
      <c r="D59" s="410" t="s">
        <v>3758</v>
      </c>
      <c r="E59" s="410" t="s">
        <v>3758</v>
      </c>
    </row>
    <row r="60" spans="1:5">
      <c r="A60" s="407" t="s">
        <v>3830</v>
      </c>
      <c r="B60" s="407" t="s">
        <v>3831</v>
      </c>
      <c r="C60" s="407" t="s">
        <v>3798</v>
      </c>
      <c r="D60" s="410" t="s">
        <v>42</v>
      </c>
      <c r="E60" s="410" t="s">
        <v>3758</v>
      </c>
    </row>
    <row r="61" spans="1:5">
      <c r="A61" s="407" t="s">
        <v>3830</v>
      </c>
      <c r="B61" s="407" t="s">
        <v>3832</v>
      </c>
      <c r="C61" s="407" t="s">
        <v>3798</v>
      </c>
      <c r="D61" s="410" t="s">
        <v>3758</v>
      </c>
      <c r="E61" s="410" t="s">
        <v>3758</v>
      </c>
    </row>
    <row r="62" spans="1:5">
      <c r="A62" s="407" t="s">
        <v>3830</v>
      </c>
      <c r="B62" s="407" t="s">
        <v>3833</v>
      </c>
      <c r="C62" s="407" t="s">
        <v>3798</v>
      </c>
      <c r="D62" s="410" t="s">
        <v>42</v>
      </c>
      <c r="E62" s="410" t="s">
        <v>3758</v>
      </c>
    </row>
    <row r="63" spans="1:5">
      <c r="A63" s="407" t="s">
        <v>3830</v>
      </c>
      <c r="B63" s="407" t="s">
        <v>3834</v>
      </c>
      <c r="C63" s="407" t="s">
        <v>3835</v>
      </c>
      <c r="D63" s="410" t="s">
        <v>42</v>
      </c>
      <c r="E63" s="410" t="s">
        <v>3758</v>
      </c>
    </row>
    <row r="64" spans="1:5">
      <c r="A64" s="407" t="s">
        <v>3836</v>
      </c>
      <c r="B64" s="407" t="s">
        <v>3778</v>
      </c>
      <c r="C64" s="407" t="s">
        <v>3767</v>
      </c>
      <c r="D64" s="410" t="s">
        <v>42</v>
      </c>
      <c r="E64" s="410" t="s">
        <v>3758</v>
      </c>
    </row>
    <row r="65" spans="1:5">
      <c r="A65" s="407" t="s">
        <v>3836</v>
      </c>
      <c r="B65" s="407" t="s">
        <v>3779</v>
      </c>
      <c r="C65" s="407" t="s">
        <v>3757</v>
      </c>
      <c r="D65" s="410" t="s">
        <v>42</v>
      </c>
      <c r="E65" s="410" t="s">
        <v>3758</v>
      </c>
    </row>
    <row r="66" spans="1:5">
      <c r="A66" s="407" t="s">
        <v>3837</v>
      </c>
      <c r="B66" s="407" t="s">
        <v>3838</v>
      </c>
      <c r="C66" s="407" t="s">
        <v>3794</v>
      </c>
      <c r="D66" s="410" t="s">
        <v>42</v>
      </c>
      <c r="E66" s="410" t="s">
        <v>42</v>
      </c>
    </row>
    <row r="67" spans="1:5">
      <c r="A67" s="407" t="s">
        <v>3837</v>
      </c>
      <c r="B67" s="407" t="s">
        <v>3839</v>
      </c>
      <c r="C67" s="407" t="s">
        <v>3794</v>
      </c>
      <c r="D67" s="410" t="s">
        <v>42</v>
      </c>
      <c r="E67" s="410" t="s">
        <v>3758</v>
      </c>
    </row>
    <row r="68" spans="1:5">
      <c r="A68" s="407" t="s">
        <v>3837</v>
      </c>
      <c r="B68" s="407" t="s">
        <v>3840</v>
      </c>
      <c r="C68" s="407" t="s">
        <v>3794</v>
      </c>
      <c r="D68" s="410" t="s">
        <v>42</v>
      </c>
      <c r="E68" s="410" t="s">
        <v>42</v>
      </c>
    </row>
    <row r="69" spans="1:5">
      <c r="A69" s="407" t="s">
        <v>826</v>
      </c>
      <c r="B69" s="407" t="s">
        <v>3841</v>
      </c>
      <c r="C69" s="407" t="s">
        <v>3762</v>
      </c>
      <c r="D69" s="410" t="s">
        <v>3758</v>
      </c>
      <c r="E69" s="410" t="s">
        <v>3758</v>
      </c>
    </row>
    <row r="70" spans="1:5">
      <c r="A70" s="407" t="s">
        <v>828</v>
      </c>
      <c r="B70" s="407" t="s">
        <v>3842</v>
      </c>
      <c r="C70" s="407" t="s">
        <v>3762</v>
      </c>
      <c r="D70" s="410" t="s">
        <v>3758</v>
      </c>
      <c r="E70" s="410" t="s">
        <v>3758</v>
      </c>
    </row>
    <row r="71" spans="1:5">
      <c r="A71" s="407" t="s">
        <v>3843</v>
      </c>
      <c r="B71" s="407" t="s">
        <v>3844</v>
      </c>
      <c r="C71" s="407" t="s">
        <v>3845</v>
      </c>
      <c r="D71" s="410" t="s">
        <v>3758</v>
      </c>
      <c r="E71" s="410" t="s">
        <v>3758</v>
      </c>
    </row>
    <row r="72" spans="1:5">
      <c r="A72" s="407" t="s">
        <v>3846</v>
      </c>
      <c r="B72" s="407" t="s">
        <v>3847</v>
      </c>
      <c r="C72" s="407" t="s">
        <v>3762</v>
      </c>
      <c r="D72" s="410" t="s">
        <v>42</v>
      </c>
      <c r="E72" s="410" t="s">
        <v>3758</v>
      </c>
    </row>
    <row r="73" spans="1:5">
      <c r="A73" s="407" t="s">
        <v>3848</v>
      </c>
      <c r="B73" s="407" t="s">
        <v>3849</v>
      </c>
      <c r="C73" s="407" t="s">
        <v>3794</v>
      </c>
      <c r="D73" s="410" t="s">
        <v>42</v>
      </c>
      <c r="E73" s="410" t="s">
        <v>42</v>
      </c>
    </row>
    <row r="74" spans="1:5">
      <c r="A74" s="407" t="s">
        <v>3848</v>
      </c>
      <c r="B74" s="407" t="s">
        <v>3850</v>
      </c>
      <c r="C74" s="407" t="s">
        <v>3760</v>
      </c>
      <c r="D74" s="410" t="s">
        <v>42</v>
      </c>
      <c r="E74" s="410" t="s">
        <v>42</v>
      </c>
    </row>
    <row r="75" spans="1:5">
      <c r="A75" s="407" t="s">
        <v>3848</v>
      </c>
      <c r="B75" s="407" t="s">
        <v>3851</v>
      </c>
      <c r="C75" s="407" t="s">
        <v>3794</v>
      </c>
      <c r="D75" s="410" t="s">
        <v>42</v>
      </c>
      <c r="E75" s="410" t="s">
        <v>42</v>
      </c>
    </row>
    <row r="76" spans="1:5">
      <c r="A76" s="407" t="s">
        <v>836</v>
      </c>
      <c r="B76" s="407" t="s">
        <v>3852</v>
      </c>
      <c r="C76" s="407" t="s">
        <v>3807</v>
      </c>
      <c r="D76" s="410" t="s">
        <v>42</v>
      </c>
      <c r="E76" s="410" t="s">
        <v>3758</v>
      </c>
    </row>
    <row r="77" spans="1:5">
      <c r="A77" s="407" t="s">
        <v>3853</v>
      </c>
      <c r="B77" s="407" t="s">
        <v>3854</v>
      </c>
      <c r="C77" s="407" t="s">
        <v>3767</v>
      </c>
      <c r="D77" s="410" t="s">
        <v>42</v>
      </c>
      <c r="E77" s="410" t="s">
        <v>42</v>
      </c>
    </row>
    <row r="78" spans="1:5">
      <c r="A78" s="407" t="s">
        <v>3853</v>
      </c>
      <c r="B78" s="407" t="s">
        <v>3855</v>
      </c>
      <c r="C78" s="407" t="s">
        <v>3767</v>
      </c>
      <c r="D78" s="410" t="s">
        <v>42</v>
      </c>
      <c r="E78" s="410" t="s">
        <v>42</v>
      </c>
    </row>
    <row r="79" spans="1:5">
      <c r="A79" s="407" t="s">
        <v>3853</v>
      </c>
      <c r="B79" s="407" t="s">
        <v>3856</v>
      </c>
      <c r="C79" s="407" t="s">
        <v>3810</v>
      </c>
      <c r="D79" s="410" t="s">
        <v>42</v>
      </c>
      <c r="E79" s="410" t="s">
        <v>42</v>
      </c>
    </row>
    <row r="80" spans="1:5">
      <c r="A80" s="407" t="s">
        <v>3857</v>
      </c>
      <c r="B80" s="407" t="s">
        <v>3858</v>
      </c>
      <c r="C80" s="407" t="s">
        <v>3794</v>
      </c>
      <c r="D80" s="410" t="s">
        <v>3758</v>
      </c>
      <c r="E80" s="410" t="s">
        <v>3758</v>
      </c>
    </row>
    <row r="81" spans="1:5">
      <c r="A81" s="407" t="s">
        <v>3857</v>
      </c>
      <c r="B81" s="407" t="s">
        <v>3838</v>
      </c>
      <c r="C81" s="407" t="s">
        <v>3794</v>
      </c>
      <c r="D81" s="410" t="s">
        <v>3758</v>
      </c>
      <c r="E81" s="410" t="s">
        <v>42</v>
      </c>
    </row>
    <row r="82" spans="1:5">
      <c r="A82" s="407" t="s">
        <v>3857</v>
      </c>
      <c r="B82" s="407" t="s">
        <v>3859</v>
      </c>
      <c r="C82" s="407" t="s">
        <v>3762</v>
      </c>
      <c r="D82" s="410" t="s">
        <v>42</v>
      </c>
      <c r="E82" s="410" t="s">
        <v>42</v>
      </c>
    </row>
    <row r="83" spans="1:5">
      <c r="A83" s="407" t="s">
        <v>3860</v>
      </c>
      <c r="B83" s="407" t="s">
        <v>3861</v>
      </c>
      <c r="C83" s="407" t="s">
        <v>3794</v>
      </c>
      <c r="D83" s="410" t="s">
        <v>42</v>
      </c>
      <c r="E83" s="410" t="s">
        <v>3758</v>
      </c>
    </row>
    <row r="84" spans="1:5">
      <c r="A84" s="407" t="s">
        <v>3860</v>
      </c>
      <c r="B84" s="407" t="s">
        <v>3862</v>
      </c>
      <c r="C84" s="407" t="s">
        <v>3760</v>
      </c>
      <c r="D84" s="410" t="s">
        <v>42</v>
      </c>
      <c r="E84" s="410" t="s">
        <v>3758</v>
      </c>
    </row>
    <row r="85" spans="1:5">
      <c r="A85" s="407" t="s">
        <v>848</v>
      </c>
      <c r="B85" s="407" t="s">
        <v>3863</v>
      </c>
      <c r="C85" s="407" t="s">
        <v>3760</v>
      </c>
      <c r="D85" s="410" t="s">
        <v>42</v>
      </c>
      <c r="E85" s="410" t="s">
        <v>3758</v>
      </c>
    </row>
    <row r="86" spans="1:5">
      <c r="A86" s="407" t="s">
        <v>848</v>
      </c>
      <c r="B86" s="407" t="s">
        <v>3765</v>
      </c>
      <c r="C86" s="407" t="s">
        <v>3794</v>
      </c>
      <c r="D86" s="410" t="s">
        <v>42</v>
      </c>
      <c r="E86" s="410" t="s">
        <v>42</v>
      </c>
    </row>
    <row r="87" spans="1:5">
      <c r="A87" s="407" t="s">
        <v>3864</v>
      </c>
      <c r="B87" s="407" t="s">
        <v>3865</v>
      </c>
      <c r="C87" s="407" t="s">
        <v>3760</v>
      </c>
      <c r="D87" s="410" t="s">
        <v>42</v>
      </c>
      <c r="E87" s="410" t="s">
        <v>42</v>
      </c>
    </row>
    <row r="88" spans="1:5">
      <c r="A88" s="407" t="s">
        <v>3864</v>
      </c>
      <c r="B88" s="407" t="s">
        <v>3838</v>
      </c>
      <c r="C88" s="407" t="s">
        <v>3794</v>
      </c>
      <c r="D88" s="410" t="s">
        <v>42</v>
      </c>
      <c r="E88" s="410" t="s">
        <v>3758</v>
      </c>
    </row>
    <row r="89" spans="1:5">
      <c r="A89" s="407" t="s">
        <v>3864</v>
      </c>
      <c r="B89" s="407" t="s">
        <v>3866</v>
      </c>
      <c r="C89" s="407" t="s">
        <v>3867</v>
      </c>
      <c r="D89" s="410" t="s">
        <v>42</v>
      </c>
      <c r="E89" s="410" t="s">
        <v>3758</v>
      </c>
    </row>
    <row r="90" spans="1:5">
      <c r="A90" s="407" t="s">
        <v>3864</v>
      </c>
      <c r="B90" s="407" t="s">
        <v>3868</v>
      </c>
      <c r="C90" s="407" t="s">
        <v>3760</v>
      </c>
      <c r="D90" s="410" t="s">
        <v>42</v>
      </c>
      <c r="E90" s="410" t="s">
        <v>42</v>
      </c>
    </row>
    <row r="91" spans="1:5">
      <c r="A91" s="407" t="s">
        <v>3869</v>
      </c>
      <c r="B91" s="407" t="s">
        <v>3870</v>
      </c>
      <c r="C91" s="407" t="s">
        <v>3762</v>
      </c>
      <c r="D91" s="410" t="s">
        <v>3758</v>
      </c>
      <c r="E91" s="410" t="s">
        <v>3758</v>
      </c>
    </row>
    <row r="92" spans="1:5">
      <c r="A92" s="407" t="s">
        <v>3869</v>
      </c>
      <c r="B92" s="407" t="s">
        <v>3871</v>
      </c>
      <c r="C92" s="407" t="s">
        <v>3760</v>
      </c>
      <c r="D92" s="410" t="s">
        <v>42</v>
      </c>
      <c r="E92" s="410" t="s">
        <v>3758</v>
      </c>
    </row>
    <row r="93" spans="1:5">
      <c r="A93" s="407" t="s">
        <v>3872</v>
      </c>
      <c r="B93" s="407" t="s">
        <v>3778</v>
      </c>
      <c r="C93" s="407" t="s">
        <v>3760</v>
      </c>
      <c r="D93" s="410" t="s">
        <v>3758</v>
      </c>
      <c r="E93" s="410" t="s">
        <v>42</v>
      </c>
    </row>
    <row r="94" spans="1:5">
      <c r="A94" s="407" t="s">
        <v>3873</v>
      </c>
      <c r="B94" s="407" t="s">
        <v>3779</v>
      </c>
      <c r="C94" s="407" t="s">
        <v>3757</v>
      </c>
      <c r="D94" s="410" t="s">
        <v>42</v>
      </c>
      <c r="E94" s="410" t="s">
        <v>3758</v>
      </c>
    </row>
    <row r="95" spans="1:5">
      <c r="A95" s="407" t="s">
        <v>3873</v>
      </c>
      <c r="B95" s="407" t="s">
        <v>3778</v>
      </c>
      <c r="C95" s="407" t="s">
        <v>3767</v>
      </c>
      <c r="D95" s="410" t="s">
        <v>42</v>
      </c>
      <c r="E95" s="410" t="s">
        <v>3758</v>
      </c>
    </row>
    <row r="96" spans="1:5">
      <c r="A96" s="407" t="s">
        <v>3874</v>
      </c>
      <c r="B96" s="407" t="s">
        <v>3875</v>
      </c>
      <c r="C96" s="407" t="s">
        <v>3757</v>
      </c>
      <c r="D96" s="410" t="s">
        <v>42</v>
      </c>
      <c r="E96" s="410" t="s">
        <v>3758</v>
      </c>
    </row>
    <row r="97" spans="1:5">
      <c r="A97" s="407" t="s">
        <v>3876</v>
      </c>
      <c r="B97" s="407" t="s">
        <v>3877</v>
      </c>
      <c r="C97" s="407" t="s">
        <v>3762</v>
      </c>
      <c r="D97" s="410" t="s">
        <v>3758</v>
      </c>
      <c r="E97" s="410" t="s">
        <v>3758</v>
      </c>
    </row>
    <row r="98" spans="1:5">
      <c r="A98" s="407" t="s">
        <v>855</v>
      </c>
      <c r="B98" s="407" t="s">
        <v>3878</v>
      </c>
      <c r="C98" s="407" t="s">
        <v>3767</v>
      </c>
      <c r="D98" s="410" t="s">
        <v>42</v>
      </c>
      <c r="E98" s="410" t="s">
        <v>3758</v>
      </c>
    </row>
    <row r="99" spans="1:5">
      <c r="A99" s="407" t="s">
        <v>855</v>
      </c>
      <c r="B99" s="407" t="s">
        <v>3879</v>
      </c>
      <c r="C99" s="407" t="s">
        <v>3767</v>
      </c>
      <c r="D99" s="410" t="s">
        <v>42</v>
      </c>
      <c r="E99" s="410" t="s">
        <v>42</v>
      </c>
    </row>
    <row r="100" spans="1:5">
      <c r="A100" s="407" t="s">
        <v>855</v>
      </c>
      <c r="B100" s="407" t="s">
        <v>3880</v>
      </c>
      <c r="C100" s="407" t="s">
        <v>3794</v>
      </c>
      <c r="D100" s="410" t="s">
        <v>42</v>
      </c>
      <c r="E100" s="410" t="s">
        <v>42</v>
      </c>
    </row>
    <row r="101" spans="1:5">
      <c r="A101" s="407" t="s">
        <v>3881</v>
      </c>
      <c r="B101" s="407" t="s">
        <v>3882</v>
      </c>
      <c r="C101" s="407" t="s">
        <v>3835</v>
      </c>
      <c r="D101" s="410" t="s">
        <v>42</v>
      </c>
      <c r="E101" s="410" t="s">
        <v>3758</v>
      </c>
    </row>
    <row r="102" spans="1:5">
      <c r="A102" s="407" t="s">
        <v>856</v>
      </c>
      <c r="B102" s="407" t="s">
        <v>3831</v>
      </c>
      <c r="C102" s="407" t="s">
        <v>3807</v>
      </c>
      <c r="D102" s="410" t="s">
        <v>42</v>
      </c>
      <c r="E102" s="410" t="s">
        <v>3758</v>
      </c>
    </row>
    <row r="103" spans="1:5">
      <c r="A103" s="407" t="s">
        <v>858</v>
      </c>
      <c r="B103" s="407" t="s">
        <v>3844</v>
      </c>
      <c r="C103" s="407" t="s">
        <v>3845</v>
      </c>
      <c r="D103" s="410" t="s">
        <v>3758</v>
      </c>
      <c r="E103" s="410" t="s">
        <v>3758</v>
      </c>
    </row>
    <row r="104" spans="1:5">
      <c r="A104" s="407" t="s">
        <v>3883</v>
      </c>
      <c r="B104" s="407" t="s">
        <v>3884</v>
      </c>
      <c r="C104" s="407" t="s">
        <v>3794</v>
      </c>
      <c r="D104" s="410" t="s">
        <v>42</v>
      </c>
      <c r="E104" s="410" t="s">
        <v>42</v>
      </c>
    </row>
    <row r="105" spans="1:5">
      <c r="A105" s="407" t="s">
        <v>3883</v>
      </c>
      <c r="B105" s="407" t="s">
        <v>3885</v>
      </c>
      <c r="C105" s="407" t="s">
        <v>3794</v>
      </c>
      <c r="D105" s="410" t="s">
        <v>42</v>
      </c>
      <c r="E105" s="410" t="s">
        <v>3758</v>
      </c>
    </row>
    <row r="106" spans="1:5">
      <c r="A106" s="407" t="s">
        <v>3883</v>
      </c>
      <c r="B106" s="407" t="s">
        <v>3856</v>
      </c>
      <c r="C106" s="407" t="s">
        <v>3794</v>
      </c>
      <c r="D106" s="410" t="s">
        <v>42</v>
      </c>
      <c r="E106" s="410" t="s">
        <v>3758</v>
      </c>
    </row>
    <row r="107" spans="1:5">
      <c r="A107" s="407" t="s">
        <v>3886</v>
      </c>
      <c r="B107" s="407" t="s">
        <v>3887</v>
      </c>
      <c r="C107" s="407" t="s">
        <v>3762</v>
      </c>
      <c r="D107" s="410" t="s">
        <v>3758</v>
      </c>
      <c r="E107" s="410" t="s">
        <v>3758</v>
      </c>
    </row>
    <row r="108" spans="1:5">
      <c r="A108" s="407" t="s">
        <v>3888</v>
      </c>
      <c r="B108" s="407" t="s">
        <v>3889</v>
      </c>
      <c r="C108" s="407" t="s">
        <v>3767</v>
      </c>
      <c r="D108" s="410" t="s">
        <v>3758</v>
      </c>
      <c r="E108" s="410" t="s">
        <v>3758</v>
      </c>
    </row>
    <row r="109" spans="1:5">
      <c r="A109" s="407" t="s">
        <v>3890</v>
      </c>
      <c r="B109" s="407" t="s">
        <v>3891</v>
      </c>
      <c r="C109" s="407" t="s">
        <v>3762</v>
      </c>
      <c r="D109" s="410" t="s">
        <v>42</v>
      </c>
      <c r="E109" s="410" t="s">
        <v>3758</v>
      </c>
    </row>
    <row r="110" spans="1:5">
      <c r="A110" s="407" t="s">
        <v>3890</v>
      </c>
      <c r="B110" s="407" t="s">
        <v>3892</v>
      </c>
      <c r="C110" s="407" t="s">
        <v>3762</v>
      </c>
      <c r="D110" s="410" t="s">
        <v>3758</v>
      </c>
      <c r="E110" s="410" t="s">
        <v>3758</v>
      </c>
    </row>
    <row r="111" spans="1:5">
      <c r="A111" s="407" t="s">
        <v>3893</v>
      </c>
      <c r="B111" s="407" t="s">
        <v>3894</v>
      </c>
      <c r="C111" s="407" t="s">
        <v>3794</v>
      </c>
      <c r="D111" s="410" t="s">
        <v>42</v>
      </c>
      <c r="E111" s="410" t="s">
        <v>3758</v>
      </c>
    </row>
    <row r="112" spans="1:5">
      <c r="A112" s="407" t="s">
        <v>3895</v>
      </c>
      <c r="B112" s="407" t="s">
        <v>3896</v>
      </c>
      <c r="C112" s="407" t="s">
        <v>3794</v>
      </c>
      <c r="D112" s="410" t="s">
        <v>42</v>
      </c>
      <c r="E112" s="410" t="s">
        <v>3758</v>
      </c>
    </row>
    <row r="113" spans="1:5">
      <c r="A113" s="407" t="s">
        <v>3895</v>
      </c>
      <c r="B113" s="407" t="s">
        <v>3897</v>
      </c>
      <c r="C113" s="407" t="s">
        <v>3760</v>
      </c>
      <c r="D113" s="410" t="s">
        <v>42</v>
      </c>
      <c r="E113" s="410" t="s">
        <v>3758</v>
      </c>
    </row>
    <row r="114" spans="1:5">
      <c r="A114" s="407" t="s">
        <v>3895</v>
      </c>
      <c r="B114" s="407" t="s">
        <v>3898</v>
      </c>
      <c r="C114" s="407" t="s">
        <v>3794</v>
      </c>
      <c r="D114" s="410" t="s">
        <v>42</v>
      </c>
      <c r="E114" s="410" t="s">
        <v>42</v>
      </c>
    </row>
    <row r="115" spans="1:5">
      <c r="A115" s="407" t="s">
        <v>3899</v>
      </c>
      <c r="B115" s="407" t="s">
        <v>3778</v>
      </c>
      <c r="C115" s="407" t="s">
        <v>3760</v>
      </c>
      <c r="D115" s="410" t="s">
        <v>3758</v>
      </c>
      <c r="E115" s="410" t="s">
        <v>42</v>
      </c>
    </row>
    <row r="116" spans="1:5">
      <c r="A116" s="407" t="s">
        <v>3900</v>
      </c>
      <c r="B116" s="407" t="s">
        <v>3901</v>
      </c>
      <c r="C116" s="407" t="s">
        <v>3762</v>
      </c>
      <c r="D116" s="410" t="s">
        <v>3758</v>
      </c>
      <c r="E116" s="410" t="s">
        <v>3758</v>
      </c>
    </row>
    <row r="117" spans="1:5">
      <c r="A117" s="407" t="s">
        <v>3902</v>
      </c>
      <c r="B117" s="407" t="s">
        <v>3903</v>
      </c>
      <c r="C117" s="407" t="s">
        <v>3794</v>
      </c>
      <c r="D117" s="410" t="s">
        <v>42</v>
      </c>
      <c r="E117" s="410" t="s">
        <v>42</v>
      </c>
    </row>
    <row r="118" spans="1:5">
      <c r="A118" s="407" t="s">
        <v>3902</v>
      </c>
      <c r="B118" s="407" t="s">
        <v>3904</v>
      </c>
      <c r="C118" s="407" t="s">
        <v>3767</v>
      </c>
      <c r="D118" s="410" t="s">
        <v>42</v>
      </c>
      <c r="E118" s="410" t="s">
        <v>42</v>
      </c>
    </row>
    <row r="119" spans="1:5">
      <c r="A119" s="407" t="s">
        <v>3902</v>
      </c>
      <c r="B119" s="407" t="s">
        <v>3905</v>
      </c>
      <c r="C119" s="407" t="s">
        <v>3794</v>
      </c>
      <c r="D119" s="410" t="s">
        <v>42</v>
      </c>
      <c r="E119" s="410" t="s">
        <v>42</v>
      </c>
    </row>
    <row r="120" spans="1:5">
      <c r="A120" s="407" t="s">
        <v>3902</v>
      </c>
      <c r="B120" s="407" t="s">
        <v>3906</v>
      </c>
      <c r="C120" s="407" t="s">
        <v>3794</v>
      </c>
      <c r="D120" s="410" t="s">
        <v>42</v>
      </c>
      <c r="E120" s="410" t="s">
        <v>42</v>
      </c>
    </row>
    <row r="121" spans="1:5">
      <c r="A121" s="407" t="s">
        <v>3907</v>
      </c>
      <c r="B121" s="407" t="s">
        <v>3882</v>
      </c>
      <c r="C121" s="407" t="s">
        <v>3835</v>
      </c>
      <c r="D121" s="410" t="s">
        <v>42</v>
      </c>
      <c r="E121" s="410" t="s">
        <v>3758</v>
      </c>
    </row>
    <row r="122" spans="1:5">
      <c r="A122" s="407" t="s">
        <v>869</v>
      </c>
      <c r="B122" s="407" t="s">
        <v>3908</v>
      </c>
      <c r="C122" s="407" t="s">
        <v>3760</v>
      </c>
      <c r="D122" s="410" t="s">
        <v>3758</v>
      </c>
      <c r="E122" s="410" t="s">
        <v>3758</v>
      </c>
    </row>
    <row r="123" spans="1:5">
      <c r="A123" s="407" t="s">
        <v>872</v>
      </c>
      <c r="B123" s="407" t="s">
        <v>3863</v>
      </c>
      <c r="C123" s="407" t="s">
        <v>3762</v>
      </c>
      <c r="D123" s="410" t="s">
        <v>3758</v>
      </c>
      <c r="E123" s="410" t="s">
        <v>3758</v>
      </c>
    </row>
    <row r="124" spans="1:5">
      <c r="A124" s="407" t="s">
        <v>873</v>
      </c>
      <c r="B124" s="407" t="s">
        <v>3909</v>
      </c>
      <c r="C124" s="407" t="s">
        <v>3794</v>
      </c>
      <c r="D124" s="410" t="s">
        <v>42</v>
      </c>
      <c r="E124" s="410" t="s">
        <v>42</v>
      </c>
    </row>
    <row r="125" spans="1:5">
      <c r="A125" s="407" t="s">
        <v>3910</v>
      </c>
      <c r="B125" s="407" t="s">
        <v>3911</v>
      </c>
      <c r="C125" s="407" t="s">
        <v>3758</v>
      </c>
      <c r="D125" s="410" t="s">
        <v>3758</v>
      </c>
      <c r="E125" s="410" t="s">
        <v>3758</v>
      </c>
    </row>
    <row r="126" spans="1:5">
      <c r="A126" s="407" t="s">
        <v>3910</v>
      </c>
      <c r="B126" s="407" t="s">
        <v>3912</v>
      </c>
      <c r="C126" s="407" t="s">
        <v>3767</v>
      </c>
      <c r="D126" s="410" t="s">
        <v>42</v>
      </c>
      <c r="E126" s="410" t="s">
        <v>42</v>
      </c>
    </row>
    <row r="127" spans="1:5">
      <c r="A127" s="407" t="s">
        <v>3910</v>
      </c>
      <c r="B127" s="407" t="s">
        <v>3913</v>
      </c>
      <c r="C127" s="407" t="s">
        <v>3798</v>
      </c>
      <c r="D127" s="410" t="s">
        <v>42</v>
      </c>
      <c r="E127" s="410" t="s">
        <v>42</v>
      </c>
    </row>
    <row r="128" spans="1:5">
      <c r="A128" s="407" t="s">
        <v>3910</v>
      </c>
      <c r="B128" s="407" t="s">
        <v>3914</v>
      </c>
      <c r="C128" s="407" t="s">
        <v>3794</v>
      </c>
      <c r="D128" s="410" t="s">
        <v>42</v>
      </c>
      <c r="E128" s="410" t="s">
        <v>42</v>
      </c>
    </row>
    <row r="129" spans="1:5">
      <c r="A129" s="407" t="s">
        <v>876</v>
      </c>
      <c r="B129" s="407" t="s">
        <v>3779</v>
      </c>
      <c r="C129" s="407" t="s">
        <v>3757</v>
      </c>
      <c r="D129" s="410" t="s">
        <v>42</v>
      </c>
      <c r="E129" s="410" t="s">
        <v>3758</v>
      </c>
    </row>
    <row r="130" spans="1:5">
      <c r="A130" s="407" t="s">
        <v>876</v>
      </c>
      <c r="B130" s="407" t="s">
        <v>3778</v>
      </c>
      <c r="C130" s="407" t="s">
        <v>3767</v>
      </c>
      <c r="D130" s="410" t="s">
        <v>42</v>
      </c>
      <c r="E130" s="410" t="s">
        <v>3758</v>
      </c>
    </row>
    <row r="131" spans="1:5">
      <c r="A131" s="407" t="s">
        <v>3915</v>
      </c>
      <c r="B131" s="407" t="s">
        <v>3778</v>
      </c>
      <c r="C131" s="407" t="s">
        <v>3767</v>
      </c>
      <c r="D131" s="410" t="s">
        <v>42</v>
      </c>
      <c r="E131" s="410" t="s">
        <v>3758</v>
      </c>
    </row>
    <row r="132" spans="1:5">
      <c r="A132" s="407" t="s">
        <v>3915</v>
      </c>
      <c r="B132" s="407" t="s">
        <v>3778</v>
      </c>
      <c r="C132" s="407" t="s">
        <v>3760</v>
      </c>
      <c r="D132" s="410" t="s">
        <v>3758</v>
      </c>
      <c r="E132" s="410" t="s">
        <v>42</v>
      </c>
    </row>
    <row r="133" spans="1:5">
      <c r="A133" s="407" t="s">
        <v>3916</v>
      </c>
      <c r="B133" s="407" t="s">
        <v>3917</v>
      </c>
      <c r="C133" s="407" t="s">
        <v>3760</v>
      </c>
      <c r="D133" s="410" t="s">
        <v>42</v>
      </c>
      <c r="E133" s="410" t="s">
        <v>3758</v>
      </c>
    </row>
    <row r="134" spans="1:5">
      <c r="A134" s="407" t="s">
        <v>3916</v>
      </c>
      <c r="B134" s="407" t="s">
        <v>3918</v>
      </c>
      <c r="C134" s="407" t="s">
        <v>3794</v>
      </c>
      <c r="D134" s="410" t="s">
        <v>42</v>
      </c>
      <c r="E134" s="410" t="s">
        <v>3758</v>
      </c>
    </row>
    <row r="135" spans="1:5">
      <c r="A135" s="407" t="s">
        <v>877</v>
      </c>
      <c r="B135" s="407" t="s">
        <v>3778</v>
      </c>
      <c r="C135" s="407" t="s">
        <v>3760</v>
      </c>
      <c r="D135" s="410" t="s">
        <v>3758</v>
      </c>
      <c r="E135" s="410" t="s">
        <v>42</v>
      </c>
    </row>
    <row r="136" spans="1:5">
      <c r="A136" s="407" t="s">
        <v>879</v>
      </c>
      <c r="B136" s="407" t="s">
        <v>3919</v>
      </c>
      <c r="C136" s="407" t="s">
        <v>3757</v>
      </c>
      <c r="D136" s="410" t="s">
        <v>42</v>
      </c>
      <c r="E136" s="410" t="s">
        <v>3758</v>
      </c>
    </row>
    <row r="137" spans="1:5">
      <c r="A137" s="407" t="s">
        <v>880</v>
      </c>
      <c r="B137" s="407" t="s">
        <v>3920</v>
      </c>
      <c r="C137" s="407" t="s">
        <v>3767</v>
      </c>
      <c r="D137" s="410" t="s">
        <v>3758</v>
      </c>
      <c r="E137" s="410" t="s">
        <v>3758</v>
      </c>
    </row>
    <row r="138" spans="1:5">
      <c r="A138" s="407" t="s">
        <v>881</v>
      </c>
      <c r="B138" s="407" t="s">
        <v>3844</v>
      </c>
      <c r="C138" s="407" t="s">
        <v>3845</v>
      </c>
      <c r="D138" s="410" t="s">
        <v>3758</v>
      </c>
      <c r="E138" s="410" t="s">
        <v>3758</v>
      </c>
    </row>
    <row r="139" spans="1:5">
      <c r="A139" s="407" t="s">
        <v>3921</v>
      </c>
      <c r="B139" s="407" t="s">
        <v>3844</v>
      </c>
      <c r="C139" s="407" t="s">
        <v>3845</v>
      </c>
      <c r="D139" s="410" t="s">
        <v>3758</v>
      </c>
      <c r="E139" s="410" t="s">
        <v>3758</v>
      </c>
    </row>
    <row r="140" spans="1:5">
      <c r="A140" s="407" t="s">
        <v>883</v>
      </c>
      <c r="B140" s="407" t="s">
        <v>3922</v>
      </c>
      <c r="C140" s="407" t="s">
        <v>3762</v>
      </c>
      <c r="D140" s="410" t="s">
        <v>3758</v>
      </c>
      <c r="E140" s="410" t="s">
        <v>3758</v>
      </c>
    </row>
    <row r="141" spans="1:5">
      <c r="A141" s="407" t="s">
        <v>884</v>
      </c>
      <c r="B141" s="407" t="s">
        <v>3778</v>
      </c>
      <c r="C141" s="407" t="s">
        <v>3767</v>
      </c>
      <c r="D141" s="410" t="s">
        <v>42</v>
      </c>
      <c r="E141" s="410" t="s">
        <v>3758</v>
      </c>
    </row>
    <row r="142" spans="1:5">
      <c r="A142" s="407" t="s">
        <v>3923</v>
      </c>
      <c r="B142" s="407" t="s">
        <v>3773</v>
      </c>
      <c r="C142" s="407" t="s">
        <v>3774</v>
      </c>
      <c r="D142" s="410" t="s">
        <v>42</v>
      </c>
      <c r="E142" s="410" t="s">
        <v>42</v>
      </c>
    </row>
    <row r="143" spans="1:5">
      <c r="A143" s="407" t="s">
        <v>3924</v>
      </c>
      <c r="B143" s="407" t="s">
        <v>3925</v>
      </c>
      <c r="C143" s="407" t="s">
        <v>3762</v>
      </c>
      <c r="D143" s="410" t="s">
        <v>3758</v>
      </c>
      <c r="E143" s="410" t="s">
        <v>3758</v>
      </c>
    </row>
    <row r="144" spans="1:5">
      <c r="A144" s="407" t="s">
        <v>3926</v>
      </c>
      <c r="B144" s="407" t="s">
        <v>3927</v>
      </c>
      <c r="C144" s="407" t="s">
        <v>3760</v>
      </c>
      <c r="D144" s="410" t="s">
        <v>42</v>
      </c>
      <c r="E144" s="410" t="s">
        <v>3758</v>
      </c>
    </row>
    <row r="145" spans="1:5">
      <c r="A145" s="407" t="s">
        <v>3926</v>
      </c>
      <c r="B145" s="407" t="s">
        <v>3928</v>
      </c>
      <c r="C145" s="407" t="s">
        <v>3798</v>
      </c>
      <c r="D145" s="410" t="s">
        <v>42</v>
      </c>
      <c r="E145" s="410" t="s">
        <v>42</v>
      </c>
    </row>
    <row r="146" spans="1:5">
      <c r="A146" s="407" t="s">
        <v>3926</v>
      </c>
      <c r="B146" s="407" t="s">
        <v>3929</v>
      </c>
      <c r="C146" s="407" t="s">
        <v>3794</v>
      </c>
      <c r="D146" s="410" t="s">
        <v>42</v>
      </c>
      <c r="E146" s="410" t="s">
        <v>42</v>
      </c>
    </row>
    <row r="147" spans="1:5">
      <c r="A147" s="407" t="s">
        <v>886</v>
      </c>
      <c r="B147" s="407" t="s">
        <v>3930</v>
      </c>
      <c r="C147" s="407" t="s">
        <v>3807</v>
      </c>
      <c r="D147" s="410" t="s">
        <v>42</v>
      </c>
      <c r="E147" s="410" t="s">
        <v>3758</v>
      </c>
    </row>
    <row r="148" spans="1:5">
      <c r="A148" s="407" t="s">
        <v>1115</v>
      </c>
      <c r="B148" s="407" t="s">
        <v>3931</v>
      </c>
      <c r="C148" s="407" t="s">
        <v>3760</v>
      </c>
      <c r="D148" s="410" t="s">
        <v>42</v>
      </c>
      <c r="E148" s="410" t="s">
        <v>3758</v>
      </c>
    </row>
    <row r="149" spans="1:5">
      <c r="A149" s="407" t="s">
        <v>1115</v>
      </c>
      <c r="B149" s="407" t="s">
        <v>3932</v>
      </c>
      <c r="C149" s="407" t="s">
        <v>3933</v>
      </c>
      <c r="D149" s="410" t="s">
        <v>42</v>
      </c>
      <c r="E149" s="410" t="s">
        <v>3758</v>
      </c>
    </row>
    <row r="150" spans="1:5">
      <c r="A150" s="407" t="s">
        <v>1115</v>
      </c>
      <c r="B150" s="407" t="s">
        <v>3934</v>
      </c>
      <c r="C150" s="407" t="s">
        <v>3794</v>
      </c>
      <c r="D150" s="410" t="s">
        <v>42</v>
      </c>
      <c r="E150" s="410" t="s">
        <v>3758</v>
      </c>
    </row>
    <row r="151" spans="1:5">
      <c r="A151" s="407" t="s">
        <v>889</v>
      </c>
      <c r="B151" s="407" t="s">
        <v>3935</v>
      </c>
      <c r="C151" s="407" t="s">
        <v>3762</v>
      </c>
      <c r="D151" s="410" t="s">
        <v>3758</v>
      </c>
      <c r="E151" s="410" t="s">
        <v>3758</v>
      </c>
    </row>
    <row r="152" spans="1:5">
      <c r="A152" s="407" t="s">
        <v>889</v>
      </c>
      <c r="B152" s="407" t="s">
        <v>3936</v>
      </c>
      <c r="C152" s="407" t="s">
        <v>3767</v>
      </c>
      <c r="D152" s="410" t="s">
        <v>3758</v>
      </c>
      <c r="E152" s="410" t="s">
        <v>3758</v>
      </c>
    </row>
    <row r="153" spans="1:5">
      <c r="A153" s="407" t="s">
        <v>889</v>
      </c>
      <c r="B153" s="407" t="s">
        <v>3821</v>
      </c>
      <c r="C153" s="407" t="s">
        <v>3762</v>
      </c>
      <c r="D153" s="410" t="s">
        <v>3758</v>
      </c>
      <c r="E153" s="410" t="s">
        <v>3758</v>
      </c>
    </row>
    <row r="154" spans="1:5">
      <c r="A154" s="407" t="s">
        <v>889</v>
      </c>
      <c r="B154" s="407" t="s">
        <v>3937</v>
      </c>
      <c r="C154" s="407" t="s">
        <v>3762</v>
      </c>
      <c r="D154" s="410" t="s">
        <v>3758</v>
      </c>
      <c r="E154" s="410" t="s">
        <v>3758</v>
      </c>
    </row>
    <row r="155" spans="1:5">
      <c r="A155" s="407" t="s">
        <v>889</v>
      </c>
      <c r="B155" s="407" t="s">
        <v>3938</v>
      </c>
      <c r="C155" s="407" t="s">
        <v>3767</v>
      </c>
      <c r="D155" s="410" t="s">
        <v>42</v>
      </c>
      <c r="E155" s="410" t="s">
        <v>3758</v>
      </c>
    </row>
    <row r="156" spans="1:5">
      <c r="A156" s="407" t="s">
        <v>889</v>
      </c>
      <c r="B156" s="407" t="s">
        <v>3765</v>
      </c>
      <c r="C156" s="407" t="s">
        <v>3794</v>
      </c>
      <c r="D156" s="410" t="s">
        <v>42</v>
      </c>
      <c r="E156" s="410" t="s">
        <v>3758</v>
      </c>
    </row>
    <row r="157" spans="1:5">
      <c r="A157" s="407" t="s">
        <v>3939</v>
      </c>
      <c r="B157" s="407" t="s">
        <v>3940</v>
      </c>
      <c r="C157" s="407" t="s">
        <v>3794</v>
      </c>
      <c r="D157" s="410" t="s">
        <v>3758</v>
      </c>
      <c r="E157" s="410" t="s">
        <v>3758</v>
      </c>
    </row>
    <row r="158" spans="1:5">
      <c r="A158" s="407" t="s">
        <v>3939</v>
      </c>
      <c r="B158" s="407" t="s">
        <v>3941</v>
      </c>
      <c r="C158" s="407" t="s">
        <v>3794</v>
      </c>
      <c r="D158" s="410" t="s">
        <v>42</v>
      </c>
      <c r="E158" s="410" t="s">
        <v>3758</v>
      </c>
    </row>
    <row r="159" spans="1:5">
      <c r="A159" s="407" t="s">
        <v>3939</v>
      </c>
      <c r="B159" s="407" t="s">
        <v>3931</v>
      </c>
      <c r="C159" s="407" t="s">
        <v>3798</v>
      </c>
      <c r="D159" s="410" t="s">
        <v>3758</v>
      </c>
      <c r="E159" s="410" t="s">
        <v>3758</v>
      </c>
    </row>
    <row r="160" spans="1:5">
      <c r="A160" s="407" t="s">
        <v>3939</v>
      </c>
      <c r="B160" s="407" t="s">
        <v>3942</v>
      </c>
      <c r="C160" s="407" t="s">
        <v>3760</v>
      </c>
      <c r="D160" s="410" t="s">
        <v>42</v>
      </c>
      <c r="E160" s="410" t="s">
        <v>3758</v>
      </c>
    </row>
    <row r="161" spans="1:5">
      <c r="A161" s="407" t="s">
        <v>3943</v>
      </c>
      <c r="B161" s="407" t="s">
        <v>3944</v>
      </c>
      <c r="C161" s="407" t="s">
        <v>3758</v>
      </c>
      <c r="D161" s="410" t="s">
        <v>3758</v>
      </c>
      <c r="E161" s="410" t="s">
        <v>3758</v>
      </c>
    </row>
    <row r="162" spans="1:5">
      <c r="A162" s="407" t="s">
        <v>3943</v>
      </c>
      <c r="B162" s="407" t="s">
        <v>3945</v>
      </c>
      <c r="C162" s="407" t="s">
        <v>3762</v>
      </c>
      <c r="D162" s="410" t="s">
        <v>3758</v>
      </c>
      <c r="E162" s="410" t="s">
        <v>3758</v>
      </c>
    </row>
    <row r="163" spans="1:5">
      <c r="A163" s="407" t="s">
        <v>891</v>
      </c>
      <c r="B163" s="407" t="s">
        <v>3946</v>
      </c>
      <c r="C163" s="407" t="s">
        <v>3760</v>
      </c>
      <c r="D163" s="410" t="s">
        <v>3758</v>
      </c>
      <c r="E163" s="410" t="s">
        <v>3758</v>
      </c>
    </row>
    <row r="164" spans="1:5">
      <c r="A164" s="407" t="s">
        <v>3947</v>
      </c>
      <c r="B164" s="407" t="s">
        <v>3948</v>
      </c>
      <c r="C164" s="407" t="s">
        <v>3794</v>
      </c>
      <c r="D164" s="410" t="s">
        <v>42</v>
      </c>
      <c r="E164" s="410" t="s">
        <v>42</v>
      </c>
    </row>
    <row r="165" spans="1:5">
      <c r="A165" s="407" t="s">
        <v>3947</v>
      </c>
      <c r="B165" s="407" t="s">
        <v>3949</v>
      </c>
      <c r="C165" s="407" t="s">
        <v>3867</v>
      </c>
      <c r="D165" s="410" t="s">
        <v>3758</v>
      </c>
      <c r="E165" s="410" t="s">
        <v>42</v>
      </c>
    </row>
    <row r="166" spans="1:5">
      <c r="A166" s="407" t="s">
        <v>3947</v>
      </c>
      <c r="B166" s="407" t="s">
        <v>3950</v>
      </c>
      <c r="C166" s="407" t="s">
        <v>3794</v>
      </c>
      <c r="D166" s="410" t="s">
        <v>42</v>
      </c>
      <c r="E166" s="410" t="s">
        <v>3758</v>
      </c>
    </row>
    <row r="167" spans="1:5">
      <c r="A167" s="407" t="s">
        <v>3947</v>
      </c>
      <c r="B167" s="407" t="s">
        <v>3951</v>
      </c>
      <c r="C167" s="407" t="s">
        <v>3760</v>
      </c>
      <c r="D167" s="410" t="s">
        <v>42</v>
      </c>
      <c r="E167" s="410" t="s">
        <v>42</v>
      </c>
    </row>
    <row r="168" spans="1:5">
      <c r="A168" s="407" t="s">
        <v>3952</v>
      </c>
      <c r="B168" s="407" t="s">
        <v>3953</v>
      </c>
      <c r="C168" s="407" t="s">
        <v>3794</v>
      </c>
      <c r="D168" s="410" t="s">
        <v>3758</v>
      </c>
      <c r="E168" s="410" t="s">
        <v>42</v>
      </c>
    </row>
    <row r="169" spans="1:5">
      <c r="A169" s="407" t="s">
        <v>3952</v>
      </c>
      <c r="B169" s="407" t="s">
        <v>3954</v>
      </c>
      <c r="C169" s="407" t="s">
        <v>3794</v>
      </c>
      <c r="D169" s="410" t="s">
        <v>42</v>
      </c>
      <c r="E169" s="410" t="s">
        <v>3758</v>
      </c>
    </row>
    <row r="170" spans="1:5">
      <c r="A170" s="407" t="s">
        <v>3952</v>
      </c>
      <c r="B170" s="407" t="s">
        <v>3955</v>
      </c>
      <c r="C170" s="407" t="s">
        <v>3810</v>
      </c>
      <c r="D170" s="410" t="s">
        <v>42</v>
      </c>
      <c r="E170" s="410" t="s">
        <v>3758</v>
      </c>
    </row>
    <row r="171" spans="1:5">
      <c r="A171" s="407" t="s">
        <v>3956</v>
      </c>
      <c r="B171" s="407" t="s">
        <v>3957</v>
      </c>
      <c r="C171" s="407" t="s">
        <v>3958</v>
      </c>
      <c r="D171" s="410" t="s">
        <v>42</v>
      </c>
      <c r="E171" s="410" t="s">
        <v>3758</v>
      </c>
    </row>
    <row r="172" spans="1:5">
      <c r="A172" s="407" t="s">
        <v>3956</v>
      </c>
      <c r="B172" s="407" t="s">
        <v>3920</v>
      </c>
      <c r="C172" s="407" t="s">
        <v>3767</v>
      </c>
      <c r="D172" s="410" t="s">
        <v>3758</v>
      </c>
      <c r="E172" s="410" t="s">
        <v>3758</v>
      </c>
    </row>
    <row r="173" spans="1:5">
      <c r="A173" s="407" t="s">
        <v>3959</v>
      </c>
      <c r="B173" s="407" t="s">
        <v>3960</v>
      </c>
      <c r="C173" s="407" t="s">
        <v>3794</v>
      </c>
      <c r="D173" s="410" t="s">
        <v>42</v>
      </c>
      <c r="E173" s="410" t="s">
        <v>3758</v>
      </c>
    </row>
    <row r="174" spans="1:5">
      <c r="A174" s="407" t="s">
        <v>3959</v>
      </c>
      <c r="B174" s="407" t="s">
        <v>3961</v>
      </c>
      <c r="C174" s="407" t="s">
        <v>3867</v>
      </c>
      <c r="D174" s="410" t="s">
        <v>42</v>
      </c>
      <c r="E174" s="410" t="s">
        <v>3758</v>
      </c>
    </row>
    <row r="175" spans="1:5">
      <c r="A175" s="407" t="s">
        <v>3959</v>
      </c>
      <c r="B175" s="407" t="s">
        <v>3962</v>
      </c>
      <c r="C175" s="407" t="s">
        <v>3798</v>
      </c>
      <c r="D175" s="410" t="s">
        <v>42</v>
      </c>
      <c r="E175" s="410" t="s">
        <v>3758</v>
      </c>
    </row>
    <row r="176" spans="1:5">
      <c r="A176" s="407" t="s">
        <v>3963</v>
      </c>
      <c r="B176" s="407" t="s">
        <v>3779</v>
      </c>
      <c r="C176" s="407" t="s">
        <v>3757</v>
      </c>
      <c r="D176" s="410" t="s">
        <v>42</v>
      </c>
      <c r="E176" s="410" t="s">
        <v>3758</v>
      </c>
    </row>
    <row r="177" spans="1:5">
      <c r="A177" s="407" t="s">
        <v>3963</v>
      </c>
      <c r="B177" s="407" t="s">
        <v>3778</v>
      </c>
      <c r="C177" s="407" t="s">
        <v>3767</v>
      </c>
      <c r="D177" s="410" t="s">
        <v>42</v>
      </c>
      <c r="E177" s="410" t="s">
        <v>3758</v>
      </c>
    </row>
    <row r="178" spans="1:5">
      <c r="A178" s="407" t="s">
        <v>3964</v>
      </c>
      <c r="B178" s="407" t="s">
        <v>3965</v>
      </c>
      <c r="C178" s="407" t="s">
        <v>3867</v>
      </c>
      <c r="D178" s="410" t="s">
        <v>42</v>
      </c>
      <c r="E178" s="410" t="s">
        <v>3758</v>
      </c>
    </row>
    <row r="179" spans="1:5">
      <c r="A179" s="407" t="s">
        <v>3964</v>
      </c>
      <c r="B179" s="407" t="s">
        <v>3966</v>
      </c>
      <c r="C179" s="407" t="s">
        <v>3867</v>
      </c>
      <c r="D179" s="410" t="s">
        <v>42</v>
      </c>
      <c r="E179" s="410" t="s">
        <v>3758</v>
      </c>
    </row>
    <row r="180" spans="1:5">
      <c r="A180" s="407" t="s">
        <v>3967</v>
      </c>
      <c r="B180" s="407" t="s">
        <v>3968</v>
      </c>
      <c r="C180" s="407" t="s">
        <v>3762</v>
      </c>
      <c r="D180" s="410" t="s">
        <v>3758</v>
      </c>
      <c r="E180" s="410" t="s">
        <v>3758</v>
      </c>
    </row>
    <row r="181" spans="1:5">
      <c r="A181" s="407" t="s">
        <v>898</v>
      </c>
      <c r="B181" s="407" t="s">
        <v>3969</v>
      </c>
      <c r="C181" s="407" t="s">
        <v>3760</v>
      </c>
      <c r="D181" s="410" t="s">
        <v>3758</v>
      </c>
      <c r="E181" s="410" t="s">
        <v>3758</v>
      </c>
    </row>
    <row r="182" spans="1:5">
      <c r="A182" s="407" t="s">
        <v>898</v>
      </c>
      <c r="B182" s="407" t="s">
        <v>3920</v>
      </c>
      <c r="C182" s="407" t="s">
        <v>3767</v>
      </c>
      <c r="D182" s="410" t="s">
        <v>3758</v>
      </c>
      <c r="E182" s="410" t="s">
        <v>3758</v>
      </c>
    </row>
    <row r="183" spans="1:5">
      <c r="A183" s="407" t="s">
        <v>3970</v>
      </c>
      <c r="B183" s="407" t="s">
        <v>3971</v>
      </c>
      <c r="C183" s="407" t="s">
        <v>3762</v>
      </c>
      <c r="D183" s="410" t="s">
        <v>42</v>
      </c>
      <c r="E183" s="410" t="s">
        <v>3758</v>
      </c>
    </row>
    <row r="184" spans="1:5">
      <c r="A184" s="407" t="s">
        <v>3970</v>
      </c>
      <c r="B184" s="407" t="s">
        <v>3972</v>
      </c>
      <c r="C184" s="407" t="s">
        <v>3762</v>
      </c>
      <c r="D184" s="410" t="s">
        <v>42</v>
      </c>
      <c r="E184" s="410" t="s">
        <v>3758</v>
      </c>
    </row>
    <row r="185" spans="1:5">
      <c r="A185" s="407" t="s">
        <v>3973</v>
      </c>
      <c r="B185" s="407" t="s">
        <v>3863</v>
      </c>
      <c r="C185" s="407" t="s">
        <v>3794</v>
      </c>
      <c r="D185" s="410" t="s">
        <v>42</v>
      </c>
      <c r="E185" s="410" t="s">
        <v>3758</v>
      </c>
    </row>
    <row r="186" spans="1:5">
      <c r="A186" s="407" t="s">
        <v>3973</v>
      </c>
      <c r="B186" s="407" t="s">
        <v>3871</v>
      </c>
      <c r="C186" s="407" t="s">
        <v>3767</v>
      </c>
      <c r="D186" s="410" t="s">
        <v>42</v>
      </c>
      <c r="E186" s="410" t="s">
        <v>42</v>
      </c>
    </row>
    <row r="187" spans="1:5">
      <c r="A187" s="407" t="s">
        <v>3974</v>
      </c>
      <c r="B187" s="407" t="s">
        <v>3975</v>
      </c>
      <c r="C187" s="407" t="s">
        <v>3867</v>
      </c>
      <c r="D187" s="410" t="s">
        <v>42</v>
      </c>
      <c r="E187" s="410" t="s">
        <v>3758</v>
      </c>
    </row>
    <row r="188" spans="1:5">
      <c r="A188" s="407" t="s">
        <v>3974</v>
      </c>
      <c r="B188" s="407" t="s">
        <v>3976</v>
      </c>
      <c r="C188" s="407" t="s">
        <v>3867</v>
      </c>
      <c r="D188" s="410" t="s">
        <v>3758</v>
      </c>
      <c r="E188" s="410" t="s">
        <v>3758</v>
      </c>
    </row>
    <row r="189" spans="1:5">
      <c r="A189" s="407" t="s">
        <v>3977</v>
      </c>
      <c r="B189" s="407" t="s">
        <v>3778</v>
      </c>
      <c r="C189" s="407" t="s">
        <v>3767</v>
      </c>
      <c r="D189" s="410" t="s">
        <v>42</v>
      </c>
      <c r="E189" s="410" t="s">
        <v>3758</v>
      </c>
    </row>
    <row r="190" spans="1:5">
      <c r="A190" s="407" t="s">
        <v>3977</v>
      </c>
      <c r="B190" s="407" t="s">
        <v>3779</v>
      </c>
      <c r="C190" s="407" t="s">
        <v>3757</v>
      </c>
      <c r="D190" s="410" t="s">
        <v>42</v>
      </c>
      <c r="E190" s="410" t="s">
        <v>3758</v>
      </c>
    </row>
    <row r="191" spans="1:5">
      <c r="A191" s="407" t="s">
        <v>3978</v>
      </c>
      <c r="B191" s="407" t="s">
        <v>3979</v>
      </c>
      <c r="C191" s="407" t="s">
        <v>3798</v>
      </c>
      <c r="D191" s="410" t="s">
        <v>3758</v>
      </c>
      <c r="E191" s="410" t="s">
        <v>3758</v>
      </c>
    </row>
    <row r="192" spans="1:5">
      <c r="A192" s="407" t="s">
        <v>3978</v>
      </c>
      <c r="B192" s="407" t="s">
        <v>3980</v>
      </c>
      <c r="C192" s="407" t="s">
        <v>3762</v>
      </c>
      <c r="D192" s="410" t="s">
        <v>3758</v>
      </c>
      <c r="E192" s="410" t="s">
        <v>3758</v>
      </c>
    </row>
    <row r="193" spans="1:5">
      <c r="A193" s="407" t="s">
        <v>3978</v>
      </c>
      <c r="B193" s="407" t="s">
        <v>3981</v>
      </c>
      <c r="C193" s="407" t="s">
        <v>3760</v>
      </c>
      <c r="D193" s="410" t="s">
        <v>42</v>
      </c>
      <c r="E193" s="410" t="s">
        <v>3758</v>
      </c>
    </row>
    <row r="194" spans="1:5">
      <c r="A194" s="407" t="s">
        <v>3982</v>
      </c>
      <c r="B194" s="407" t="s">
        <v>3983</v>
      </c>
      <c r="C194" s="407" t="s">
        <v>3867</v>
      </c>
      <c r="D194" s="410" t="s">
        <v>42</v>
      </c>
      <c r="E194" s="410" t="s">
        <v>3758</v>
      </c>
    </row>
    <row r="195" spans="1:5">
      <c r="A195" s="407" t="s">
        <v>3982</v>
      </c>
      <c r="B195" s="407" t="s">
        <v>3984</v>
      </c>
      <c r="C195" s="407" t="s">
        <v>3774</v>
      </c>
      <c r="D195" s="410" t="s">
        <v>42</v>
      </c>
      <c r="E195" s="410" t="s">
        <v>42</v>
      </c>
    </row>
    <row r="196" spans="1:5">
      <c r="A196" s="407" t="s">
        <v>3982</v>
      </c>
      <c r="B196" s="407" t="s">
        <v>3985</v>
      </c>
      <c r="C196" s="407" t="s">
        <v>3867</v>
      </c>
      <c r="D196" s="410" t="s">
        <v>42</v>
      </c>
      <c r="E196" s="410" t="s">
        <v>42</v>
      </c>
    </row>
    <row r="197" spans="1:5">
      <c r="A197" s="407" t="s">
        <v>3982</v>
      </c>
      <c r="B197" s="407" t="s">
        <v>3986</v>
      </c>
      <c r="C197" s="407" t="s">
        <v>3774</v>
      </c>
      <c r="D197" s="410" t="s">
        <v>42</v>
      </c>
      <c r="E197" s="410" t="s">
        <v>3758</v>
      </c>
    </row>
    <row r="198" spans="1:5">
      <c r="A198" s="407" t="s">
        <v>3987</v>
      </c>
      <c r="B198" s="407" t="s">
        <v>3988</v>
      </c>
      <c r="C198" s="407" t="s">
        <v>3794</v>
      </c>
      <c r="D198" s="410" t="s">
        <v>42</v>
      </c>
      <c r="E198" s="410" t="s">
        <v>42</v>
      </c>
    </row>
    <row r="199" spans="1:5">
      <c r="A199" s="407" t="s">
        <v>3987</v>
      </c>
      <c r="B199" s="407" t="s">
        <v>3989</v>
      </c>
      <c r="C199" s="407" t="s">
        <v>3794</v>
      </c>
      <c r="D199" s="410" t="s">
        <v>42</v>
      </c>
      <c r="E199" s="410" t="s">
        <v>42</v>
      </c>
    </row>
    <row r="200" spans="1:5">
      <c r="A200" s="407" t="s">
        <v>3987</v>
      </c>
      <c r="B200" s="407" t="s">
        <v>3990</v>
      </c>
      <c r="C200" s="407" t="s">
        <v>3798</v>
      </c>
      <c r="D200" s="410" t="s">
        <v>42</v>
      </c>
      <c r="E200" s="410" t="s">
        <v>42</v>
      </c>
    </row>
    <row r="201" spans="1:5">
      <c r="A201" s="407" t="s">
        <v>3987</v>
      </c>
      <c r="B201" s="407" t="s">
        <v>3991</v>
      </c>
      <c r="C201" s="407" t="s">
        <v>3760</v>
      </c>
      <c r="D201" s="410" t="s">
        <v>42</v>
      </c>
      <c r="E201" s="410" t="s">
        <v>42</v>
      </c>
    </row>
    <row r="202" spans="1:5">
      <c r="A202" s="407" t="s">
        <v>3992</v>
      </c>
      <c r="B202" s="407" t="s">
        <v>3993</v>
      </c>
      <c r="C202" s="407" t="s">
        <v>3760</v>
      </c>
      <c r="D202" s="410" t="s">
        <v>42</v>
      </c>
      <c r="E202" s="410" t="s">
        <v>3758</v>
      </c>
    </row>
    <row r="203" spans="1:5">
      <c r="A203" s="407" t="s">
        <v>3992</v>
      </c>
      <c r="B203" s="407" t="s">
        <v>3994</v>
      </c>
      <c r="C203" s="407" t="s">
        <v>3760</v>
      </c>
      <c r="D203" s="410" t="s">
        <v>42</v>
      </c>
      <c r="E203" s="410" t="s">
        <v>3758</v>
      </c>
    </row>
    <row r="204" spans="1:5">
      <c r="A204" s="407" t="s">
        <v>3995</v>
      </c>
      <c r="B204" s="407" t="s">
        <v>3996</v>
      </c>
      <c r="C204" s="407" t="s">
        <v>3760</v>
      </c>
      <c r="D204" s="410" t="s">
        <v>42</v>
      </c>
      <c r="E204" s="410" t="s">
        <v>3758</v>
      </c>
    </row>
    <row r="205" spans="1:5">
      <c r="A205" s="407" t="s">
        <v>3995</v>
      </c>
      <c r="B205" s="407" t="s">
        <v>3997</v>
      </c>
      <c r="C205" s="407" t="s">
        <v>3794</v>
      </c>
      <c r="D205" s="410" t="s">
        <v>42</v>
      </c>
      <c r="E205" s="410" t="s">
        <v>42</v>
      </c>
    </row>
    <row r="206" spans="1:5">
      <c r="A206" s="407" t="s">
        <v>3998</v>
      </c>
      <c r="B206" s="407" t="s">
        <v>3999</v>
      </c>
      <c r="C206" s="407" t="s">
        <v>3794</v>
      </c>
      <c r="D206" s="410" t="s">
        <v>3758</v>
      </c>
      <c r="E206" s="410" t="s">
        <v>3758</v>
      </c>
    </row>
    <row r="207" spans="1:5">
      <c r="A207" s="407" t="s">
        <v>3998</v>
      </c>
      <c r="B207" s="407" t="s">
        <v>4000</v>
      </c>
      <c r="C207" s="407" t="s">
        <v>3767</v>
      </c>
      <c r="D207" s="410" t="s">
        <v>42</v>
      </c>
      <c r="E207" s="410" t="s">
        <v>42</v>
      </c>
    </row>
    <row r="208" spans="1:5">
      <c r="A208" s="407" t="s">
        <v>3998</v>
      </c>
      <c r="B208" s="407" t="s">
        <v>4001</v>
      </c>
      <c r="C208" s="407" t="s">
        <v>3762</v>
      </c>
      <c r="D208" s="410" t="s">
        <v>3758</v>
      </c>
      <c r="E208" s="410" t="s">
        <v>3758</v>
      </c>
    </row>
    <row r="209" spans="1:5">
      <c r="A209" s="407" t="s">
        <v>4002</v>
      </c>
      <c r="B209" s="407" t="s">
        <v>4003</v>
      </c>
      <c r="C209" s="407" t="s">
        <v>3767</v>
      </c>
      <c r="D209" s="410" t="s">
        <v>42</v>
      </c>
      <c r="E209" s="410" t="s">
        <v>3758</v>
      </c>
    </row>
    <row r="210" spans="1:5">
      <c r="A210" s="407" t="s">
        <v>4002</v>
      </c>
      <c r="B210" s="407" t="s">
        <v>4004</v>
      </c>
      <c r="C210" s="407" t="s">
        <v>3760</v>
      </c>
      <c r="D210" s="410" t="s">
        <v>3758</v>
      </c>
      <c r="E210" s="410" t="s">
        <v>3758</v>
      </c>
    </row>
    <row r="211" spans="1:5">
      <c r="A211" s="407" t="s">
        <v>4002</v>
      </c>
      <c r="B211" s="407" t="s">
        <v>4005</v>
      </c>
      <c r="C211" s="407" t="s">
        <v>3767</v>
      </c>
      <c r="D211" s="410" t="s">
        <v>42</v>
      </c>
      <c r="E211" s="410" t="s">
        <v>3758</v>
      </c>
    </row>
    <row r="212" spans="1:5">
      <c r="A212" s="407" t="s">
        <v>4006</v>
      </c>
      <c r="B212" s="407" t="s">
        <v>4007</v>
      </c>
      <c r="C212" s="407" t="s">
        <v>3762</v>
      </c>
      <c r="D212" s="410" t="s">
        <v>3758</v>
      </c>
      <c r="E212" s="410" t="s">
        <v>3758</v>
      </c>
    </row>
    <row r="213" spans="1:5">
      <c r="A213" s="407" t="s">
        <v>4006</v>
      </c>
      <c r="B213" s="407" t="s">
        <v>4008</v>
      </c>
      <c r="C213" s="407" t="s">
        <v>3760</v>
      </c>
      <c r="D213" s="410" t="s">
        <v>42</v>
      </c>
      <c r="E213" s="410" t="s">
        <v>3758</v>
      </c>
    </row>
    <row r="214" spans="1:5">
      <c r="A214" s="407" t="s">
        <v>4006</v>
      </c>
      <c r="B214" s="407" t="s">
        <v>4009</v>
      </c>
      <c r="C214" s="407" t="s">
        <v>3760</v>
      </c>
      <c r="D214" s="410" t="s">
        <v>42</v>
      </c>
      <c r="E214" s="410" t="s">
        <v>3758</v>
      </c>
    </row>
    <row r="215" spans="1:5">
      <c r="A215" s="407" t="s">
        <v>4010</v>
      </c>
      <c r="B215" s="407" t="s">
        <v>4011</v>
      </c>
      <c r="C215" s="407" t="s">
        <v>3807</v>
      </c>
      <c r="D215" s="410" t="s">
        <v>3758</v>
      </c>
      <c r="E215" s="410" t="s">
        <v>3758</v>
      </c>
    </row>
    <row r="216" spans="1:5">
      <c r="A216" s="407" t="s">
        <v>4010</v>
      </c>
      <c r="B216" s="407" t="s">
        <v>4012</v>
      </c>
      <c r="C216" s="407" t="s">
        <v>3835</v>
      </c>
      <c r="D216" s="410" t="s">
        <v>42</v>
      </c>
      <c r="E216" s="410" t="s">
        <v>3758</v>
      </c>
    </row>
    <row r="217" spans="1:5">
      <c r="A217" s="407" t="s">
        <v>4013</v>
      </c>
      <c r="B217" s="407" t="s">
        <v>4014</v>
      </c>
      <c r="C217" s="407" t="s">
        <v>3762</v>
      </c>
      <c r="D217" s="410" t="s">
        <v>3758</v>
      </c>
      <c r="E217" s="410" t="s">
        <v>3758</v>
      </c>
    </row>
    <row r="218" spans="1:5">
      <c r="A218" s="407" t="s">
        <v>4015</v>
      </c>
      <c r="B218" s="407" t="s">
        <v>4016</v>
      </c>
      <c r="C218" s="407" t="s">
        <v>3798</v>
      </c>
      <c r="D218" s="410" t="s">
        <v>42</v>
      </c>
      <c r="E218" s="410" t="s">
        <v>3758</v>
      </c>
    </row>
    <row r="219" spans="1:5">
      <c r="A219" s="407" t="s">
        <v>655</v>
      </c>
      <c r="B219" s="407" t="s">
        <v>4017</v>
      </c>
      <c r="C219" s="407" t="s">
        <v>3762</v>
      </c>
      <c r="D219" s="410" t="s">
        <v>3758</v>
      </c>
      <c r="E219" s="410" t="s">
        <v>42</v>
      </c>
    </row>
    <row r="220" spans="1:5">
      <c r="A220" s="407" t="s">
        <v>4018</v>
      </c>
      <c r="B220" s="407" t="s">
        <v>3809</v>
      </c>
      <c r="C220" s="407" t="s">
        <v>3760</v>
      </c>
      <c r="D220" s="410" t="s">
        <v>42</v>
      </c>
      <c r="E220" s="410" t="s">
        <v>3758</v>
      </c>
    </row>
    <row r="221" spans="1:5">
      <c r="A221" s="407" t="s">
        <v>4018</v>
      </c>
      <c r="B221" s="407" t="s">
        <v>3944</v>
      </c>
      <c r="C221" s="407" t="s">
        <v>3794</v>
      </c>
      <c r="D221" s="410" t="s">
        <v>3758</v>
      </c>
      <c r="E221" s="410" t="s">
        <v>3758</v>
      </c>
    </row>
    <row r="222" spans="1:5">
      <c r="A222" s="407" t="s">
        <v>4018</v>
      </c>
      <c r="B222" s="407" t="s">
        <v>4019</v>
      </c>
      <c r="C222" s="407" t="s">
        <v>3794</v>
      </c>
      <c r="D222" s="410" t="s">
        <v>3758</v>
      </c>
      <c r="E222" s="410" t="s">
        <v>3758</v>
      </c>
    </row>
    <row r="223" spans="1:5">
      <c r="A223" s="407" t="s">
        <v>4020</v>
      </c>
      <c r="B223" s="407" t="s">
        <v>4021</v>
      </c>
      <c r="C223" s="407" t="s">
        <v>3762</v>
      </c>
      <c r="D223" s="410" t="s">
        <v>3758</v>
      </c>
      <c r="E223" s="410" t="s">
        <v>3758</v>
      </c>
    </row>
    <row r="224" spans="1:5">
      <c r="A224" s="407" t="s">
        <v>4020</v>
      </c>
      <c r="B224" s="407" t="s">
        <v>4022</v>
      </c>
      <c r="C224" s="407" t="s">
        <v>3762</v>
      </c>
      <c r="D224" s="410" t="s">
        <v>3758</v>
      </c>
      <c r="E224" s="410" t="s">
        <v>3758</v>
      </c>
    </row>
    <row r="225" spans="1:5">
      <c r="A225" s="407" t="s">
        <v>909</v>
      </c>
      <c r="B225" s="407" t="s">
        <v>4023</v>
      </c>
      <c r="C225" s="407" t="s">
        <v>3762</v>
      </c>
      <c r="D225" s="410" t="s">
        <v>3758</v>
      </c>
      <c r="E225" s="410" t="s">
        <v>3758</v>
      </c>
    </row>
    <row r="226" spans="1:5">
      <c r="A226" s="407" t="s">
        <v>910</v>
      </c>
      <c r="B226" s="407" t="s">
        <v>4024</v>
      </c>
      <c r="C226" s="407" t="s">
        <v>3762</v>
      </c>
      <c r="D226" s="410" t="s">
        <v>3758</v>
      </c>
      <c r="E226" s="410" t="s">
        <v>3758</v>
      </c>
    </row>
    <row r="227" spans="1:5">
      <c r="A227" s="407" t="s">
        <v>4025</v>
      </c>
      <c r="B227" s="407" t="s">
        <v>4026</v>
      </c>
      <c r="C227" s="407" t="s">
        <v>3760</v>
      </c>
      <c r="D227" s="410" t="s">
        <v>42</v>
      </c>
      <c r="E227" s="410" t="s">
        <v>3758</v>
      </c>
    </row>
    <row r="228" spans="1:5">
      <c r="A228" s="407" t="s">
        <v>4025</v>
      </c>
      <c r="B228" s="407" t="s">
        <v>4027</v>
      </c>
      <c r="C228" s="407" t="s">
        <v>3810</v>
      </c>
      <c r="D228" s="410" t="s">
        <v>42</v>
      </c>
      <c r="E228" s="410" t="s">
        <v>3758</v>
      </c>
    </row>
    <row r="229" spans="1:5">
      <c r="A229" s="407" t="s">
        <v>4025</v>
      </c>
      <c r="B229" s="407" t="s">
        <v>4028</v>
      </c>
      <c r="C229" s="407" t="s">
        <v>3810</v>
      </c>
      <c r="D229" s="410" t="s">
        <v>3758</v>
      </c>
      <c r="E229" s="410" t="s">
        <v>3758</v>
      </c>
    </row>
    <row r="230" spans="1:5">
      <c r="A230" s="407" t="s">
        <v>4029</v>
      </c>
      <c r="B230" s="407" t="s">
        <v>3856</v>
      </c>
      <c r="C230" s="407" t="s">
        <v>3794</v>
      </c>
      <c r="D230" s="410" t="s">
        <v>42</v>
      </c>
      <c r="E230" s="410" t="s">
        <v>3758</v>
      </c>
    </row>
    <row r="231" spans="1:5">
      <c r="A231" s="407" t="s">
        <v>4029</v>
      </c>
      <c r="B231" s="407" t="s">
        <v>4030</v>
      </c>
      <c r="C231" s="407" t="s">
        <v>3794</v>
      </c>
      <c r="D231" s="410" t="s">
        <v>42</v>
      </c>
      <c r="E231" s="410" t="s">
        <v>42</v>
      </c>
    </row>
    <row r="232" spans="1:5">
      <c r="A232" s="407" t="s">
        <v>4029</v>
      </c>
      <c r="B232" s="407" t="s">
        <v>4031</v>
      </c>
      <c r="C232" s="407" t="s">
        <v>3794</v>
      </c>
      <c r="D232" s="410" t="s">
        <v>42</v>
      </c>
      <c r="E232" s="410" t="s">
        <v>3758</v>
      </c>
    </row>
    <row r="233" spans="1:5">
      <c r="A233" s="407" t="s">
        <v>4032</v>
      </c>
      <c r="B233" s="407" t="s">
        <v>4033</v>
      </c>
      <c r="C233" s="407" t="s">
        <v>3794</v>
      </c>
      <c r="D233" s="410" t="s">
        <v>42</v>
      </c>
      <c r="E233" s="410" t="s">
        <v>3758</v>
      </c>
    </row>
    <row r="234" spans="1:5">
      <c r="A234" s="407" t="s">
        <v>4032</v>
      </c>
      <c r="B234" s="407" t="s">
        <v>4034</v>
      </c>
      <c r="C234" s="407" t="s">
        <v>3794</v>
      </c>
      <c r="D234" s="410" t="s">
        <v>42</v>
      </c>
      <c r="E234" s="410" t="s">
        <v>42</v>
      </c>
    </row>
    <row r="235" spans="1:5">
      <c r="A235" s="407" t="s">
        <v>4032</v>
      </c>
      <c r="B235" s="407" t="s">
        <v>4035</v>
      </c>
      <c r="C235" s="407" t="s">
        <v>3794</v>
      </c>
      <c r="D235" s="410" t="s">
        <v>42</v>
      </c>
      <c r="E235" s="410" t="s">
        <v>3758</v>
      </c>
    </row>
    <row r="236" spans="1:5">
      <c r="A236" s="407" t="s">
        <v>4036</v>
      </c>
      <c r="B236" s="407" t="s">
        <v>4037</v>
      </c>
      <c r="C236" s="407" t="s">
        <v>3794</v>
      </c>
      <c r="D236" s="410" t="s">
        <v>42</v>
      </c>
      <c r="E236" s="410" t="s">
        <v>42</v>
      </c>
    </row>
    <row r="237" spans="1:5">
      <c r="A237" s="407" t="s">
        <v>4036</v>
      </c>
      <c r="B237" s="407" t="s">
        <v>4038</v>
      </c>
      <c r="C237" s="407" t="s">
        <v>3760</v>
      </c>
      <c r="D237" s="410" t="s">
        <v>42</v>
      </c>
      <c r="E237" s="410" t="s">
        <v>42</v>
      </c>
    </row>
    <row r="238" spans="1:5">
      <c r="A238" s="407" t="s">
        <v>4036</v>
      </c>
      <c r="B238" s="407" t="s">
        <v>3875</v>
      </c>
      <c r="C238" s="407" t="s">
        <v>3794</v>
      </c>
      <c r="D238" s="410" t="s">
        <v>42</v>
      </c>
      <c r="E238" s="410" t="s">
        <v>42</v>
      </c>
    </row>
    <row r="239" spans="1:5">
      <c r="A239" s="407" t="s">
        <v>4039</v>
      </c>
      <c r="B239" s="407" t="s">
        <v>4040</v>
      </c>
      <c r="C239" s="407" t="s">
        <v>3760</v>
      </c>
      <c r="D239" s="410" t="s">
        <v>42</v>
      </c>
      <c r="E239" s="410" t="s">
        <v>3758</v>
      </c>
    </row>
    <row r="240" spans="1:5">
      <c r="A240" s="407" t="s">
        <v>4039</v>
      </c>
      <c r="B240" s="407" t="s">
        <v>3934</v>
      </c>
      <c r="C240" s="407" t="s">
        <v>3794</v>
      </c>
      <c r="D240" s="410" t="s">
        <v>42</v>
      </c>
      <c r="E240" s="410" t="s">
        <v>3758</v>
      </c>
    </row>
    <row r="241" spans="1:5">
      <c r="A241" s="407" t="s">
        <v>4041</v>
      </c>
      <c r="B241" s="407" t="s">
        <v>4042</v>
      </c>
      <c r="C241" s="407" t="s">
        <v>3760</v>
      </c>
      <c r="D241" s="410" t="s">
        <v>42</v>
      </c>
      <c r="E241" s="410" t="s">
        <v>3758</v>
      </c>
    </row>
    <row r="242" spans="1:5">
      <c r="A242" s="407" t="s">
        <v>4041</v>
      </c>
      <c r="B242" s="407" t="s">
        <v>4043</v>
      </c>
      <c r="C242" s="407" t="s">
        <v>3762</v>
      </c>
      <c r="D242" s="410" t="s">
        <v>3758</v>
      </c>
      <c r="E242" s="410" t="s">
        <v>3758</v>
      </c>
    </row>
    <row r="243" spans="1:5">
      <c r="A243" s="407" t="s">
        <v>4041</v>
      </c>
      <c r="B243" s="407" t="s">
        <v>4044</v>
      </c>
      <c r="C243" s="407" t="s">
        <v>3767</v>
      </c>
      <c r="D243" s="410" t="s">
        <v>42</v>
      </c>
      <c r="E243" s="410" t="s">
        <v>3758</v>
      </c>
    </row>
    <row r="244" spans="1:5">
      <c r="A244" s="407" t="s">
        <v>4045</v>
      </c>
      <c r="B244" s="407" t="s">
        <v>4046</v>
      </c>
      <c r="C244" s="407" t="s">
        <v>3762</v>
      </c>
      <c r="D244" s="410" t="s">
        <v>3758</v>
      </c>
      <c r="E244" s="410" t="s">
        <v>3758</v>
      </c>
    </row>
    <row r="245" spans="1:5">
      <c r="A245" s="407" t="s">
        <v>4047</v>
      </c>
      <c r="B245" s="407" t="s">
        <v>4048</v>
      </c>
      <c r="C245" s="407" t="s">
        <v>3794</v>
      </c>
      <c r="D245" s="410" t="s">
        <v>42</v>
      </c>
      <c r="E245" s="410" t="s">
        <v>42</v>
      </c>
    </row>
    <row r="246" spans="1:5">
      <c r="A246" s="407" t="s">
        <v>4047</v>
      </c>
      <c r="B246" s="407" t="s">
        <v>3838</v>
      </c>
      <c r="C246" s="407" t="s">
        <v>3794</v>
      </c>
      <c r="D246" s="410" t="s">
        <v>42</v>
      </c>
      <c r="E246" s="410" t="s">
        <v>42</v>
      </c>
    </row>
    <row r="247" spans="1:5">
      <c r="A247" s="407" t="s">
        <v>4047</v>
      </c>
      <c r="B247" s="407" t="s">
        <v>4049</v>
      </c>
      <c r="C247" s="407" t="s">
        <v>3794</v>
      </c>
      <c r="D247" s="410" t="s">
        <v>42</v>
      </c>
      <c r="E247" s="410" t="s">
        <v>42</v>
      </c>
    </row>
    <row r="248" spans="1:5">
      <c r="A248" s="407" t="s">
        <v>4050</v>
      </c>
      <c r="B248" s="407" t="s">
        <v>3803</v>
      </c>
      <c r="C248" s="407" t="s">
        <v>3794</v>
      </c>
      <c r="D248" s="410" t="s">
        <v>42</v>
      </c>
      <c r="E248" s="410" t="s">
        <v>42</v>
      </c>
    </row>
    <row r="249" spans="1:5">
      <c r="A249" s="407" t="s">
        <v>4050</v>
      </c>
      <c r="B249" s="407" t="s">
        <v>3804</v>
      </c>
      <c r="C249" s="407" t="s">
        <v>3794</v>
      </c>
      <c r="D249" s="410" t="s">
        <v>42</v>
      </c>
      <c r="E249" s="410" t="s">
        <v>42</v>
      </c>
    </row>
    <row r="250" spans="1:5">
      <c r="A250" s="407" t="s">
        <v>4050</v>
      </c>
      <c r="B250" s="407" t="s">
        <v>3802</v>
      </c>
      <c r="C250" s="407" t="s">
        <v>3760</v>
      </c>
      <c r="D250" s="410" t="s">
        <v>42</v>
      </c>
      <c r="E250" s="410" t="s">
        <v>42</v>
      </c>
    </row>
    <row r="251" spans="1:5">
      <c r="A251" s="407" t="s">
        <v>4051</v>
      </c>
      <c r="B251" s="407" t="s">
        <v>4052</v>
      </c>
      <c r="C251" s="407" t="s">
        <v>3760</v>
      </c>
      <c r="D251" s="410" t="s">
        <v>42</v>
      </c>
      <c r="E251" s="410" t="s">
        <v>3758</v>
      </c>
    </row>
    <row r="252" spans="1:5">
      <c r="A252" s="407" t="s">
        <v>4051</v>
      </c>
      <c r="B252" s="407" t="s">
        <v>4053</v>
      </c>
      <c r="C252" s="407" t="s">
        <v>3762</v>
      </c>
      <c r="D252" s="410" t="s">
        <v>3758</v>
      </c>
      <c r="E252" s="410" t="s">
        <v>3758</v>
      </c>
    </row>
    <row r="253" spans="1:5">
      <c r="A253" s="407" t="s">
        <v>4051</v>
      </c>
      <c r="B253" s="407" t="s">
        <v>4054</v>
      </c>
      <c r="C253" s="407" t="s">
        <v>3810</v>
      </c>
      <c r="D253" s="410" t="s">
        <v>42</v>
      </c>
      <c r="E253" s="410" t="s">
        <v>42</v>
      </c>
    </row>
    <row r="254" spans="1:5">
      <c r="A254" s="407" t="s">
        <v>917</v>
      </c>
      <c r="B254" s="407" t="s">
        <v>4055</v>
      </c>
      <c r="C254" s="407" t="s">
        <v>3760</v>
      </c>
      <c r="D254" s="410" t="s">
        <v>3758</v>
      </c>
      <c r="E254" s="410" t="s">
        <v>3758</v>
      </c>
    </row>
    <row r="255" spans="1:5">
      <c r="A255" s="407" t="s">
        <v>4056</v>
      </c>
      <c r="B255" s="407" t="s">
        <v>4057</v>
      </c>
      <c r="C255" s="407" t="s">
        <v>3767</v>
      </c>
      <c r="D255" s="410" t="s">
        <v>42</v>
      </c>
      <c r="E255" s="410" t="s">
        <v>3758</v>
      </c>
    </row>
    <row r="256" spans="1:5">
      <c r="A256" s="407" t="s">
        <v>4056</v>
      </c>
      <c r="B256" s="407" t="s">
        <v>4058</v>
      </c>
      <c r="C256" s="407" t="s">
        <v>3762</v>
      </c>
      <c r="D256" s="410" t="s">
        <v>42</v>
      </c>
      <c r="E256" s="410" t="s">
        <v>3758</v>
      </c>
    </row>
    <row r="257" spans="1:5">
      <c r="A257" s="407" t="s">
        <v>921</v>
      </c>
      <c r="B257" s="407" t="s">
        <v>4059</v>
      </c>
      <c r="C257" s="407" t="s">
        <v>3867</v>
      </c>
      <c r="D257" s="410" t="s">
        <v>42</v>
      </c>
      <c r="E257" s="410" t="s">
        <v>42</v>
      </c>
    </row>
    <row r="258" spans="1:5">
      <c r="A258" s="407" t="s">
        <v>921</v>
      </c>
      <c r="B258" s="407" t="s">
        <v>4060</v>
      </c>
      <c r="C258" s="407" t="s">
        <v>3762</v>
      </c>
      <c r="D258" s="410" t="s">
        <v>42</v>
      </c>
      <c r="E258" s="410" t="s">
        <v>42</v>
      </c>
    </row>
    <row r="259" spans="1:5">
      <c r="A259" s="407" t="s">
        <v>921</v>
      </c>
      <c r="B259" s="407" t="s">
        <v>4061</v>
      </c>
      <c r="C259" s="407" t="s">
        <v>3798</v>
      </c>
      <c r="D259" s="410" t="s">
        <v>42</v>
      </c>
      <c r="E259" s="410" t="s">
        <v>42</v>
      </c>
    </row>
    <row r="260" spans="1:5">
      <c r="A260" s="407" t="s">
        <v>4062</v>
      </c>
      <c r="B260" s="407" t="s">
        <v>3778</v>
      </c>
      <c r="C260" s="407" t="s">
        <v>3760</v>
      </c>
      <c r="D260" s="410" t="s">
        <v>3758</v>
      </c>
      <c r="E260" s="410" t="s">
        <v>42</v>
      </c>
    </row>
    <row r="261" spans="1:5">
      <c r="A261" s="407" t="s">
        <v>4063</v>
      </c>
      <c r="B261" s="407" t="s">
        <v>4064</v>
      </c>
      <c r="C261" s="407" t="s">
        <v>3762</v>
      </c>
      <c r="D261" s="410" t="s">
        <v>3758</v>
      </c>
      <c r="E261" s="410" t="s">
        <v>3758</v>
      </c>
    </row>
    <row r="262" spans="1:5">
      <c r="A262" s="407" t="s">
        <v>4063</v>
      </c>
      <c r="B262" s="407" t="s">
        <v>4065</v>
      </c>
      <c r="C262" s="407" t="s">
        <v>3760</v>
      </c>
      <c r="D262" s="410" t="s">
        <v>42</v>
      </c>
      <c r="E262" s="410" t="s">
        <v>3758</v>
      </c>
    </row>
    <row r="263" spans="1:5">
      <c r="A263" s="407" t="s">
        <v>4063</v>
      </c>
      <c r="B263" s="407" t="s">
        <v>4066</v>
      </c>
      <c r="C263" s="407" t="s">
        <v>3762</v>
      </c>
      <c r="D263" s="410" t="s">
        <v>42</v>
      </c>
      <c r="E263" s="410" t="s">
        <v>3758</v>
      </c>
    </row>
    <row r="264" spans="1:5">
      <c r="A264" s="407" t="s">
        <v>4067</v>
      </c>
      <c r="B264" s="407" t="s">
        <v>3778</v>
      </c>
      <c r="C264" s="407" t="s">
        <v>3760</v>
      </c>
      <c r="D264" s="410" t="s">
        <v>3758</v>
      </c>
      <c r="E264" s="410" t="s">
        <v>42</v>
      </c>
    </row>
    <row r="265" spans="1:5">
      <c r="A265" s="407" t="s">
        <v>4068</v>
      </c>
      <c r="B265" s="407" t="s">
        <v>4069</v>
      </c>
      <c r="C265" s="407" t="s">
        <v>3762</v>
      </c>
      <c r="D265" s="410" t="s">
        <v>42</v>
      </c>
      <c r="E265" s="410" t="s">
        <v>3758</v>
      </c>
    </row>
    <row r="266" spans="1:5">
      <c r="A266" s="407" t="s">
        <v>4068</v>
      </c>
      <c r="B266" s="407" t="s">
        <v>4070</v>
      </c>
      <c r="C266" s="407" t="s">
        <v>3867</v>
      </c>
      <c r="D266" s="410" t="s">
        <v>42</v>
      </c>
      <c r="E266" s="410" t="s">
        <v>3758</v>
      </c>
    </row>
    <row r="267" spans="1:5">
      <c r="A267" s="407" t="s">
        <v>4071</v>
      </c>
      <c r="B267" s="407" t="s">
        <v>4072</v>
      </c>
      <c r="C267" s="407" t="s">
        <v>3774</v>
      </c>
      <c r="D267" s="410" t="s">
        <v>42</v>
      </c>
      <c r="E267" s="410" t="s">
        <v>3758</v>
      </c>
    </row>
    <row r="268" spans="1:5">
      <c r="A268" s="407" t="s">
        <v>4071</v>
      </c>
      <c r="B268" s="407" t="s">
        <v>3784</v>
      </c>
      <c r="C268" s="407" t="s">
        <v>3785</v>
      </c>
      <c r="D268" s="410" t="s">
        <v>3758</v>
      </c>
      <c r="E268" s="410" t="s">
        <v>3758</v>
      </c>
    </row>
    <row r="269" spans="1:5">
      <c r="A269" s="407" t="s">
        <v>4071</v>
      </c>
      <c r="B269" s="407" t="s">
        <v>4073</v>
      </c>
      <c r="C269" s="407" t="s">
        <v>3807</v>
      </c>
      <c r="D269" s="410" t="s">
        <v>42</v>
      </c>
      <c r="E269" s="410" t="s">
        <v>3758</v>
      </c>
    </row>
    <row r="270" spans="1:5">
      <c r="A270" s="407" t="s">
        <v>4071</v>
      </c>
      <c r="B270" s="407" t="s">
        <v>4074</v>
      </c>
      <c r="C270" s="407" t="s">
        <v>3807</v>
      </c>
      <c r="D270" s="410" t="s">
        <v>42</v>
      </c>
      <c r="E270" s="410" t="s">
        <v>42</v>
      </c>
    </row>
    <row r="271" spans="1:5">
      <c r="A271" s="407" t="s">
        <v>4075</v>
      </c>
      <c r="B271" s="407" t="s">
        <v>4076</v>
      </c>
      <c r="C271" s="407" t="s">
        <v>3794</v>
      </c>
      <c r="D271" s="410" t="s">
        <v>42</v>
      </c>
      <c r="E271" s="410" t="s">
        <v>3758</v>
      </c>
    </row>
    <row r="272" spans="1:5">
      <c r="A272" s="407" t="s">
        <v>4075</v>
      </c>
      <c r="B272" s="407" t="s">
        <v>4077</v>
      </c>
      <c r="C272" s="407" t="s">
        <v>3762</v>
      </c>
      <c r="D272" s="410" t="s">
        <v>42</v>
      </c>
      <c r="E272" s="410" t="s">
        <v>42</v>
      </c>
    </row>
    <row r="273" spans="1:5">
      <c r="A273" s="407" t="s">
        <v>4078</v>
      </c>
      <c r="B273" s="407" t="s">
        <v>3904</v>
      </c>
      <c r="C273" s="407" t="s">
        <v>3767</v>
      </c>
      <c r="D273" s="410" t="s">
        <v>42</v>
      </c>
      <c r="E273" s="410" t="s">
        <v>42</v>
      </c>
    </row>
    <row r="274" spans="1:5">
      <c r="A274" s="407" t="s">
        <v>4078</v>
      </c>
      <c r="B274" s="407" t="s">
        <v>3906</v>
      </c>
      <c r="C274" s="407" t="s">
        <v>3794</v>
      </c>
      <c r="D274" s="410" t="s">
        <v>42</v>
      </c>
      <c r="E274" s="410" t="s">
        <v>42</v>
      </c>
    </row>
    <row r="275" spans="1:5">
      <c r="A275" s="407" t="s">
        <v>4078</v>
      </c>
      <c r="B275" s="407" t="s">
        <v>3903</v>
      </c>
      <c r="C275" s="407" t="s">
        <v>3794</v>
      </c>
      <c r="D275" s="410" t="s">
        <v>42</v>
      </c>
      <c r="E275" s="410" t="s">
        <v>42</v>
      </c>
    </row>
    <row r="276" spans="1:5">
      <c r="A276" s="407" t="s">
        <v>4078</v>
      </c>
      <c r="B276" s="407" t="s">
        <v>3905</v>
      </c>
      <c r="C276" s="407" t="s">
        <v>3794</v>
      </c>
      <c r="D276" s="410" t="s">
        <v>42</v>
      </c>
      <c r="E276" s="410" t="s">
        <v>42</v>
      </c>
    </row>
    <row r="277" spans="1:5">
      <c r="A277" s="407" t="s">
        <v>4079</v>
      </c>
      <c r="B277" s="407" t="s">
        <v>4080</v>
      </c>
      <c r="C277" s="407" t="s">
        <v>3760</v>
      </c>
      <c r="D277" s="410" t="s">
        <v>3758</v>
      </c>
      <c r="E277" s="410" t="s">
        <v>3758</v>
      </c>
    </row>
    <row r="278" spans="1:5">
      <c r="A278" s="407" t="s">
        <v>933</v>
      </c>
      <c r="B278" s="407" t="s">
        <v>3779</v>
      </c>
      <c r="C278" s="407" t="s">
        <v>3757</v>
      </c>
      <c r="D278" s="410" t="s">
        <v>42</v>
      </c>
      <c r="E278" s="410" t="s">
        <v>3758</v>
      </c>
    </row>
    <row r="279" spans="1:5">
      <c r="A279" s="407" t="s">
        <v>4081</v>
      </c>
      <c r="B279" s="407" t="s">
        <v>4082</v>
      </c>
      <c r="C279" s="407" t="s">
        <v>3794</v>
      </c>
      <c r="D279" s="410" t="s">
        <v>3758</v>
      </c>
      <c r="E279" s="410" t="s">
        <v>3758</v>
      </c>
    </row>
    <row r="280" spans="1:5">
      <c r="A280" s="407" t="s">
        <v>936</v>
      </c>
      <c r="B280" s="407" t="s">
        <v>4083</v>
      </c>
      <c r="C280" s="407" t="s">
        <v>3760</v>
      </c>
      <c r="D280" s="410" t="s">
        <v>42</v>
      </c>
      <c r="E280" s="410" t="s">
        <v>3758</v>
      </c>
    </row>
    <row r="281" spans="1:5">
      <c r="A281" s="407" t="s">
        <v>936</v>
      </c>
      <c r="B281" s="407" t="s">
        <v>4084</v>
      </c>
      <c r="C281" s="407" t="s">
        <v>3762</v>
      </c>
      <c r="D281" s="410" t="s">
        <v>3758</v>
      </c>
      <c r="E281" s="410" t="s">
        <v>3758</v>
      </c>
    </row>
    <row r="282" spans="1:5">
      <c r="A282" s="407" t="s">
        <v>937</v>
      </c>
      <c r="B282" s="407" t="s">
        <v>3892</v>
      </c>
      <c r="C282" s="407" t="s">
        <v>3762</v>
      </c>
      <c r="D282" s="410" t="s">
        <v>3758</v>
      </c>
      <c r="E282" s="410" t="s">
        <v>3758</v>
      </c>
    </row>
    <row r="283" spans="1:5">
      <c r="A283" s="407" t="s">
        <v>4085</v>
      </c>
      <c r="B283" s="407" t="s">
        <v>4086</v>
      </c>
      <c r="C283" s="407" t="s">
        <v>3794</v>
      </c>
      <c r="D283" s="410" t="s">
        <v>42</v>
      </c>
      <c r="E283" s="410" t="s">
        <v>42</v>
      </c>
    </row>
    <row r="284" spans="1:5">
      <c r="A284" s="407" t="s">
        <v>4085</v>
      </c>
      <c r="B284" s="407" t="s">
        <v>4087</v>
      </c>
      <c r="C284" s="407" t="s">
        <v>3794</v>
      </c>
      <c r="D284" s="410" t="s">
        <v>42</v>
      </c>
      <c r="E284" s="410" t="s">
        <v>42</v>
      </c>
    </row>
    <row r="285" spans="1:5">
      <c r="A285" s="407" t="s">
        <v>4085</v>
      </c>
      <c r="B285" s="407" t="s">
        <v>4088</v>
      </c>
      <c r="C285" s="407" t="s">
        <v>3760</v>
      </c>
      <c r="D285" s="410" t="s">
        <v>42</v>
      </c>
      <c r="E285" s="410" t="s">
        <v>42</v>
      </c>
    </row>
    <row r="286" spans="1:5">
      <c r="A286" s="407" t="s">
        <v>4085</v>
      </c>
      <c r="B286" s="407" t="s">
        <v>4089</v>
      </c>
      <c r="C286" s="407" t="s">
        <v>3760</v>
      </c>
      <c r="D286" s="410" t="s">
        <v>42</v>
      </c>
      <c r="E286" s="410" t="s">
        <v>42</v>
      </c>
    </row>
    <row r="287" spans="1:5">
      <c r="A287" s="407" t="s">
        <v>938</v>
      </c>
      <c r="B287" s="407" t="s">
        <v>4090</v>
      </c>
      <c r="C287" s="407" t="s">
        <v>3760</v>
      </c>
      <c r="D287" s="410" t="s">
        <v>3758</v>
      </c>
      <c r="E287" s="410" t="s">
        <v>3758</v>
      </c>
    </row>
    <row r="288" spans="1:5">
      <c r="A288" s="407" t="s">
        <v>944</v>
      </c>
      <c r="B288" s="407" t="s">
        <v>4091</v>
      </c>
      <c r="C288" s="407" t="s">
        <v>3762</v>
      </c>
      <c r="D288" s="410" t="s">
        <v>3758</v>
      </c>
      <c r="E288" s="410" t="s">
        <v>3758</v>
      </c>
    </row>
    <row r="289" spans="1:5">
      <c r="A289" s="407" t="s">
        <v>945</v>
      </c>
      <c r="B289" s="407" t="s">
        <v>3944</v>
      </c>
      <c r="C289" s="407" t="s">
        <v>3760</v>
      </c>
      <c r="D289" s="410" t="s">
        <v>3758</v>
      </c>
      <c r="E289" s="410" t="s">
        <v>3758</v>
      </c>
    </row>
    <row r="290" spans="1:5">
      <c r="A290" s="407" t="s">
        <v>945</v>
      </c>
      <c r="B290" s="407" t="s">
        <v>4092</v>
      </c>
      <c r="C290" s="407" t="s">
        <v>3760</v>
      </c>
      <c r="D290" s="410" t="s">
        <v>42</v>
      </c>
      <c r="E290" s="410" t="s">
        <v>3758</v>
      </c>
    </row>
    <row r="291" spans="1:5">
      <c r="A291" s="407" t="s">
        <v>4093</v>
      </c>
      <c r="B291" s="407" t="s">
        <v>4094</v>
      </c>
      <c r="C291" s="407" t="s">
        <v>4095</v>
      </c>
      <c r="D291" s="410" t="s">
        <v>42</v>
      </c>
      <c r="E291" s="410" t="s">
        <v>3758</v>
      </c>
    </row>
    <row r="292" spans="1:5">
      <c r="A292" s="407" t="s">
        <v>4096</v>
      </c>
      <c r="B292" s="407" t="s">
        <v>4097</v>
      </c>
      <c r="C292" s="407" t="s">
        <v>3762</v>
      </c>
      <c r="D292" s="410" t="s">
        <v>42</v>
      </c>
      <c r="E292" s="410" t="s">
        <v>3758</v>
      </c>
    </row>
    <row r="293" spans="1:5">
      <c r="A293" s="407" t="s">
        <v>4096</v>
      </c>
      <c r="B293" s="407" t="s">
        <v>3838</v>
      </c>
      <c r="C293" s="407" t="s">
        <v>3760</v>
      </c>
      <c r="D293" s="410" t="s">
        <v>42</v>
      </c>
      <c r="E293" s="410" t="s">
        <v>3758</v>
      </c>
    </row>
    <row r="294" spans="1:5">
      <c r="A294" s="407" t="s">
        <v>4096</v>
      </c>
      <c r="B294" s="407" t="s">
        <v>4098</v>
      </c>
      <c r="C294" s="407" t="s">
        <v>3794</v>
      </c>
      <c r="D294" s="410" t="s">
        <v>42</v>
      </c>
      <c r="E294" s="410" t="s">
        <v>42</v>
      </c>
    </row>
    <row r="295" spans="1:5">
      <c r="A295" s="407" t="s">
        <v>4099</v>
      </c>
      <c r="B295" s="407" t="s">
        <v>4100</v>
      </c>
      <c r="C295" s="407" t="s">
        <v>4095</v>
      </c>
      <c r="D295" s="410" t="s">
        <v>42</v>
      </c>
      <c r="E295" s="410" t="s">
        <v>3758</v>
      </c>
    </row>
    <row r="296" spans="1:5">
      <c r="A296" s="407" t="s">
        <v>4099</v>
      </c>
      <c r="B296" s="407" t="s">
        <v>4101</v>
      </c>
      <c r="C296" s="407" t="s">
        <v>3762</v>
      </c>
      <c r="D296" s="410" t="s">
        <v>42</v>
      </c>
      <c r="E296" s="410" t="s">
        <v>42</v>
      </c>
    </row>
    <row r="297" spans="1:5">
      <c r="A297" s="407" t="s">
        <v>4099</v>
      </c>
      <c r="B297" s="407" t="s">
        <v>4102</v>
      </c>
      <c r="C297" s="407" t="s">
        <v>3794</v>
      </c>
      <c r="D297" s="410" t="s">
        <v>42</v>
      </c>
      <c r="E297" s="410" t="s">
        <v>3758</v>
      </c>
    </row>
    <row r="298" spans="1:5">
      <c r="A298" s="407" t="s">
        <v>951</v>
      </c>
      <c r="B298" s="407" t="s">
        <v>4103</v>
      </c>
      <c r="C298" s="407" t="s">
        <v>3762</v>
      </c>
      <c r="D298" s="410" t="s">
        <v>42</v>
      </c>
      <c r="E298" s="410" t="s">
        <v>3758</v>
      </c>
    </row>
    <row r="299" spans="1:5">
      <c r="A299" s="407" t="s">
        <v>951</v>
      </c>
      <c r="B299" s="407" t="s">
        <v>4104</v>
      </c>
      <c r="C299" s="407" t="s">
        <v>3762</v>
      </c>
      <c r="D299" s="410" t="s">
        <v>3758</v>
      </c>
      <c r="E299" s="410" t="s">
        <v>3758</v>
      </c>
    </row>
    <row r="300" spans="1:5">
      <c r="A300" s="407" t="s">
        <v>952</v>
      </c>
      <c r="B300" s="407" t="s">
        <v>4105</v>
      </c>
      <c r="C300" s="407" t="s">
        <v>3760</v>
      </c>
      <c r="D300" s="410" t="s">
        <v>3758</v>
      </c>
      <c r="E300" s="410" t="s">
        <v>3758</v>
      </c>
    </row>
    <row r="301" spans="1:5">
      <c r="A301" s="407" t="s">
        <v>952</v>
      </c>
      <c r="B301" s="407" t="s">
        <v>4106</v>
      </c>
      <c r="C301" s="407" t="s">
        <v>3760</v>
      </c>
      <c r="D301" s="410" t="s">
        <v>42</v>
      </c>
      <c r="E301" s="410" t="s">
        <v>3758</v>
      </c>
    </row>
    <row r="302" spans="1:5">
      <c r="A302" s="407" t="s">
        <v>952</v>
      </c>
      <c r="B302" s="407" t="s">
        <v>4107</v>
      </c>
      <c r="C302" s="407" t="s">
        <v>3762</v>
      </c>
      <c r="D302" s="410" t="s">
        <v>3758</v>
      </c>
      <c r="E302" s="410" t="s">
        <v>3758</v>
      </c>
    </row>
    <row r="303" spans="1:5">
      <c r="A303" s="407" t="s">
        <v>4108</v>
      </c>
      <c r="B303" s="407" t="s">
        <v>4058</v>
      </c>
      <c r="C303" s="407" t="s">
        <v>3760</v>
      </c>
      <c r="D303" s="410" t="s">
        <v>42</v>
      </c>
      <c r="E303" s="410" t="s">
        <v>42</v>
      </c>
    </row>
    <row r="304" spans="1:5">
      <c r="A304" s="407" t="s">
        <v>4108</v>
      </c>
      <c r="B304" s="407" t="s">
        <v>4109</v>
      </c>
      <c r="C304" s="407" t="s">
        <v>3762</v>
      </c>
      <c r="D304" s="410" t="s">
        <v>3758</v>
      </c>
      <c r="E304" s="410" t="s">
        <v>3758</v>
      </c>
    </row>
    <row r="305" spans="1:5">
      <c r="A305" s="407" t="s">
        <v>954</v>
      </c>
      <c r="B305" s="407" t="s">
        <v>4110</v>
      </c>
      <c r="C305" s="407" t="s">
        <v>4095</v>
      </c>
      <c r="D305" s="410" t="s">
        <v>42</v>
      </c>
      <c r="E305" s="410" t="s">
        <v>3758</v>
      </c>
    </row>
    <row r="306" spans="1:5">
      <c r="A306" s="407" t="s">
        <v>954</v>
      </c>
      <c r="B306" s="407" t="s">
        <v>4111</v>
      </c>
      <c r="C306" s="407" t="s">
        <v>3807</v>
      </c>
      <c r="D306" s="410" t="s">
        <v>42</v>
      </c>
      <c r="E306" s="410" t="s">
        <v>3758</v>
      </c>
    </row>
    <row r="307" spans="1:5">
      <c r="A307" s="407" t="s">
        <v>954</v>
      </c>
      <c r="B307" s="407" t="s">
        <v>4112</v>
      </c>
      <c r="C307" s="407" t="s">
        <v>3835</v>
      </c>
      <c r="D307" s="410" t="s">
        <v>3758</v>
      </c>
      <c r="E307" s="410" t="s">
        <v>3758</v>
      </c>
    </row>
    <row r="308" spans="1:5">
      <c r="A308" s="407" t="s">
        <v>956</v>
      </c>
      <c r="B308" s="407" t="s">
        <v>4113</v>
      </c>
      <c r="C308" s="407" t="s">
        <v>3794</v>
      </c>
      <c r="D308" s="410" t="s">
        <v>42</v>
      </c>
      <c r="E308" s="410" t="s">
        <v>3758</v>
      </c>
    </row>
    <row r="309" spans="1:5">
      <c r="A309" s="407" t="s">
        <v>956</v>
      </c>
      <c r="B309" s="407" t="s">
        <v>4114</v>
      </c>
      <c r="C309" s="407" t="s">
        <v>3757</v>
      </c>
      <c r="D309" s="410" t="s">
        <v>3758</v>
      </c>
      <c r="E309" s="410" t="s">
        <v>3758</v>
      </c>
    </row>
    <row r="310" spans="1:5">
      <c r="A310" s="407" t="s">
        <v>957</v>
      </c>
      <c r="B310" s="407" t="s">
        <v>4115</v>
      </c>
      <c r="C310" s="407" t="s">
        <v>3807</v>
      </c>
      <c r="D310" s="410" t="s">
        <v>42</v>
      </c>
      <c r="E310" s="410" t="s">
        <v>3758</v>
      </c>
    </row>
    <row r="311" spans="1:5">
      <c r="A311" s="407" t="s">
        <v>957</v>
      </c>
      <c r="B311" s="407" t="s">
        <v>3784</v>
      </c>
      <c r="C311" s="407" t="s">
        <v>3785</v>
      </c>
      <c r="D311" s="410" t="s">
        <v>3758</v>
      </c>
      <c r="E311" s="410" t="s">
        <v>3758</v>
      </c>
    </row>
    <row r="312" spans="1:5">
      <c r="A312" s="407" t="s">
        <v>4116</v>
      </c>
      <c r="B312" s="407" t="s">
        <v>4117</v>
      </c>
      <c r="C312" s="407" t="s">
        <v>3760</v>
      </c>
      <c r="D312" s="410" t="s">
        <v>3758</v>
      </c>
      <c r="E312" s="410" t="s">
        <v>3758</v>
      </c>
    </row>
    <row r="313" spans="1:5">
      <c r="A313" s="407" t="s">
        <v>4118</v>
      </c>
      <c r="B313" s="407" t="s">
        <v>4119</v>
      </c>
      <c r="C313" s="407" t="s">
        <v>3794</v>
      </c>
      <c r="D313" s="410" t="s">
        <v>42</v>
      </c>
      <c r="E313" s="410" t="s">
        <v>42</v>
      </c>
    </row>
    <row r="314" spans="1:5">
      <c r="A314" s="407" t="s">
        <v>4118</v>
      </c>
      <c r="B314" s="407" t="s">
        <v>4120</v>
      </c>
      <c r="C314" s="407" t="s">
        <v>3767</v>
      </c>
      <c r="D314" s="410" t="s">
        <v>42</v>
      </c>
      <c r="E314" s="410" t="s">
        <v>42</v>
      </c>
    </row>
    <row r="315" spans="1:5">
      <c r="A315" s="407" t="s">
        <v>4118</v>
      </c>
      <c r="B315" s="407" t="s">
        <v>4121</v>
      </c>
      <c r="C315" s="407" t="s">
        <v>3794</v>
      </c>
      <c r="D315" s="410" t="s">
        <v>42</v>
      </c>
      <c r="E315" s="410" t="s">
        <v>42</v>
      </c>
    </row>
    <row r="316" spans="1:5">
      <c r="A316" s="407" t="s">
        <v>4118</v>
      </c>
      <c r="B316" s="407" t="s">
        <v>3773</v>
      </c>
      <c r="C316" s="407" t="s">
        <v>3794</v>
      </c>
      <c r="D316" s="410" t="s">
        <v>42</v>
      </c>
      <c r="E316" s="410" t="s">
        <v>42</v>
      </c>
    </row>
    <row r="317" spans="1:5">
      <c r="A317" s="407" t="s">
        <v>4122</v>
      </c>
      <c r="B317" s="407" t="s">
        <v>3773</v>
      </c>
      <c r="C317" s="407" t="s">
        <v>3774</v>
      </c>
      <c r="D317" s="410" t="s">
        <v>42</v>
      </c>
      <c r="E317" s="410" t="s">
        <v>42</v>
      </c>
    </row>
    <row r="318" spans="1:5">
      <c r="A318" s="407" t="s">
        <v>4123</v>
      </c>
      <c r="B318" s="407" t="s">
        <v>3803</v>
      </c>
      <c r="C318" s="407" t="s">
        <v>3794</v>
      </c>
      <c r="D318" s="410" t="s">
        <v>42</v>
      </c>
      <c r="E318" s="410" t="s">
        <v>42</v>
      </c>
    </row>
    <row r="319" spans="1:5">
      <c r="A319" s="407" t="s">
        <v>4123</v>
      </c>
      <c r="B319" s="407" t="s">
        <v>3804</v>
      </c>
      <c r="C319" s="407" t="s">
        <v>3794</v>
      </c>
      <c r="D319" s="410" t="s">
        <v>42</v>
      </c>
      <c r="E319" s="410" t="s">
        <v>42</v>
      </c>
    </row>
    <row r="320" spans="1:5">
      <c r="A320" s="407" t="s">
        <v>4123</v>
      </c>
      <c r="B320" s="407" t="s">
        <v>3802</v>
      </c>
      <c r="C320" s="407" t="s">
        <v>3760</v>
      </c>
      <c r="D320" s="410" t="s">
        <v>42</v>
      </c>
      <c r="E320" s="410" t="s">
        <v>42</v>
      </c>
    </row>
    <row r="321" spans="1:5">
      <c r="A321" s="407" t="s">
        <v>4124</v>
      </c>
      <c r="B321" s="407" t="s">
        <v>4125</v>
      </c>
      <c r="C321" s="407" t="s">
        <v>3798</v>
      </c>
      <c r="D321" s="410" t="s">
        <v>42</v>
      </c>
      <c r="E321" s="410" t="s">
        <v>42</v>
      </c>
    </row>
    <row r="322" spans="1:5">
      <c r="A322" s="407" t="s">
        <v>4124</v>
      </c>
      <c r="B322" s="407" t="s">
        <v>4126</v>
      </c>
      <c r="C322" s="407" t="s">
        <v>3794</v>
      </c>
      <c r="D322" s="410" t="s">
        <v>42</v>
      </c>
      <c r="E322" s="410" t="s">
        <v>42</v>
      </c>
    </row>
    <row r="323" spans="1:5">
      <c r="A323" s="407" t="s">
        <v>4124</v>
      </c>
      <c r="B323" s="407" t="s">
        <v>4127</v>
      </c>
      <c r="C323" s="407" t="s">
        <v>3760</v>
      </c>
      <c r="D323" s="410" t="s">
        <v>42</v>
      </c>
      <c r="E323" s="410" t="s">
        <v>42</v>
      </c>
    </row>
    <row r="324" spans="1:5">
      <c r="A324" s="407" t="s">
        <v>964</v>
      </c>
      <c r="B324" s="407" t="s">
        <v>4128</v>
      </c>
      <c r="C324" s="407" t="s">
        <v>3760</v>
      </c>
      <c r="D324" s="410" t="s">
        <v>3758</v>
      </c>
      <c r="E324" s="410" t="s">
        <v>3758</v>
      </c>
    </row>
    <row r="325" spans="1:5">
      <c r="A325" s="407" t="s">
        <v>4129</v>
      </c>
      <c r="B325" s="407" t="s">
        <v>4130</v>
      </c>
      <c r="C325" s="407" t="s">
        <v>3810</v>
      </c>
      <c r="D325" s="410" t="s">
        <v>3758</v>
      </c>
      <c r="E325" s="410" t="s">
        <v>3758</v>
      </c>
    </row>
    <row r="326" spans="1:5">
      <c r="A326" s="407" t="s">
        <v>4129</v>
      </c>
      <c r="B326" s="407" t="s">
        <v>4131</v>
      </c>
      <c r="C326" s="407" t="s">
        <v>3760</v>
      </c>
      <c r="D326" s="410" t="s">
        <v>42</v>
      </c>
      <c r="E326" s="410" t="s">
        <v>3758</v>
      </c>
    </row>
    <row r="327" spans="1:5">
      <c r="A327" s="407" t="s">
        <v>4129</v>
      </c>
      <c r="B327" s="407" t="s">
        <v>4132</v>
      </c>
      <c r="C327" s="407" t="s">
        <v>3762</v>
      </c>
      <c r="D327" s="410" t="s">
        <v>42</v>
      </c>
      <c r="E327" s="410" t="s">
        <v>42</v>
      </c>
    </row>
    <row r="328" spans="1:5">
      <c r="A328" s="407" t="s">
        <v>4129</v>
      </c>
      <c r="B328" s="407" t="s">
        <v>4133</v>
      </c>
      <c r="C328" s="407" t="s">
        <v>3760</v>
      </c>
      <c r="D328" s="410" t="s">
        <v>42</v>
      </c>
      <c r="E328" s="410" t="s">
        <v>3758</v>
      </c>
    </row>
    <row r="329" spans="1:5">
      <c r="A329" s="407" t="s">
        <v>4129</v>
      </c>
      <c r="B329" s="407" t="s">
        <v>4132</v>
      </c>
      <c r="C329" s="407" t="s">
        <v>3762</v>
      </c>
      <c r="D329" s="410" t="s">
        <v>42</v>
      </c>
      <c r="E329" s="410" t="s">
        <v>42</v>
      </c>
    </row>
    <row r="330" spans="1:5">
      <c r="A330" s="407" t="s">
        <v>4129</v>
      </c>
      <c r="B330" s="407" t="s">
        <v>4134</v>
      </c>
      <c r="C330" s="407" t="s">
        <v>3810</v>
      </c>
      <c r="D330" s="410" t="s">
        <v>3758</v>
      </c>
      <c r="E330" s="410" t="s">
        <v>3758</v>
      </c>
    </row>
    <row r="331" spans="1:5">
      <c r="A331" s="407" t="s">
        <v>4135</v>
      </c>
      <c r="B331" s="407" t="s">
        <v>4136</v>
      </c>
      <c r="C331" s="407" t="s">
        <v>3810</v>
      </c>
      <c r="D331" s="410" t="s">
        <v>42</v>
      </c>
      <c r="E331" s="410" t="s">
        <v>3758</v>
      </c>
    </row>
    <row r="332" spans="1:5">
      <c r="A332" s="407" t="s">
        <v>4135</v>
      </c>
      <c r="B332" s="407" t="s">
        <v>4137</v>
      </c>
      <c r="C332" s="407" t="s">
        <v>3810</v>
      </c>
      <c r="D332" s="410" t="s">
        <v>42</v>
      </c>
      <c r="E332" s="410" t="s">
        <v>3758</v>
      </c>
    </row>
    <row r="333" spans="1:5">
      <c r="A333" s="407" t="s">
        <v>4138</v>
      </c>
      <c r="B333" s="407" t="s">
        <v>3875</v>
      </c>
      <c r="C333" s="407" t="s">
        <v>3762</v>
      </c>
      <c r="D333" s="410" t="s">
        <v>3758</v>
      </c>
      <c r="E333" s="410" t="s">
        <v>3758</v>
      </c>
    </row>
    <row r="334" spans="1:5">
      <c r="A334" s="407" t="s">
        <v>4139</v>
      </c>
      <c r="B334" s="407" t="s">
        <v>4140</v>
      </c>
      <c r="C334" s="407" t="s">
        <v>3760</v>
      </c>
      <c r="D334" s="410" t="s">
        <v>42</v>
      </c>
      <c r="E334" s="410" t="s">
        <v>42</v>
      </c>
    </row>
    <row r="335" spans="1:5">
      <c r="A335" s="407" t="s">
        <v>4139</v>
      </c>
      <c r="B335" s="407" t="s">
        <v>4141</v>
      </c>
      <c r="C335" s="407" t="s">
        <v>3798</v>
      </c>
      <c r="D335" s="410" t="s">
        <v>42</v>
      </c>
      <c r="E335" s="410" t="s">
        <v>42</v>
      </c>
    </row>
    <row r="336" spans="1:5">
      <c r="A336" s="407" t="s">
        <v>4139</v>
      </c>
      <c r="B336" s="407" t="s">
        <v>4142</v>
      </c>
      <c r="C336" s="407" t="s">
        <v>3767</v>
      </c>
      <c r="D336" s="410" t="s">
        <v>42</v>
      </c>
      <c r="E336" s="410" t="s">
        <v>42</v>
      </c>
    </row>
    <row r="337" spans="1:5">
      <c r="A337" s="407" t="s">
        <v>4143</v>
      </c>
      <c r="B337" s="407" t="s">
        <v>4144</v>
      </c>
      <c r="C337" s="407" t="s">
        <v>3760</v>
      </c>
      <c r="D337" s="410" t="s">
        <v>3758</v>
      </c>
      <c r="E337" s="410" t="s">
        <v>3758</v>
      </c>
    </row>
    <row r="338" spans="1:5">
      <c r="A338" s="407" t="s">
        <v>4143</v>
      </c>
      <c r="B338" s="407" t="s">
        <v>4145</v>
      </c>
      <c r="C338" s="407" t="s">
        <v>3760</v>
      </c>
      <c r="D338" s="410" t="s">
        <v>3758</v>
      </c>
      <c r="E338" s="410" t="s">
        <v>3758</v>
      </c>
    </row>
    <row r="339" spans="1:5">
      <c r="A339" s="407" t="s">
        <v>4143</v>
      </c>
      <c r="B339" s="407" t="s">
        <v>4146</v>
      </c>
      <c r="C339" s="407" t="s">
        <v>3794</v>
      </c>
      <c r="D339" s="410" t="s">
        <v>42</v>
      </c>
      <c r="E339" s="410" t="s">
        <v>3758</v>
      </c>
    </row>
    <row r="340" spans="1:5">
      <c r="A340" s="407" t="s">
        <v>4143</v>
      </c>
      <c r="B340" s="407" t="s">
        <v>3823</v>
      </c>
      <c r="C340" s="407" t="s">
        <v>3794</v>
      </c>
      <c r="D340" s="410" t="s">
        <v>42</v>
      </c>
      <c r="E340" s="410" t="s">
        <v>42</v>
      </c>
    </row>
    <row r="341" spans="1:5">
      <c r="A341" s="407" t="s">
        <v>4143</v>
      </c>
      <c r="B341" s="407" t="s">
        <v>4147</v>
      </c>
      <c r="C341" s="407" t="s">
        <v>3760</v>
      </c>
      <c r="D341" s="410" t="s">
        <v>3758</v>
      </c>
      <c r="E341" s="410" t="s">
        <v>3758</v>
      </c>
    </row>
    <row r="342" spans="1:5">
      <c r="A342" s="407" t="s">
        <v>4143</v>
      </c>
      <c r="B342" s="407" t="s">
        <v>4148</v>
      </c>
      <c r="C342" s="407" t="s">
        <v>3760</v>
      </c>
      <c r="D342" s="410" t="s">
        <v>3758</v>
      </c>
      <c r="E342" s="410" t="s">
        <v>42</v>
      </c>
    </row>
    <row r="343" spans="1:5">
      <c r="A343" s="407" t="s">
        <v>4143</v>
      </c>
      <c r="B343" s="407" t="s">
        <v>4149</v>
      </c>
      <c r="C343" s="407" t="s">
        <v>3762</v>
      </c>
      <c r="D343" s="410" t="s">
        <v>3758</v>
      </c>
      <c r="E343" s="410" t="s">
        <v>3758</v>
      </c>
    </row>
    <row r="344" spans="1:5">
      <c r="A344" s="407" t="s">
        <v>4143</v>
      </c>
      <c r="B344" s="407" t="s">
        <v>4150</v>
      </c>
      <c r="C344" s="407" t="s">
        <v>3760</v>
      </c>
      <c r="D344" s="410" t="s">
        <v>42</v>
      </c>
      <c r="E344" s="410" t="s">
        <v>42</v>
      </c>
    </row>
    <row r="345" spans="1:5">
      <c r="A345" s="407" t="s">
        <v>4143</v>
      </c>
      <c r="B345" s="407" t="s">
        <v>4151</v>
      </c>
      <c r="C345" s="407" t="s">
        <v>3810</v>
      </c>
      <c r="D345" s="410" t="s">
        <v>42</v>
      </c>
      <c r="E345" s="410" t="s">
        <v>3758</v>
      </c>
    </row>
    <row r="346" spans="1:5">
      <c r="A346" s="407" t="s">
        <v>4143</v>
      </c>
      <c r="B346" s="407" t="s">
        <v>3856</v>
      </c>
      <c r="C346" s="407" t="s">
        <v>3760</v>
      </c>
      <c r="D346" s="410" t="s">
        <v>42</v>
      </c>
      <c r="E346" s="410" t="s">
        <v>3758</v>
      </c>
    </row>
    <row r="347" spans="1:5">
      <c r="A347" s="407" t="s">
        <v>4152</v>
      </c>
      <c r="B347" s="407" t="s">
        <v>3778</v>
      </c>
      <c r="C347" s="407" t="s">
        <v>3760</v>
      </c>
      <c r="D347" s="410" t="s">
        <v>3758</v>
      </c>
      <c r="E347" s="410" t="s">
        <v>42</v>
      </c>
    </row>
    <row r="348" spans="1:5">
      <c r="A348" s="407" t="s">
        <v>4153</v>
      </c>
      <c r="B348" s="407" t="s">
        <v>3778</v>
      </c>
      <c r="C348" s="407" t="s">
        <v>3767</v>
      </c>
      <c r="D348" s="410" t="s">
        <v>42</v>
      </c>
      <c r="E348" s="410" t="s">
        <v>3758</v>
      </c>
    </row>
    <row r="349" spans="1:5">
      <c r="A349" s="407" t="s">
        <v>4153</v>
      </c>
      <c r="B349" s="407" t="s">
        <v>3778</v>
      </c>
      <c r="C349" s="407" t="s">
        <v>3760</v>
      </c>
      <c r="D349" s="410" t="s">
        <v>3758</v>
      </c>
      <c r="E349" s="410" t="s">
        <v>42</v>
      </c>
    </row>
    <row r="350" spans="1:5">
      <c r="A350" s="407" t="s">
        <v>973</v>
      </c>
      <c r="B350" s="407" t="s">
        <v>4100</v>
      </c>
      <c r="C350" s="407" t="s">
        <v>3760</v>
      </c>
      <c r="D350" s="410" t="s">
        <v>3758</v>
      </c>
      <c r="E350" s="410" t="s">
        <v>42</v>
      </c>
    </row>
    <row r="351" spans="1:5">
      <c r="A351" s="407" t="s">
        <v>4154</v>
      </c>
      <c r="B351" s="407" t="s">
        <v>4155</v>
      </c>
      <c r="C351" s="407" t="s">
        <v>3767</v>
      </c>
      <c r="D351" s="410" t="s">
        <v>42</v>
      </c>
      <c r="E351" s="410" t="s">
        <v>42</v>
      </c>
    </row>
    <row r="352" spans="1:5">
      <c r="A352" s="407" t="s">
        <v>4154</v>
      </c>
      <c r="B352" s="407" t="s">
        <v>4156</v>
      </c>
      <c r="C352" s="407" t="s">
        <v>3794</v>
      </c>
      <c r="D352" s="410" t="s">
        <v>42</v>
      </c>
      <c r="E352" s="410" t="s">
        <v>3758</v>
      </c>
    </row>
    <row r="353" spans="1:5">
      <c r="A353" s="407" t="s">
        <v>976</v>
      </c>
      <c r="B353" s="407" t="s">
        <v>4157</v>
      </c>
      <c r="C353" s="407" t="s">
        <v>3762</v>
      </c>
      <c r="D353" s="410" t="s">
        <v>3758</v>
      </c>
      <c r="E353" s="410" t="s">
        <v>3758</v>
      </c>
    </row>
    <row r="354" spans="1:5">
      <c r="A354" s="407" t="s">
        <v>661</v>
      </c>
      <c r="B354" s="407" t="s">
        <v>4158</v>
      </c>
      <c r="C354" s="407" t="s">
        <v>3760</v>
      </c>
      <c r="D354" s="410" t="s">
        <v>42</v>
      </c>
      <c r="E354" s="410" t="s">
        <v>3758</v>
      </c>
    </row>
    <row r="355" spans="1:5">
      <c r="A355" s="407" t="s">
        <v>661</v>
      </c>
      <c r="B355" s="407" t="s">
        <v>4159</v>
      </c>
      <c r="C355" s="407" t="s">
        <v>3767</v>
      </c>
      <c r="D355" s="410" t="s">
        <v>42</v>
      </c>
      <c r="E355" s="410" t="s">
        <v>3758</v>
      </c>
    </row>
    <row r="356" spans="1:5">
      <c r="A356" s="407" t="s">
        <v>979</v>
      </c>
      <c r="B356" s="407" t="s">
        <v>4160</v>
      </c>
      <c r="C356" s="407" t="s">
        <v>3762</v>
      </c>
      <c r="D356" s="410" t="s">
        <v>3758</v>
      </c>
      <c r="E356" s="410" t="s">
        <v>3758</v>
      </c>
    </row>
    <row r="357" spans="1:5">
      <c r="A357" s="407" t="s">
        <v>4161</v>
      </c>
      <c r="B357" s="407" t="s">
        <v>4162</v>
      </c>
      <c r="C357" s="407" t="s">
        <v>3760</v>
      </c>
      <c r="D357" s="410" t="s">
        <v>42</v>
      </c>
      <c r="E357" s="410" t="s">
        <v>3758</v>
      </c>
    </row>
    <row r="358" spans="1:5">
      <c r="A358" s="407" t="s">
        <v>4161</v>
      </c>
      <c r="B358" s="407" t="s">
        <v>4163</v>
      </c>
      <c r="C358" s="407" t="s">
        <v>3810</v>
      </c>
      <c r="D358" s="410" t="s">
        <v>3758</v>
      </c>
      <c r="E358" s="410" t="s">
        <v>3758</v>
      </c>
    </row>
    <row r="359" spans="1:5">
      <c r="A359" s="407" t="s">
        <v>4161</v>
      </c>
      <c r="B359" s="407" t="s">
        <v>4164</v>
      </c>
      <c r="C359" s="407" t="s">
        <v>3760</v>
      </c>
      <c r="D359" s="410" t="s">
        <v>42</v>
      </c>
      <c r="E359" s="410" t="s">
        <v>3758</v>
      </c>
    </row>
    <row r="360" spans="1:5">
      <c r="A360" s="407" t="s">
        <v>4165</v>
      </c>
      <c r="B360" s="407" t="s">
        <v>4166</v>
      </c>
      <c r="C360" s="407" t="s">
        <v>3794</v>
      </c>
      <c r="D360" s="410" t="s">
        <v>42</v>
      </c>
      <c r="E360" s="410" t="s">
        <v>42</v>
      </c>
    </row>
    <row r="361" spans="1:5">
      <c r="A361" s="407" t="s">
        <v>4165</v>
      </c>
      <c r="B361" s="407" t="s">
        <v>4167</v>
      </c>
      <c r="C361" s="407" t="s">
        <v>3794</v>
      </c>
      <c r="D361" s="410" t="s">
        <v>42</v>
      </c>
      <c r="E361" s="410" t="s">
        <v>42</v>
      </c>
    </row>
    <row r="362" spans="1:5">
      <c r="A362" s="407" t="s">
        <v>4165</v>
      </c>
      <c r="B362" s="407" t="s">
        <v>4168</v>
      </c>
      <c r="C362" s="407" t="s">
        <v>3794</v>
      </c>
      <c r="D362" s="410" t="s">
        <v>42</v>
      </c>
      <c r="E362" s="410" t="s">
        <v>42</v>
      </c>
    </row>
    <row r="363" spans="1:5">
      <c r="A363" s="407" t="s">
        <v>4169</v>
      </c>
      <c r="B363" s="407" t="s">
        <v>3844</v>
      </c>
      <c r="C363" s="407" t="s">
        <v>3845</v>
      </c>
      <c r="D363" s="410" t="s">
        <v>3758</v>
      </c>
      <c r="E363" s="410" t="s">
        <v>3758</v>
      </c>
    </row>
    <row r="364" spans="1:5">
      <c r="A364" s="407" t="s">
        <v>4170</v>
      </c>
      <c r="B364" s="407" t="s">
        <v>3989</v>
      </c>
      <c r="C364" s="407" t="s">
        <v>3794</v>
      </c>
      <c r="D364" s="410" t="s">
        <v>42</v>
      </c>
      <c r="E364" s="410" t="s">
        <v>42</v>
      </c>
    </row>
    <row r="365" spans="1:5">
      <c r="A365" s="407" t="s">
        <v>4170</v>
      </c>
      <c r="B365" s="407" t="s">
        <v>3990</v>
      </c>
      <c r="C365" s="407" t="s">
        <v>3798</v>
      </c>
      <c r="D365" s="410" t="s">
        <v>42</v>
      </c>
      <c r="E365" s="410" t="s">
        <v>42</v>
      </c>
    </row>
    <row r="366" spans="1:5">
      <c r="A366" s="407" t="s">
        <v>4170</v>
      </c>
      <c r="B366" s="407" t="s">
        <v>3988</v>
      </c>
      <c r="C366" s="407" t="s">
        <v>3794</v>
      </c>
      <c r="D366" s="410" t="s">
        <v>42</v>
      </c>
      <c r="E366" s="410" t="s">
        <v>42</v>
      </c>
    </row>
    <row r="367" spans="1:5">
      <c r="A367" s="407" t="s">
        <v>4170</v>
      </c>
      <c r="B367" s="407" t="s">
        <v>3991</v>
      </c>
      <c r="C367" s="407" t="s">
        <v>3760</v>
      </c>
      <c r="D367" s="410" t="s">
        <v>42</v>
      </c>
      <c r="E367" s="410" t="s">
        <v>42</v>
      </c>
    </row>
    <row r="368" spans="1:5">
      <c r="A368" s="407" t="s">
        <v>4171</v>
      </c>
      <c r="B368" s="407" t="s">
        <v>4172</v>
      </c>
      <c r="C368" s="407" t="s">
        <v>3767</v>
      </c>
      <c r="D368" s="410" t="s">
        <v>42</v>
      </c>
      <c r="E368" s="410" t="s">
        <v>3758</v>
      </c>
    </row>
    <row r="369" spans="1:5">
      <c r="A369" s="407" t="s">
        <v>4171</v>
      </c>
      <c r="B369" s="407" t="s">
        <v>4173</v>
      </c>
      <c r="C369" s="407" t="s">
        <v>3794</v>
      </c>
      <c r="D369" s="410" t="s">
        <v>42</v>
      </c>
      <c r="E369" s="410" t="s">
        <v>3758</v>
      </c>
    </row>
    <row r="370" spans="1:5">
      <c r="A370" s="407" t="s">
        <v>4174</v>
      </c>
      <c r="B370" s="407" t="s">
        <v>3838</v>
      </c>
      <c r="C370" s="407" t="s">
        <v>3760</v>
      </c>
      <c r="D370" s="410" t="s">
        <v>42</v>
      </c>
      <c r="E370" s="410" t="s">
        <v>3758</v>
      </c>
    </row>
    <row r="371" spans="1:5">
      <c r="A371" s="407" t="s">
        <v>4174</v>
      </c>
      <c r="B371" s="407" t="s">
        <v>4175</v>
      </c>
      <c r="C371" s="407" t="s">
        <v>3794</v>
      </c>
      <c r="D371" s="410" t="s">
        <v>42</v>
      </c>
      <c r="E371" s="410" t="s">
        <v>42</v>
      </c>
    </row>
    <row r="372" spans="1:5">
      <c r="A372" s="407" t="s">
        <v>4174</v>
      </c>
      <c r="B372" s="407" t="s">
        <v>4176</v>
      </c>
      <c r="C372" s="407" t="s">
        <v>3794</v>
      </c>
      <c r="D372" s="410" t="s">
        <v>42</v>
      </c>
      <c r="E372" s="410" t="s">
        <v>3758</v>
      </c>
    </row>
    <row r="373" spans="1:5">
      <c r="A373" s="407" t="s">
        <v>988</v>
      </c>
      <c r="B373" s="407" t="s">
        <v>3759</v>
      </c>
      <c r="C373" s="407" t="s">
        <v>3794</v>
      </c>
      <c r="D373" s="410" t="s">
        <v>42</v>
      </c>
      <c r="E373" s="410" t="s">
        <v>3758</v>
      </c>
    </row>
    <row r="374" spans="1:5">
      <c r="A374" s="407" t="s">
        <v>988</v>
      </c>
      <c r="B374" s="407" t="s">
        <v>4177</v>
      </c>
      <c r="C374" s="407" t="s">
        <v>3767</v>
      </c>
      <c r="D374" s="410" t="s">
        <v>42</v>
      </c>
      <c r="E374" s="410" t="s">
        <v>3758</v>
      </c>
    </row>
    <row r="375" spans="1:5">
      <c r="A375" s="407" t="s">
        <v>988</v>
      </c>
      <c r="B375" s="407" t="s">
        <v>4167</v>
      </c>
      <c r="C375" s="407" t="s">
        <v>3810</v>
      </c>
      <c r="D375" s="410" t="s">
        <v>3758</v>
      </c>
      <c r="E375" s="410" t="s">
        <v>3758</v>
      </c>
    </row>
    <row r="376" spans="1:5">
      <c r="A376" s="407" t="s">
        <v>989</v>
      </c>
      <c r="B376" s="407" t="s">
        <v>3944</v>
      </c>
      <c r="C376" s="407" t="s">
        <v>3760</v>
      </c>
      <c r="D376" s="410" t="s">
        <v>3758</v>
      </c>
      <c r="E376" s="410" t="s">
        <v>3758</v>
      </c>
    </row>
    <row r="377" spans="1:5">
      <c r="A377" s="407" t="s">
        <v>4178</v>
      </c>
      <c r="B377" s="407" t="s">
        <v>3778</v>
      </c>
      <c r="C377" s="407" t="s">
        <v>3760</v>
      </c>
      <c r="D377" s="410" t="s">
        <v>3758</v>
      </c>
      <c r="E377" s="410" t="s">
        <v>42</v>
      </c>
    </row>
    <row r="378" spans="1:5">
      <c r="A378" s="407" t="s">
        <v>4179</v>
      </c>
      <c r="B378" s="407" t="s">
        <v>3779</v>
      </c>
      <c r="C378" s="407" t="s">
        <v>3757</v>
      </c>
      <c r="D378" s="410" t="s">
        <v>42</v>
      </c>
      <c r="E378" s="410" t="s">
        <v>3758</v>
      </c>
    </row>
    <row r="379" spans="1:5">
      <c r="A379" s="407" t="s">
        <v>4179</v>
      </c>
      <c r="B379" s="407" t="s">
        <v>3778</v>
      </c>
      <c r="C379" s="407" t="s">
        <v>3767</v>
      </c>
      <c r="D379" s="410" t="s">
        <v>42</v>
      </c>
      <c r="E379" s="410" t="s">
        <v>3758</v>
      </c>
    </row>
    <row r="380" spans="1:5">
      <c r="A380" s="407" t="s">
        <v>4180</v>
      </c>
      <c r="B380" s="407" t="s">
        <v>3778</v>
      </c>
      <c r="C380" s="407" t="s">
        <v>3760</v>
      </c>
      <c r="D380" s="410" t="s">
        <v>3758</v>
      </c>
      <c r="E380" s="410" t="s">
        <v>42</v>
      </c>
    </row>
    <row r="381" spans="1:5">
      <c r="A381" s="407" t="s">
        <v>4181</v>
      </c>
      <c r="B381" s="407" t="s">
        <v>4026</v>
      </c>
      <c r="C381" s="407" t="s">
        <v>3760</v>
      </c>
      <c r="D381" s="410" t="s">
        <v>42</v>
      </c>
      <c r="E381" s="410" t="s">
        <v>3758</v>
      </c>
    </row>
    <row r="382" spans="1:5">
      <c r="A382" s="407" t="s">
        <v>4181</v>
      </c>
      <c r="B382" s="407" t="s">
        <v>4182</v>
      </c>
      <c r="C382" s="407" t="s">
        <v>3794</v>
      </c>
      <c r="D382" s="410" t="s">
        <v>42</v>
      </c>
      <c r="E382" s="410" t="s">
        <v>3758</v>
      </c>
    </row>
    <row r="383" spans="1:5">
      <c r="A383" s="407" t="s">
        <v>4181</v>
      </c>
      <c r="B383" s="407" t="s">
        <v>4183</v>
      </c>
      <c r="C383" s="407" t="s">
        <v>3798</v>
      </c>
      <c r="D383" s="410" t="s">
        <v>42</v>
      </c>
      <c r="E383" s="410" t="s">
        <v>3758</v>
      </c>
    </row>
    <row r="384" spans="1:5">
      <c r="A384" s="407" t="s">
        <v>4184</v>
      </c>
      <c r="B384" s="407" t="s">
        <v>3778</v>
      </c>
      <c r="C384" s="407" t="s">
        <v>3767</v>
      </c>
      <c r="D384" s="410" t="s">
        <v>42</v>
      </c>
      <c r="E384" s="410" t="s">
        <v>3758</v>
      </c>
    </row>
    <row r="385" spans="1:5">
      <c r="A385" s="407" t="s">
        <v>4184</v>
      </c>
      <c r="B385" s="407" t="s">
        <v>3779</v>
      </c>
      <c r="C385" s="407" t="s">
        <v>3757</v>
      </c>
      <c r="D385" s="410" t="s">
        <v>42</v>
      </c>
      <c r="E385" s="410" t="s">
        <v>3758</v>
      </c>
    </row>
    <row r="386" spans="1:5">
      <c r="A386" s="407" t="s">
        <v>4185</v>
      </c>
      <c r="B386" s="407" t="s">
        <v>3779</v>
      </c>
      <c r="C386" s="407" t="s">
        <v>3757</v>
      </c>
      <c r="D386" s="410" t="s">
        <v>42</v>
      </c>
      <c r="E386" s="410" t="s">
        <v>3758</v>
      </c>
    </row>
    <row r="387" spans="1:5">
      <c r="A387" s="407" t="s">
        <v>4185</v>
      </c>
      <c r="B387" s="407" t="s">
        <v>3778</v>
      </c>
      <c r="C387" s="407" t="s">
        <v>3767</v>
      </c>
      <c r="D387" s="410" t="s">
        <v>42</v>
      </c>
      <c r="E387" s="410" t="s">
        <v>3758</v>
      </c>
    </row>
    <row r="388" spans="1:5">
      <c r="A388" s="407" t="s">
        <v>4186</v>
      </c>
      <c r="B388" s="407" t="s">
        <v>3838</v>
      </c>
      <c r="C388" s="407" t="s">
        <v>3794</v>
      </c>
      <c r="D388" s="410" t="s">
        <v>42</v>
      </c>
      <c r="E388" s="410" t="s">
        <v>42</v>
      </c>
    </row>
    <row r="389" spans="1:5">
      <c r="A389" s="407" t="s">
        <v>4186</v>
      </c>
      <c r="B389" s="407" t="s">
        <v>3856</v>
      </c>
      <c r="C389" s="407" t="s">
        <v>3760</v>
      </c>
      <c r="D389" s="410" t="s">
        <v>42</v>
      </c>
      <c r="E389" s="410" t="s">
        <v>42</v>
      </c>
    </row>
    <row r="390" spans="1:5">
      <c r="A390" s="407" t="s">
        <v>4186</v>
      </c>
      <c r="B390" s="407" t="s">
        <v>4187</v>
      </c>
      <c r="C390" s="407" t="s">
        <v>3867</v>
      </c>
      <c r="D390" s="410" t="s">
        <v>42</v>
      </c>
      <c r="E390" s="410" t="s">
        <v>3758</v>
      </c>
    </row>
    <row r="391" spans="1:5">
      <c r="A391" s="407" t="s">
        <v>4186</v>
      </c>
      <c r="B391" s="407" t="s">
        <v>4188</v>
      </c>
      <c r="C391" s="407" t="s">
        <v>3794</v>
      </c>
      <c r="D391" s="410" t="s">
        <v>42</v>
      </c>
      <c r="E391" s="410" t="s">
        <v>3758</v>
      </c>
    </row>
    <row r="392" spans="1:5">
      <c r="A392" s="407" t="s">
        <v>995</v>
      </c>
      <c r="B392" s="407" t="s">
        <v>4189</v>
      </c>
      <c r="C392" s="407" t="s">
        <v>3760</v>
      </c>
      <c r="D392" s="410" t="s">
        <v>3758</v>
      </c>
      <c r="E392" s="410" t="s">
        <v>3758</v>
      </c>
    </row>
    <row r="393" spans="1:5">
      <c r="A393" s="407" t="s">
        <v>4190</v>
      </c>
      <c r="B393" s="407" t="s">
        <v>4191</v>
      </c>
      <c r="C393" s="407" t="s">
        <v>3794</v>
      </c>
      <c r="D393" s="410" t="s">
        <v>42</v>
      </c>
      <c r="E393" s="410" t="s">
        <v>3758</v>
      </c>
    </row>
    <row r="394" spans="1:5">
      <c r="A394" s="407" t="s">
        <v>4190</v>
      </c>
      <c r="B394" s="407" t="s">
        <v>4192</v>
      </c>
      <c r="C394" s="407" t="s">
        <v>3762</v>
      </c>
      <c r="D394" s="410" t="s">
        <v>3758</v>
      </c>
      <c r="E394" s="410" t="s">
        <v>3758</v>
      </c>
    </row>
    <row r="395" spans="1:5">
      <c r="A395" s="407" t="s">
        <v>4193</v>
      </c>
      <c r="B395" s="407" t="s">
        <v>4194</v>
      </c>
      <c r="C395" s="407" t="s">
        <v>3760</v>
      </c>
      <c r="D395" s="410" t="s">
        <v>42</v>
      </c>
      <c r="E395" s="410" t="s">
        <v>3758</v>
      </c>
    </row>
    <row r="396" spans="1:5">
      <c r="A396" s="407" t="s">
        <v>4193</v>
      </c>
      <c r="B396" s="407" t="s">
        <v>4195</v>
      </c>
      <c r="C396" s="407" t="s">
        <v>3760</v>
      </c>
      <c r="D396" s="410" t="s">
        <v>42</v>
      </c>
      <c r="E396" s="410" t="s">
        <v>3758</v>
      </c>
    </row>
    <row r="397" spans="1:5">
      <c r="A397" s="407" t="s">
        <v>664</v>
      </c>
      <c r="B397" s="407" t="s">
        <v>3833</v>
      </c>
      <c r="C397" s="407" t="s">
        <v>3760</v>
      </c>
      <c r="D397" s="410" t="s">
        <v>42</v>
      </c>
      <c r="E397" s="410" t="s">
        <v>42</v>
      </c>
    </row>
    <row r="398" spans="1:5">
      <c r="A398" s="407" t="s">
        <v>664</v>
      </c>
      <c r="B398" s="407" t="s">
        <v>4196</v>
      </c>
      <c r="C398" s="407" t="s">
        <v>3867</v>
      </c>
      <c r="D398" s="410" t="s">
        <v>42</v>
      </c>
      <c r="E398" s="410" t="s">
        <v>42</v>
      </c>
    </row>
    <row r="399" spans="1:5">
      <c r="A399" s="407" t="s">
        <v>664</v>
      </c>
      <c r="B399" s="407" t="s">
        <v>3765</v>
      </c>
      <c r="C399" s="407" t="s">
        <v>3794</v>
      </c>
      <c r="D399" s="410" t="s">
        <v>42</v>
      </c>
      <c r="E399" s="410" t="s">
        <v>42</v>
      </c>
    </row>
    <row r="400" spans="1:5">
      <c r="A400" s="407" t="s">
        <v>664</v>
      </c>
      <c r="B400" s="407" t="s">
        <v>4197</v>
      </c>
      <c r="C400" s="407" t="s">
        <v>3794</v>
      </c>
      <c r="D400" s="410" t="s">
        <v>42</v>
      </c>
      <c r="E400" s="410" t="s">
        <v>42</v>
      </c>
    </row>
    <row r="401" spans="1:5">
      <c r="A401" s="407" t="s">
        <v>998</v>
      </c>
      <c r="B401" s="407" t="s">
        <v>4198</v>
      </c>
      <c r="C401" s="407" t="s">
        <v>3760</v>
      </c>
      <c r="D401" s="410" t="s">
        <v>3758</v>
      </c>
      <c r="E401" s="410" t="s">
        <v>3758</v>
      </c>
    </row>
    <row r="402" spans="1:5">
      <c r="A402" s="407" t="s">
        <v>998</v>
      </c>
      <c r="B402" s="407" t="s">
        <v>4005</v>
      </c>
      <c r="C402" s="407" t="s">
        <v>3794</v>
      </c>
      <c r="D402" s="410" t="s">
        <v>3758</v>
      </c>
      <c r="E402" s="410" t="s">
        <v>3758</v>
      </c>
    </row>
    <row r="403" spans="1:5">
      <c r="A403" s="407" t="s">
        <v>4199</v>
      </c>
      <c r="B403" s="407" t="s">
        <v>4200</v>
      </c>
      <c r="C403" s="407" t="s">
        <v>3798</v>
      </c>
      <c r="D403" s="410" t="s">
        <v>42</v>
      </c>
      <c r="E403" s="410" t="s">
        <v>3758</v>
      </c>
    </row>
    <row r="404" spans="1:5">
      <c r="A404" s="407" t="s">
        <v>4199</v>
      </c>
      <c r="B404" s="407" t="s">
        <v>4201</v>
      </c>
      <c r="C404" s="407" t="s">
        <v>3810</v>
      </c>
      <c r="D404" s="410" t="s">
        <v>42</v>
      </c>
      <c r="E404" s="410" t="s">
        <v>3758</v>
      </c>
    </row>
    <row r="405" spans="1:5">
      <c r="A405" s="407" t="s">
        <v>4199</v>
      </c>
      <c r="B405" s="407" t="s">
        <v>4202</v>
      </c>
      <c r="C405" s="407" t="s">
        <v>3867</v>
      </c>
      <c r="D405" s="410" t="s">
        <v>42</v>
      </c>
      <c r="E405" s="410" t="s">
        <v>3758</v>
      </c>
    </row>
    <row r="406" spans="1:5">
      <c r="A406" s="407" t="s">
        <v>4199</v>
      </c>
      <c r="B406" s="407" t="s">
        <v>4203</v>
      </c>
      <c r="C406" s="407" t="s">
        <v>3767</v>
      </c>
      <c r="D406" s="410" t="s">
        <v>42</v>
      </c>
      <c r="E406" s="410" t="s">
        <v>42</v>
      </c>
    </row>
    <row r="407" spans="1:5">
      <c r="A407" s="407" t="s">
        <v>4204</v>
      </c>
      <c r="B407" s="407" t="s">
        <v>3862</v>
      </c>
      <c r="C407" s="407" t="s">
        <v>3760</v>
      </c>
      <c r="D407" s="410" t="s">
        <v>42</v>
      </c>
      <c r="E407" s="410" t="s">
        <v>3758</v>
      </c>
    </row>
    <row r="408" spans="1:5">
      <c r="A408" s="407" t="s">
        <v>4205</v>
      </c>
      <c r="B408" s="407" t="s">
        <v>4206</v>
      </c>
      <c r="C408" s="407" t="s">
        <v>3810</v>
      </c>
      <c r="D408" s="410" t="s">
        <v>3758</v>
      </c>
      <c r="E408" s="410" t="s">
        <v>3758</v>
      </c>
    </row>
    <row r="409" spans="1:5">
      <c r="A409" s="407" t="s">
        <v>4207</v>
      </c>
      <c r="B409" s="407" t="s">
        <v>3875</v>
      </c>
      <c r="C409" s="407" t="s">
        <v>3794</v>
      </c>
      <c r="D409" s="410" t="s">
        <v>42</v>
      </c>
      <c r="E409" s="410" t="s">
        <v>42</v>
      </c>
    </row>
    <row r="410" spans="1:5">
      <c r="A410" s="407" t="s">
        <v>4207</v>
      </c>
      <c r="B410" s="407" t="s">
        <v>4208</v>
      </c>
      <c r="C410" s="407" t="s">
        <v>3767</v>
      </c>
      <c r="D410" s="410" t="s">
        <v>42</v>
      </c>
      <c r="E410" s="410" t="s">
        <v>42</v>
      </c>
    </row>
    <row r="411" spans="1:5">
      <c r="A411" s="407" t="s">
        <v>4207</v>
      </c>
      <c r="B411" s="407" t="s">
        <v>4209</v>
      </c>
      <c r="C411" s="407" t="s">
        <v>3762</v>
      </c>
      <c r="D411" s="410" t="s">
        <v>42</v>
      </c>
      <c r="E411" s="410" t="s">
        <v>3758</v>
      </c>
    </row>
    <row r="412" spans="1:5">
      <c r="A412" s="407" t="s">
        <v>4210</v>
      </c>
      <c r="B412" s="407" t="s">
        <v>3765</v>
      </c>
      <c r="C412" s="407" t="s">
        <v>3762</v>
      </c>
      <c r="D412" s="410" t="s">
        <v>42</v>
      </c>
      <c r="E412" s="410" t="s">
        <v>42</v>
      </c>
    </row>
    <row r="413" spans="1:5">
      <c r="A413" s="407" t="s">
        <v>4210</v>
      </c>
      <c r="B413" s="407" t="s">
        <v>4211</v>
      </c>
      <c r="C413" s="407" t="s">
        <v>3762</v>
      </c>
      <c r="D413" s="410" t="s">
        <v>42</v>
      </c>
      <c r="E413" s="410" t="s">
        <v>3758</v>
      </c>
    </row>
    <row r="414" spans="1:5">
      <c r="A414" s="407" t="s">
        <v>4212</v>
      </c>
      <c r="B414" s="407" t="s">
        <v>4213</v>
      </c>
      <c r="C414" s="407" t="s">
        <v>3762</v>
      </c>
      <c r="D414" s="410" t="s">
        <v>3758</v>
      </c>
      <c r="E414" s="410" t="s">
        <v>3758</v>
      </c>
    </row>
    <row r="415" spans="1:5">
      <c r="A415" s="407" t="s">
        <v>4214</v>
      </c>
      <c r="B415" s="407" t="s">
        <v>3779</v>
      </c>
      <c r="C415" s="407" t="s">
        <v>3757</v>
      </c>
      <c r="D415" s="410" t="s">
        <v>42</v>
      </c>
      <c r="E415" s="410" t="s">
        <v>3758</v>
      </c>
    </row>
    <row r="416" spans="1:5">
      <c r="A416" s="407" t="s">
        <v>4214</v>
      </c>
      <c r="B416" s="407" t="s">
        <v>3778</v>
      </c>
      <c r="C416" s="407" t="s">
        <v>3767</v>
      </c>
      <c r="D416" s="410" t="s">
        <v>42</v>
      </c>
      <c r="E416" s="410" t="s">
        <v>3758</v>
      </c>
    </row>
    <row r="417" spans="1:5">
      <c r="A417" s="407" t="s">
        <v>1441</v>
      </c>
      <c r="B417" s="407" t="s">
        <v>3773</v>
      </c>
      <c r="C417" s="407" t="s">
        <v>3774</v>
      </c>
      <c r="D417" s="410" t="s">
        <v>42</v>
      </c>
      <c r="E417" s="410" t="s">
        <v>42</v>
      </c>
    </row>
    <row r="418" spans="1:5">
      <c r="A418" s="407" t="s">
        <v>1441</v>
      </c>
      <c r="B418" s="407" t="s">
        <v>4215</v>
      </c>
      <c r="C418" s="407" t="s">
        <v>3783</v>
      </c>
      <c r="D418" s="410" t="s">
        <v>42</v>
      </c>
      <c r="E418" s="410" t="s">
        <v>3758</v>
      </c>
    </row>
    <row r="419" spans="1:5">
      <c r="A419" s="407" t="s">
        <v>1441</v>
      </c>
      <c r="B419" s="407" t="s">
        <v>4216</v>
      </c>
      <c r="C419" s="407" t="s">
        <v>3783</v>
      </c>
      <c r="D419" s="410" t="s">
        <v>3758</v>
      </c>
      <c r="E419" s="410" t="s">
        <v>3758</v>
      </c>
    </row>
    <row r="420" spans="1:5">
      <c r="A420" s="407" t="s">
        <v>1441</v>
      </c>
      <c r="B420" s="407" t="s">
        <v>4217</v>
      </c>
      <c r="C420" s="407" t="s">
        <v>3774</v>
      </c>
      <c r="D420" s="410" t="s">
        <v>42</v>
      </c>
      <c r="E420" s="410" t="s">
        <v>3758</v>
      </c>
    </row>
    <row r="421" spans="1:5">
      <c r="A421" s="407" t="s">
        <v>1441</v>
      </c>
      <c r="B421" s="407" t="s">
        <v>3957</v>
      </c>
      <c r="C421" s="407" t="s">
        <v>3783</v>
      </c>
      <c r="D421" s="410" t="s">
        <v>3758</v>
      </c>
      <c r="E421" s="410" t="s">
        <v>3758</v>
      </c>
    </row>
    <row r="422" spans="1:5">
      <c r="A422" s="407" t="s">
        <v>1008</v>
      </c>
      <c r="B422" s="407" t="s">
        <v>4218</v>
      </c>
      <c r="C422" s="407" t="s">
        <v>3767</v>
      </c>
      <c r="D422" s="410" t="s">
        <v>3758</v>
      </c>
      <c r="E422" s="410" t="s">
        <v>3758</v>
      </c>
    </row>
    <row r="423" spans="1:5">
      <c r="A423" s="407" t="s">
        <v>4219</v>
      </c>
      <c r="B423" s="407" t="s">
        <v>4220</v>
      </c>
      <c r="C423" s="407" t="s">
        <v>3760</v>
      </c>
      <c r="D423" s="410" t="s">
        <v>42</v>
      </c>
      <c r="E423" s="410" t="s">
        <v>42</v>
      </c>
    </row>
    <row r="424" spans="1:5">
      <c r="A424" s="407" t="s">
        <v>4219</v>
      </c>
      <c r="B424" s="407" t="s">
        <v>4221</v>
      </c>
      <c r="C424" s="407" t="s">
        <v>3760</v>
      </c>
      <c r="D424" s="410" t="s">
        <v>42</v>
      </c>
      <c r="E424" s="410" t="s">
        <v>3758</v>
      </c>
    </row>
    <row r="425" spans="1:5">
      <c r="A425" s="407" t="s">
        <v>4219</v>
      </c>
      <c r="B425" s="407" t="s">
        <v>4222</v>
      </c>
      <c r="C425" s="407" t="s">
        <v>3867</v>
      </c>
      <c r="D425" s="410" t="s">
        <v>42</v>
      </c>
      <c r="E425" s="410" t="s">
        <v>3758</v>
      </c>
    </row>
    <row r="426" spans="1:5">
      <c r="A426" s="407" t="s">
        <v>4219</v>
      </c>
      <c r="B426" s="407" t="s">
        <v>3825</v>
      </c>
      <c r="C426" s="407" t="s">
        <v>3760</v>
      </c>
      <c r="D426" s="410" t="s">
        <v>42</v>
      </c>
      <c r="E426" s="410" t="s">
        <v>42</v>
      </c>
    </row>
    <row r="427" spans="1:5">
      <c r="A427" s="407" t="s">
        <v>4223</v>
      </c>
      <c r="B427" s="407" t="s">
        <v>4224</v>
      </c>
      <c r="C427" s="407" t="s">
        <v>3783</v>
      </c>
      <c r="D427" s="410" t="s">
        <v>3758</v>
      </c>
      <c r="E427" s="410" t="s">
        <v>3758</v>
      </c>
    </row>
    <row r="428" spans="1:5">
      <c r="A428" s="407" t="s">
        <v>1014</v>
      </c>
      <c r="B428" s="407" t="s">
        <v>4150</v>
      </c>
      <c r="C428" s="407" t="s">
        <v>3794</v>
      </c>
      <c r="D428" s="410" t="s">
        <v>42</v>
      </c>
      <c r="E428" s="410" t="s">
        <v>3758</v>
      </c>
    </row>
    <row r="429" spans="1:5">
      <c r="A429" s="407" t="s">
        <v>1014</v>
      </c>
      <c r="B429" s="407" t="s">
        <v>4225</v>
      </c>
      <c r="C429" s="407" t="s">
        <v>3760</v>
      </c>
      <c r="D429" s="410" t="s">
        <v>3758</v>
      </c>
      <c r="E429" s="410" t="s">
        <v>3758</v>
      </c>
    </row>
    <row r="430" spans="1:5">
      <c r="A430" s="407" t="s">
        <v>4226</v>
      </c>
      <c r="B430" s="407" t="s">
        <v>4196</v>
      </c>
      <c r="C430" s="407" t="s">
        <v>3867</v>
      </c>
      <c r="D430" s="410" t="s">
        <v>42</v>
      </c>
      <c r="E430" s="410" t="s">
        <v>42</v>
      </c>
    </row>
    <row r="431" spans="1:5">
      <c r="A431" s="407" t="s">
        <v>4226</v>
      </c>
      <c r="B431" s="407" t="s">
        <v>3765</v>
      </c>
      <c r="C431" s="407" t="s">
        <v>3794</v>
      </c>
      <c r="D431" s="410" t="s">
        <v>42</v>
      </c>
      <c r="E431" s="410" t="s">
        <v>42</v>
      </c>
    </row>
    <row r="432" spans="1:5">
      <c r="A432" s="407" t="s">
        <v>4226</v>
      </c>
      <c r="B432" s="407" t="s">
        <v>4197</v>
      </c>
      <c r="C432" s="407" t="s">
        <v>3794</v>
      </c>
      <c r="D432" s="410" t="s">
        <v>42</v>
      </c>
      <c r="E432" s="410" t="s">
        <v>42</v>
      </c>
    </row>
    <row r="433" spans="1:5">
      <c r="A433" s="407" t="s">
        <v>4226</v>
      </c>
      <c r="B433" s="407" t="s">
        <v>3833</v>
      </c>
      <c r="C433" s="407" t="s">
        <v>3760</v>
      </c>
      <c r="D433" s="410" t="s">
        <v>42</v>
      </c>
      <c r="E433" s="410" t="s">
        <v>42</v>
      </c>
    </row>
    <row r="434" spans="1:5">
      <c r="A434" s="407" t="s">
        <v>4227</v>
      </c>
      <c r="B434" s="407" t="s">
        <v>4228</v>
      </c>
      <c r="C434" s="407" t="s">
        <v>3760</v>
      </c>
      <c r="D434" s="410" t="s">
        <v>42</v>
      </c>
      <c r="E434" s="410" t="s">
        <v>42</v>
      </c>
    </row>
    <row r="435" spans="1:5">
      <c r="A435" s="407" t="s">
        <v>4227</v>
      </c>
      <c r="B435" s="407" t="s">
        <v>4229</v>
      </c>
      <c r="C435" s="407" t="s">
        <v>3760</v>
      </c>
      <c r="D435" s="410" t="s">
        <v>42</v>
      </c>
      <c r="E435" s="410" t="s">
        <v>42</v>
      </c>
    </row>
    <row r="436" spans="1:5">
      <c r="A436" s="407" t="s">
        <v>4227</v>
      </c>
      <c r="B436" s="407" t="s">
        <v>3875</v>
      </c>
      <c r="C436" s="407" t="s">
        <v>3798</v>
      </c>
      <c r="D436" s="410" t="s">
        <v>42</v>
      </c>
      <c r="E436" s="410" t="s">
        <v>42</v>
      </c>
    </row>
    <row r="437" spans="1:5">
      <c r="A437" s="407" t="s">
        <v>4227</v>
      </c>
      <c r="B437" s="407" t="s">
        <v>4230</v>
      </c>
      <c r="C437" s="407" t="s">
        <v>3798</v>
      </c>
      <c r="D437" s="410" t="s">
        <v>42</v>
      </c>
      <c r="E437" s="410" t="s">
        <v>42</v>
      </c>
    </row>
    <row r="438" spans="1:5">
      <c r="A438" s="407" t="s">
        <v>4231</v>
      </c>
      <c r="B438" s="407" t="s">
        <v>3852</v>
      </c>
      <c r="C438" s="407" t="s">
        <v>3807</v>
      </c>
      <c r="D438" s="410" t="s">
        <v>42</v>
      </c>
      <c r="E438" s="410" t="s">
        <v>3758</v>
      </c>
    </row>
    <row r="439" spans="1:5">
      <c r="A439" s="407" t="s">
        <v>1017</v>
      </c>
      <c r="B439" s="407" t="s">
        <v>4232</v>
      </c>
      <c r="C439" s="407" t="s">
        <v>3794</v>
      </c>
      <c r="D439" s="410" t="s">
        <v>42</v>
      </c>
      <c r="E439" s="410" t="s">
        <v>3758</v>
      </c>
    </row>
    <row r="440" spans="1:5">
      <c r="A440" s="407" t="s">
        <v>1017</v>
      </c>
      <c r="B440" s="407" t="s">
        <v>4233</v>
      </c>
      <c r="C440" s="407" t="s">
        <v>3762</v>
      </c>
      <c r="D440" s="410" t="s">
        <v>3758</v>
      </c>
      <c r="E440" s="410" t="s">
        <v>3758</v>
      </c>
    </row>
    <row r="441" spans="1:5">
      <c r="A441" s="407" t="s">
        <v>1017</v>
      </c>
      <c r="B441" s="407" t="s">
        <v>4234</v>
      </c>
      <c r="C441" s="407" t="s">
        <v>3767</v>
      </c>
      <c r="D441" s="410" t="s">
        <v>42</v>
      </c>
      <c r="E441" s="410" t="s">
        <v>3758</v>
      </c>
    </row>
    <row r="442" spans="1:5">
      <c r="A442" s="407" t="s">
        <v>1017</v>
      </c>
      <c r="B442" s="407" t="s">
        <v>4235</v>
      </c>
      <c r="C442" s="407" t="s">
        <v>3762</v>
      </c>
      <c r="D442" s="410" t="s">
        <v>42</v>
      </c>
      <c r="E442" s="410" t="s">
        <v>3758</v>
      </c>
    </row>
    <row r="443" spans="1:5">
      <c r="A443" s="407" t="s">
        <v>1024</v>
      </c>
      <c r="B443" s="407" t="s">
        <v>4236</v>
      </c>
      <c r="C443" s="407" t="s">
        <v>3762</v>
      </c>
      <c r="D443" s="410" t="s">
        <v>3758</v>
      </c>
      <c r="E443" s="410" t="s">
        <v>3758</v>
      </c>
    </row>
    <row r="444" spans="1:5">
      <c r="A444" s="407" t="s">
        <v>1025</v>
      </c>
      <c r="B444" s="407" t="s">
        <v>4237</v>
      </c>
      <c r="C444" s="407" t="s">
        <v>3760</v>
      </c>
      <c r="D444" s="410" t="s">
        <v>3758</v>
      </c>
      <c r="E444" s="410" t="s">
        <v>3758</v>
      </c>
    </row>
  </sheetData>
  <mergeCells count="2">
    <mergeCell ref="D2:E2"/>
    <mergeCell ref="A3:E3"/>
  </mergeCells>
  <pageMargins left="0.75" right="0.75" top="1" bottom="1" header="0.5" footer="0.5"/>
  <pageSetup paperSize="9" firstPageNumber="0" fitToWidth="0" fitToHeight="0" pageOrder="overThenDown" orientation="portrait" horizontalDpi="300" verticalDpi="300"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43D5A-8141-4DBA-8CED-DEFBE5683B7D}">
  <sheetPr codeName="Hárok26">
    <tabColor rgb="FF7030A0"/>
  </sheetPr>
  <dimension ref="A1:S3"/>
  <sheetViews>
    <sheetView zoomScale="130" zoomScaleNormal="130" workbookViewId="0">
      <selection activeCell="G17" sqref="G17"/>
    </sheetView>
  </sheetViews>
  <sheetFormatPr defaultRowHeight="14.5"/>
  <cols>
    <col min="2" max="6" width="9.90625" bestFit="1" customWidth="1"/>
    <col min="8" max="12" width="9.90625" bestFit="1" customWidth="1"/>
  </cols>
  <sheetData>
    <row r="1" spans="1:19" ht="81" customHeight="1" thickBot="1">
      <c r="A1" s="443"/>
      <c r="B1" s="438"/>
      <c r="C1" s="438"/>
      <c r="D1" s="438"/>
      <c r="E1" s="438"/>
      <c r="F1" s="438"/>
      <c r="G1" s="438"/>
      <c r="H1" s="438"/>
      <c r="I1" s="438"/>
      <c r="J1" s="438"/>
      <c r="K1" s="438"/>
      <c r="L1" s="438"/>
      <c r="M1" s="438"/>
      <c r="N1" s="438"/>
      <c r="O1" s="438"/>
      <c r="P1" s="438"/>
      <c r="Q1" s="438"/>
      <c r="R1" s="438"/>
      <c r="S1" s="438"/>
    </row>
    <row r="2" spans="1:19" ht="19" thickBot="1">
      <c r="A2" s="63"/>
      <c r="B2" s="444" t="s">
        <v>1475</v>
      </c>
      <c r="C2" s="445"/>
      <c r="D2" s="445"/>
      <c r="E2" s="445"/>
      <c r="F2" s="445"/>
      <c r="G2" s="445"/>
      <c r="H2" s="445"/>
      <c r="I2" s="445"/>
      <c r="J2" s="445"/>
      <c r="K2" s="445"/>
      <c r="L2" s="446"/>
      <c r="M2" s="63"/>
      <c r="N2" s="63"/>
      <c r="O2" s="63"/>
      <c r="P2" s="63"/>
      <c r="Q2" s="63"/>
      <c r="R2" s="63"/>
      <c r="S2" s="63"/>
    </row>
    <row r="3" spans="1:19" ht="15.5">
      <c r="A3" s="63"/>
      <c r="B3" s="63"/>
      <c r="C3" s="63"/>
      <c r="D3" s="63"/>
      <c r="E3" s="63"/>
      <c r="F3" s="63"/>
      <c r="G3" s="63"/>
      <c r="H3" s="63"/>
      <c r="I3" s="63"/>
      <c r="J3" s="63"/>
      <c r="K3" s="63"/>
      <c r="L3" s="63"/>
      <c r="M3" s="63"/>
      <c r="N3" s="63"/>
      <c r="O3" s="63"/>
      <c r="P3" s="63"/>
      <c r="Q3" s="63"/>
      <c r="R3" s="63"/>
      <c r="S3" s="63"/>
    </row>
  </sheetData>
  <mergeCells count="2">
    <mergeCell ref="A1:S1"/>
    <mergeCell ref="B2:L2"/>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D4612-EA0E-4B36-B1B6-30C0BE6A11D4}">
  <sheetPr codeName="Hárok25">
    <tabColor rgb="FF7030A0"/>
  </sheetPr>
  <dimension ref="A1"/>
  <sheetViews>
    <sheetView zoomScale="145" zoomScaleNormal="145" workbookViewId="0">
      <selection activeCell="C18" sqref="C18"/>
    </sheetView>
  </sheetViews>
  <sheetFormatPr defaultRowHeight="14.5"/>
  <cols>
    <col min="2" max="8" width="9.90625" bestFit="1" customWidth="1"/>
    <col min="10" max="15" width="8.81640625" customWidth="1"/>
  </cols>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E47F9-EAC7-405D-82B2-9E31FC239931}">
  <sheetPr codeName="Hárok38">
    <tabColor theme="5"/>
  </sheetPr>
  <dimension ref="A1:S2"/>
  <sheetViews>
    <sheetView workbookViewId="0">
      <selection activeCell="C18" sqref="C18"/>
    </sheetView>
  </sheetViews>
  <sheetFormatPr defaultRowHeight="14.5"/>
  <sheetData>
    <row r="1" spans="1:19" ht="81" customHeight="1" thickBot="1">
      <c r="A1" s="443"/>
      <c r="B1" s="438"/>
      <c r="C1" s="438"/>
      <c r="D1" s="438"/>
      <c r="E1" s="438"/>
      <c r="F1" s="438"/>
      <c r="G1" s="438"/>
      <c r="H1" s="438"/>
      <c r="I1" s="438"/>
      <c r="J1" s="438"/>
      <c r="K1" s="438"/>
      <c r="L1" s="438"/>
      <c r="M1" s="438"/>
      <c r="N1" s="438"/>
      <c r="O1" s="438"/>
      <c r="P1" s="438"/>
      <c r="Q1" s="438"/>
      <c r="R1" s="438"/>
      <c r="S1" s="438"/>
    </row>
    <row r="2" spans="1:19" ht="19" thickBot="1">
      <c r="A2" s="63"/>
      <c r="B2" s="444" t="s">
        <v>1470</v>
      </c>
      <c r="C2" s="445"/>
      <c r="D2" s="445"/>
      <c r="E2" s="445"/>
      <c r="F2" s="445"/>
      <c r="G2" s="445"/>
      <c r="H2" s="445"/>
      <c r="I2" s="445"/>
      <c r="J2" s="445"/>
      <c r="K2" s="445"/>
      <c r="L2" s="446"/>
      <c r="M2" s="63"/>
      <c r="N2" s="63"/>
      <c r="O2" s="63"/>
      <c r="P2" s="63"/>
      <c r="Q2" s="63"/>
      <c r="R2" s="63"/>
      <c r="S2" s="63"/>
    </row>
  </sheetData>
  <mergeCells count="2">
    <mergeCell ref="A1:S1"/>
    <mergeCell ref="B2:L2"/>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39741-33B6-48C9-A8B6-DC8F77811A7C}">
  <sheetPr codeName="Hárok49">
    <tabColor rgb="FF00B050"/>
  </sheetPr>
  <dimension ref="A1:S26"/>
  <sheetViews>
    <sheetView zoomScaleNormal="100" workbookViewId="0">
      <selection activeCell="J26" sqref="J26"/>
    </sheetView>
  </sheetViews>
  <sheetFormatPr defaultRowHeight="14.5"/>
  <cols>
    <col min="1" max="1" width="14.1796875" bestFit="1" customWidth="1"/>
    <col min="2" max="2" width="16.1796875" bestFit="1" customWidth="1"/>
    <col min="3" max="3" width="12.90625" bestFit="1" customWidth="1"/>
    <col min="4" max="4" width="15.1796875" bestFit="1" customWidth="1"/>
    <col min="5" max="5" width="8" customWidth="1"/>
    <col min="6" max="6" width="16.1796875" bestFit="1" customWidth="1"/>
    <col min="7" max="7" width="14.81640625" bestFit="1" customWidth="1"/>
    <col min="8" max="8" width="4.90625" customWidth="1"/>
    <col min="9" max="9" width="16.08984375" bestFit="1" customWidth="1"/>
    <col min="10" max="10" width="12.54296875" bestFit="1" customWidth="1"/>
    <col min="11" max="11" width="9.08984375" customWidth="1"/>
    <col min="12" max="12" width="19.54296875" bestFit="1" customWidth="1"/>
    <col min="13" max="13" width="7.453125" bestFit="1" customWidth="1"/>
  </cols>
  <sheetData>
    <row r="1" spans="1:19" ht="81" customHeight="1" thickBot="1">
      <c r="A1" s="443"/>
      <c r="B1" s="438"/>
      <c r="C1" s="438"/>
      <c r="D1" s="438"/>
      <c r="E1" s="438"/>
      <c r="F1" s="438"/>
      <c r="G1" s="438"/>
      <c r="H1" s="438"/>
      <c r="I1" s="438"/>
      <c r="J1" s="438"/>
      <c r="K1" s="438"/>
      <c r="L1" s="438"/>
      <c r="M1" s="438"/>
      <c r="N1" s="438"/>
      <c r="O1" s="438"/>
      <c r="P1" s="438"/>
      <c r="Q1" s="438"/>
      <c r="R1" s="438"/>
      <c r="S1" s="438"/>
    </row>
    <row r="2" spans="1:19" ht="19" thickBot="1">
      <c r="A2" s="63"/>
      <c r="B2" s="444" t="s">
        <v>1509</v>
      </c>
      <c r="C2" s="445"/>
      <c r="D2" s="445"/>
      <c r="E2" s="445"/>
      <c r="F2" s="445"/>
      <c r="G2" s="445"/>
      <c r="H2" s="445"/>
      <c r="I2" s="445"/>
      <c r="J2" s="445"/>
      <c r="K2" s="445"/>
      <c r="L2" s="446"/>
      <c r="M2" s="63"/>
      <c r="N2" s="63"/>
      <c r="O2" s="63"/>
      <c r="P2" s="63"/>
      <c r="Q2" s="63"/>
      <c r="R2" s="63"/>
      <c r="S2" s="63"/>
    </row>
    <row r="3" spans="1:19" ht="15.5">
      <c r="A3" s="63"/>
      <c r="B3" s="63"/>
      <c r="C3" s="63"/>
      <c r="D3" s="63"/>
      <c r="E3" s="63"/>
      <c r="F3" s="63"/>
      <c r="G3" s="63"/>
      <c r="H3" s="63"/>
      <c r="I3" s="63"/>
      <c r="J3" s="63"/>
      <c r="K3" s="63"/>
      <c r="L3" s="63"/>
      <c r="M3" s="63"/>
      <c r="N3" s="63"/>
      <c r="O3" s="63"/>
      <c r="P3" s="63"/>
      <c r="Q3" s="63"/>
      <c r="R3" s="63"/>
      <c r="S3" s="63"/>
    </row>
    <row r="4" spans="1:19" ht="15.5">
      <c r="A4" s="63"/>
      <c r="B4" s="63"/>
      <c r="C4" s="63"/>
      <c r="D4" s="63"/>
      <c r="E4" s="63"/>
      <c r="F4" s="63"/>
      <c r="G4" s="63"/>
      <c r="H4" s="63"/>
      <c r="I4" s="63"/>
      <c r="J4" s="63"/>
      <c r="K4" s="63"/>
      <c r="L4" s="63"/>
      <c r="M4" s="63"/>
      <c r="N4" s="63"/>
      <c r="O4" s="63"/>
      <c r="P4" s="63"/>
      <c r="Q4" s="63"/>
      <c r="R4" s="63"/>
      <c r="S4" s="63"/>
    </row>
    <row r="5" spans="1:19" ht="16" thickBot="1">
      <c r="A5" s="63"/>
      <c r="B5" s="219" t="s">
        <v>1521</v>
      </c>
      <c r="C5" s="220" t="s">
        <v>335</v>
      </c>
      <c r="D5" s="220" t="s">
        <v>336</v>
      </c>
      <c r="E5" s="63"/>
      <c r="F5" s="219" t="s">
        <v>1521</v>
      </c>
      <c r="G5" s="220" t="s">
        <v>1354</v>
      </c>
      <c r="H5" s="63"/>
      <c r="I5" s="219" t="s">
        <v>1521</v>
      </c>
      <c r="J5" s="220" t="s">
        <v>1523</v>
      </c>
      <c r="K5" s="63"/>
      <c r="L5" s="219" t="s">
        <v>1521</v>
      </c>
      <c r="M5" s="220" t="s">
        <v>1522</v>
      </c>
      <c r="N5" s="63"/>
      <c r="O5" s="63"/>
      <c r="P5" s="63"/>
      <c r="Q5" s="63"/>
      <c r="R5" s="63"/>
      <c r="S5" s="63"/>
    </row>
    <row r="6" spans="1:19" ht="15.5">
      <c r="A6" s="63"/>
      <c r="B6" s="63" t="s">
        <v>1476</v>
      </c>
      <c r="C6" s="63" t="s">
        <v>1495</v>
      </c>
      <c r="D6" s="63"/>
      <c r="E6" s="63"/>
      <c r="F6" s="63" t="s">
        <v>1476</v>
      </c>
      <c r="G6" s="399"/>
      <c r="H6" s="63"/>
      <c r="I6" s="63" t="s">
        <v>1477</v>
      </c>
      <c r="J6" s="63"/>
      <c r="K6" s="63"/>
      <c r="L6" s="63" t="s">
        <v>1476</v>
      </c>
      <c r="M6" s="63"/>
      <c r="N6" s="63"/>
      <c r="O6" s="63"/>
      <c r="P6" s="63"/>
      <c r="Q6" s="63"/>
      <c r="R6" s="63"/>
      <c r="S6" s="63"/>
    </row>
    <row r="7" spans="1:19" ht="15.5">
      <c r="A7" s="63"/>
      <c r="B7" s="63" t="s">
        <v>1478</v>
      </c>
      <c r="C7" s="63" t="s">
        <v>1497</v>
      </c>
      <c r="D7" s="63"/>
      <c r="E7" s="63"/>
      <c r="F7" s="63" t="s">
        <v>1478</v>
      </c>
      <c r="G7" s="399"/>
      <c r="H7" s="63"/>
      <c r="I7" s="63" t="s">
        <v>1479</v>
      </c>
      <c r="J7" s="63"/>
      <c r="K7" s="63"/>
      <c r="L7" s="63" t="s">
        <v>1478</v>
      </c>
      <c r="M7" s="63"/>
      <c r="N7" s="63"/>
      <c r="O7" s="63"/>
      <c r="P7" s="63"/>
      <c r="Q7" s="63"/>
      <c r="R7" s="63"/>
      <c r="S7" s="63"/>
    </row>
    <row r="8" spans="1:19" ht="15.5">
      <c r="A8" s="63"/>
      <c r="B8" s="63" t="s">
        <v>1480</v>
      </c>
      <c r="C8" s="63" t="s">
        <v>1499</v>
      </c>
      <c r="D8" s="63"/>
      <c r="E8" s="63"/>
      <c r="F8" s="63" t="s">
        <v>1480</v>
      </c>
      <c r="G8" s="399"/>
      <c r="H8" s="63"/>
      <c r="I8" s="63" t="s">
        <v>1481</v>
      </c>
      <c r="J8" s="63"/>
      <c r="K8" s="63"/>
      <c r="L8" s="63" t="s">
        <v>1480</v>
      </c>
      <c r="M8" s="63"/>
      <c r="N8" s="63"/>
      <c r="O8" s="63"/>
      <c r="P8" s="63"/>
      <c r="Q8" s="63"/>
      <c r="R8" s="63"/>
      <c r="S8" s="63"/>
    </row>
    <row r="9" spans="1:19" ht="15.5">
      <c r="A9" s="63"/>
      <c r="B9" s="63" t="s">
        <v>1482</v>
      </c>
      <c r="C9" s="63" t="s">
        <v>1501</v>
      </c>
      <c r="D9" s="63"/>
      <c r="E9" s="63"/>
      <c r="F9" s="63" t="s">
        <v>1482</v>
      </c>
      <c r="G9" s="399"/>
      <c r="H9" s="63"/>
      <c r="I9" s="63" t="s">
        <v>1482</v>
      </c>
      <c r="J9" s="63"/>
      <c r="K9" s="63"/>
      <c r="L9" s="63" t="s">
        <v>1483</v>
      </c>
      <c r="M9" s="63"/>
      <c r="N9" s="63"/>
      <c r="O9" s="63"/>
      <c r="P9" s="63"/>
      <c r="Q9" s="63"/>
      <c r="R9" s="63"/>
      <c r="S9" s="63"/>
    </row>
    <row r="10" spans="1:19" ht="15.5">
      <c r="A10" s="63"/>
      <c r="B10" s="63" t="s">
        <v>1484</v>
      </c>
      <c r="C10" s="63" t="s">
        <v>1502</v>
      </c>
      <c r="D10" s="63"/>
      <c r="E10" s="63"/>
      <c r="F10" s="63" t="s">
        <v>1484</v>
      </c>
      <c r="G10" s="399"/>
      <c r="H10" s="63"/>
      <c r="I10" s="63" t="s">
        <v>1484</v>
      </c>
      <c r="J10" s="63"/>
      <c r="K10" s="63"/>
      <c r="L10" s="63" t="s">
        <v>1484</v>
      </c>
      <c r="M10" s="63"/>
      <c r="N10" s="63"/>
      <c r="O10" s="63"/>
      <c r="P10" s="63"/>
      <c r="Q10" s="63"/>
      <c r="R10" s="63"/>
      <c r="S10" s="63"/>
    </row>
    <row r="11" spans="1:19" ht="15.5">
      <c r="A11" s="63"/>
      <c r="B11" s="63" t="s">
        <v>1485</v>
      </c>
      <c r="C11" s="63" t="s">
        <v>1504</v>
      </c>
      <c r="D11" s="63"/>
      <c r="E11" s="63"/>
      <c r="F11" s="63" t="s">
        <v>1485</v>
      </c>
      <c r="G11" s="399"/>
      <c r="H11" s="63"/>
      <c r="I11" s="63" t="s">
        <v>1486</v>
      </c>
      <c r="J11" s="63"/>
      <c r="K11" s="63"/>
      <c r="L11" s="63" t="s">
        <v>1485</v>
      </c>
      <c r="M11" s="63"/>
      <c r="N11" s="63"/>
      <c r="O11" s="63"/>
      <c r="P11" s="63"/>
      <c r="Q11" s="63"/>
      <c r="R11" s="63"/>
      <c r="S11" s="63"/>
    </row>
    <row r="12" spans="1:19" ht="15.5">
      <c r="A12" s="63"/>
      <c r="B12" s="63" t="s">
        <v>1487</v>
      </c>
      <c r="C12" s="63" t="s">
        <v>1501</v>
      </c>
      <c r="D12" s="63"/>
      <c r="E12" s="63"/>
      <c r="F12" s="63" t="s">
        <v>1487</v>
      </c>
      <c r="G12" s="399"/>
      <c r="H12" s="63"/>
      <c r="I12" s="63" t="s">
        <v>1488</v>
      </c>
      <c r="J12" s="63"/>
      <c r="K12" s="63"/>
      <c r="L12" s="63" t="s">
        <v>1487</v>
      </c>
      <c r="M12" s="63"/>
      <c r="N12" s="63"/>
      <c r="O12" s="63"/>
      <c r="P12" s="63"/>
      <c r="Q12" s="63"/>
      <c r="R12" s="63"/>
      <c r="S12" s="63"/>
    </row>
    <row r="13" spans="1:19" ht="15.5">
      <c r="A13" s="63"/>
      <c r="B13" s="63" t="s">
        <v>1489</v>
      </c>
      <c r="C13" s="63" t="s">
        <v>1506</v>
      </c>
      <c r="D13" s="63"/>
      <c r="E13" s="63"/>
      <c r="F13" s="63" t="s">
        <v>1489</v>
      </c>
      <c r="G13" s="399"/>
      <c r="H13" s="63"/>
      <c r="I13" s="63" t="s">
        <v>1490</v>
      </c>
      <c r="J13" s="63"/>
      <c r="K13" s="63"/>
      <c r="L13" s="63" t="s">
        <v>1489</v>
      </c>
      <c r="M13" s="63"/>
      <c r="N13" s="63"/>
      <c r="O13" s="63"/>
      <c r="P13" s="63"/>
      <c r="Q13" s="63"/>
      <c r="R13" s="63"/>
      <c r="S13" s="63"/>
    </row>
    <row r="14" spans="1:19" ht="15.5">
      <c r="A14" s="63"/>
      <c r="B14" s="63" t="s">
        <v>1491</v>
      </c>
      <c r="C14" s="63" t="s">
        <v>1508</v>
      </c>
      <c r="D14" s="63"/>
      <c r="E14" s="63"/>
      <c r="F14" s="63" t="s">
        <v>1491</v>
      </c>
      <c r="G14" s="399"/>
      <c r="H14" s="63"/>
      <c r="I14" s="63" t="s">
        <v>1492</v>
      </c>
      <c r="J14" s="63"/>
      <c r="K14" s="63"/>
      <c r="L14" s="63" t="s">
        <v>1493</v>
      </c>
      <c r="M14" s="63"/>
      <c r="N14" s="63"/>
      <c r="O14" s="63"/>
      <c r="P14" s="63"/>
      <c r="Q14" s="63"/>
      <c r="R14" s="63"/>
      <c r="S14" s="63"/>
    </row>
    <row r="15" spans="1:19" ht="15.5">
      <c r="A15" s="63"/>
      <c r="E15" s="63"/>
      <c r="F15" s="63"/>
      <c r="G15" s="63"/>
      <c r="H15" s="63"/>
      <c r="I15" s="63"/>
      <c r="J15" s="63"/>
      <c r="K15" s="63"/>
      <c r="L15" s="63"/>
      <c r="M15" s="63"/>
      <c r="N15" s="63"/>
      <c r="O15" s="63"/>
      <c r="P15" s="63"/>
      <c r="Q15" s="63"/>
      <c r="R15" s="63"/>
      <c r="S15" s="63"/>
    </row>
    <row r="16" spans="1:19" ht="15.5">
      <c r="A16" s="63"/>
      <c r="B16" s="63"/>
      <c r="C16" s="63"/>
      <c r="D16" s="63"/>
      <c r="E16" s="63"/>
      <c r="F16" s="63"/>
      <c r="G16" s="63"/>
      <c r="H16" s="63"/>
      <c r="I16" s="63"/>
      <c r="J16" s="63"/>
      <c r="K16" s="63"/>
      <c r="L16" s="63"/>
      <c r="M16" s="63"/>
      <c r="N16" s="63"/>
      <c r="O16" s="63"/>
      <c r="P16" s="63"/>
      <c r="Q16" s="63"/>
      <c r="R16" s="63"/>
      <c r="S16" s="63"/>
    </row>
    <row r="17" spans="1:19" ht="16" thickBot="1">
      <c r="A17" s="63"/>
      <c r="B17" s="220" t="s">
        <v>335</v>
      </c>
      <c r="C17" s="220" t="s">
        <v>336</v>
      </c>
      <c r="D17" s="219" t="s">
        <v>1521</v>
      </c>
      <c r="E17" s="63"/>
      <c r="F17" s="219" t="s">
        <v>1450</v>
      </c>
      <c r="G17" s="220" t="s">
        <v>1494</v>
      </c>
      <c r="H17" s="63"/>
      <c r="I17" s="219" t="s">
        <v>344</v>
      </c>
      <c r="J17" s="220" t="s">
        <v>263</v>
      </c>
      <c r="K17" s="63"/>
      <c r="L17" s="63"/>
      <c r="M17" s="63"/>
      <c r="N17" s="63"/>
      <c r="O17" s="63"/>
      <c r="P17" s="63"/>
      <c r="Q17" s="63"/>
      <c r="R17" s="63"/>
      <c r="S17" s="63"/>
    </row>
    <row r="18" spans="1:19" ht="15.5">
      <c r="A18" s="63"/>
      <c r="B18" s="63" t="s">
        <v>1495</v>
      </c>
      <c r="C18" s="63" t="s">
        <v>1322</v>
      </c>
      <c r="D18" s="63"/>
      <c r="E18" s="63"/>
      <c r="F18" s="63" t="s">
        <v>1496</v>
      </c>
      <c r="G18" s="63" t="s">
        <v>1542</v>
      </c>
      <c r="H18" s="63"/>
      <c r="I18" s="215">
        <v>43519</v>
      </c>
      <c r="J18" s="63">
        <v>2</v>
      </c>
      <c r="K18" s="63"/>
      <c r="L18" s="63"/>
      <c r="M18" s="63"/>
      <c r="N18" s="63"/>
      <c r="O18" s="63"/>
      <c r="P18" s="63"/>
      <c r="Q18" s="63"/>
      <c r="R18" s="63"/>
      <c r="S18" s="63"/>
    </row>
    <row r="19" spans="1:19" ht="15.5">
      <c r="A19" s="63"/>
      <c r="B19" s="63" t="s">
        <v>1497</v>
      </c>
      <c r="C19" s="63" t="s">
        <v>1322</v>
      </c>
      <c r="D19" s="63"/>
      <c r="E19" s="63"/>
      <c r="F19" s="63" t="s">
        <v>1498</v>
      </c>
      <c r="G19" s="63" t="s">
        <v>1543</v>
      </c>
      <c r="H19" s="63"/>
      <c r="I19" s="215">
        <v>43567</v>
      </c>
      <c r="J19" s="63">
        <v>4</v>
      </c>
      <c r="K19" s="63"/>
      <c r="L19" s="63"/>
      <c r="M19" s="63"/>
      <c r="N19" s="63"/>
      <c r="O19" s="63"/>
      <c r="P19" s="63"/>
      <c r="Q19" s="63"/>
      <c r="R19" s="63"/>
      <c r="S19" s="63"/>
    </row>
    <row r="20" spans="1:19" ht="15.5">
      <c r="A20" s="63"/>
      <c r="B20" s="63" t="s">
        <v>1499</v>
      </c>
      <c r="C20" s="63" t="s">
        <v>1322</v>
      </c>
      <c r="D20" s="63"/>
      <c r="E20" s="63"/>
      <c r="F20" s="63" t="s">
        <v>1500</v>
      </c>
      <c r="G20" s="63" t="s">
        <v>1544</v>
      </c>
      <c r="H20" s="63"/>
      <c r="I20" s="215">
        <v>43700</v>
      </c>
      <c r="J20" s="63">
        <v>8</v>
      </c>
      <c r="K20" s="63"/>
      <c r="L20" s="63"/>
      <c r="M20" s="63"/>
      <c r="N20" s="63"/>
      <c r="O20" s="63"/>
      <c r="P20" s="63"/>
      <c r="Q20" s="63"/>
      <c r="R20" s="63"/>
      <c r="S20" s="63"/>
    </row>
    <row r="21" spans="1:19" ht="15.5">
      <c r="A21" s="63"/>
      <c r="B21" s="63" t="s">
        <v>1501</v>
      </c>
      <c r="C21" s="63" t="s">
        <v>1322</v>
      </c>
      <c r="D21" s="63"/>
      <c r="E21" s="63"/>
      <c r="F21" s="63" t="s">
        <v>1500</v>
      </c>
      <c r="G21" s="63" t="s">
        <v>1544</v>
      </c>
      <c r="H21" s="63"/>
      <c r="I21" s="215">
        <v>43957</v>
      </c>
      <c r="J21" s="63">
        <v>5</v>
      </c>
      <c r="K21" s="63"/>
      <c r="L21" s="63"/>
      <c r="M21" s="63"/>
      <c r="N21" s="63"/>
      <c r="O21" s="63"/>
      <c r="P21" s="63"/>
      <c r="Q21" s="63"/>
      <c r="R21" s="63"/>
      <c r="S21" s="63"/>
    </row>
    <row r="22" spans="1:19" ht="15.5">
      <c r="A22" s="63"/>
      <c r="B22" s="63" t="s">
        <v>1502</v>
      </c>
      <c r="C22" s="63" t="s">
        <v>1322</v>
      </c>
      <c r="D22" s="63"/>
      <c r="E22" s="63"/>
      <c r="F22" s="63" t="s">
        <v>1503</v>
      </c>
      <c r="G22" s="63" t="s">
        <v>1543</v>
      </c>
      <c r="H22" s="63"/>
      <c r="I22" s="215">
        <v>43894</v>
      </c>
      <c r="J22" s="63">
        <v>3</v>
      </c>
      <c r="K22" s="63"/>
      <c r="L22" s="63"/>
      <c r="M22" s="63"/>
      <c r="N22" s="63"/>
      <c r="O22" s="63"/>
      <c r="P22" s="63"/>
      <c r="Q22" s="63"/>
      <c r="R22" s="63"/>
      <c r="S22" s="63"/>
    </row>
    <row r="23" spans="1:19" ht="15.5">
      <c r="A23" s="63"/>
      <c r="B23" s="63" t="s">
        <v>1504</v>
      </c>
      <c r="C23" s="63" t="s">
        <v>1322</v>
      </c>
      <c r="D23" s="63"/>
      <c r="E23" s="63"/>
      <c r="F23" s="63" t="s">
        <v>1505</v>
      </c>
      <c r="G23" s="63" t="s">
        <v>1542</v>
      </c>
      <c r="H23" s="63"/>
      <c r="I23" s="215">
        <v>43548</v>
      </c>
      <c r="J23" s="63">
        <v>3</v>
      </c>
      <c r="K23" s="63"/>
      <c r="L23" s="63"/>
      <c r="M23" s="63"/>
      <c r="N23" s="63"/>
      <c r="O23" s="63"/>
      <c r="P23" s="63"/>
      <c r="Q23" s="63"/>
      <c r="R23" s="63"/>
      <c r="S23" s="63"/>
    </row>
    <row r="24" spans="1:19" ht="15.5">
      <c r="A24" s="63"/>
      <c r="B24" s="63" t="s">
        <v>1501</v>
      </c>
      <c r="C24" s="63" t="s">
        <v>1322</v>
      </c>
      <c r="D24" s="63"/>
      <c r="E24" s="63"/>
      <c r="F24" s="63" t="s">
        <v>1503</v>
      </c>
      <c r="G24" s="63" t="s">
        <v>1543</v>
      </c>
      <c r="H24" s="63"/>
      <c r="I24" s="215">
        <v>44235</v>
      </c>
      <c r="J24" s="63">
        <v>2</v>
      </c>
      <c r="K24" s="63"/>
      <c r="L24" s="63"/>
      <c r="M24" s="63"/>
      <c r="N24" s="63"/>
      <c r="O24" s="63"/>
      <c r="P24" s="63"/>
      <c r="Q24" s="63"/>
      <c r="R24" s="63"/>
      <c r="S24" s="63"/>
    </row>
    <row r="25" spans="1:19" ht="15.5">
      <c r="A25" s="63"/>
      <c r="B25" s="63" t="s">
        <v>1506</v>
      </c>
      <c r="C25" s="63" t="s">
        <v>1322</v>
      </c>
      <c r="D25" s="63"/>
      <c r="E25" s="63"/>
      <c r="F25" s="63" t="s">
        <v>1507</v>
      </c>
      <c r="G25" s="63" t="s">
        <v>1544</v>
      </c>
      <c r="H25" s="63"/>
      <c r="I25" s="215">
        <v>44033</v>
      </c>
      <c r="J25" s="63">
        <v>7</v>
      </c>
      <c r="K25" s="63"/>
      <c r="L25" s="63"/>
      <c r="M25" s="63"/>
      <c r="N25" s="63"/>
      <c r="O25" s="63"/>
      <c r="P25" s="63"/>
      <c r="Q25" s="63"/>
      <c r="R25" s="63"/>
      <c r="S25" s="63"/>
    </row>
    <row r="26" spans="1:19" ht="15.5">
      <c r="A26" s="63"/>
      <c r="B26" s="63" t="s">
        <v>1508</v>
      </c>
      <c r="C26" s="63" t="s">
        <v>1322</v>
      </c>
      <c r="D26" s="63"/>
      <c r="E26" s="63"/>
      <c r="F26" s="63" t="s">
        <v>1503</v>
      </c>
      <c r="G26" s="63" t="s">
        <v>1543</v>
      </c>
      <c r="H26" s="63"/>
      <c r="I26" s="215">
        <v>44132</v>
      </c>
      <c r="J26" s="63">
        <v>10</v>
      </c>
      <c r="K26" s="63"/>
      <c r="L26" s="63"/>
      <c r="M26" s="63"/>
      <c r="N26" s="63"/>
      <c r="O26" s="63"/>
      <c r="P26" s="63"/>
      <c r="Q26" s="63"/>
      <c r="R26" s="63"/>
      <c r="S26" s="63"/>
    </row>
  </sheetData>
  <mergeCells count="2">
    <mergeCell ref="A1:S1"/>
    <mergeCell ref="B2:L2"/>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BB2E3-0B8B-4DDF-A9CE-694EAB1E1522}">
  <sheetPr codeName="Hárok63">
    <tabColor rgb="FF00B050"/>
  </sheetPr>
  <dimension ref="A1:G44"/>
  <sheetViews>
    <sheetView workbookViewId="0">
      <selection activeCell="H23" sqref="H23"/>
    </sheetView>
  </sheetViews>
  <sheetFormatPr defaultRowHeight="14.5"/>
  <cols>
    <col min="1" max="1" width="38.81640625" bestFit="1" customWidth="1"/>
    <col min="2" max="2" width="12.6328125" bestFit="1" customWidth="1"/>
    <col min="3" max="3" width="12.1796875" bestFit="1" customWidth="1"/>
    <col min="4" max="4" width="13.7265625" bestFit="1" customWidth="1"/>
    <col min="5" max="5" width="14.6328125" bestFit="1" customWidth="1"/>
    <col min="6" max="6" width="13.36328125" bestFit="1" customWidth="1"/>
    <col min="7" max="7" width="13.26953125" customWidth="1"/>
    <col min="8" max="8" width="12.36328125" bestFit="1" customWidth="1"/>
    <col min="10" max="10" width="11.08984375" bestFit="1" customWidth="1"/>
  </cols>
  <sheetData>
    <row r="1" spans="1:6">
      <c r="A1" t="s">
        <v>1554</v>
      </c>
      <c r="B1" t="s">
        <v>1555</v>
      </c>
      <c r="C1" t="s">
        <v>1556</v>
      </c>
      <c r="D1" t="s">
        <v>1557</v>
      </c>
      <c r="E1" t="s">
        <v>1558</v>
      </c>
      <c r="F1" t="s">
        <v>1559</v>
      </c>
    </row>
    <row r="2" spans="1:6">
      <c r="A2" t="s">
        <v>1560</v>
      </c>
      <c r="B2" t="s">
        <v>1561</v>
      </c>
      <c r="C2" t="s">
        <v>1562</v>
      </c>
      <c r="D2" t="s">
        <v>1563</v>
      </c>
      <c r="E2" t="s">
        <v>1564</v>
      </c>
      <c r="F2" s="400">
        <v>44741</v>
      </c>
    </row>
    <row r="3" spans="1:6">
      <c r="A3" t="s">
        <v>1565</v>
      </c>
      <c r="B3" t="s">
        <v>1566</v>
      </c>
      <c r="C3" t="s">
        <v>1567</v>
      </c>
      <c r="D3" t="s">
        <v>1568</v>
      </c>
      <c r="E3" t="s">
        <v>1569</v>
      </c>
      <c r="F3" s="400">
        <v>44748</v>
      </c>
    </row>
    <row r="4" spans="1:6">
      <c r="A4" t="s">
        <v>1570</v>
      </c>
      <c r="B4" t="s">
        <v>1571</v>
      </c>
      <c r="C4" t="s">
        <v>1572</v>
      </c>
      <c r="D4" t="s">
        <v>1573</v>
      </c>
      <c r="E4" t="s">
        <v>1574</v>
      </c>
      <c r="F4" s="400">
        <v>44753</v>
      </c>
    </row>
    <row r="5" spans="1:6">
      <c r="A5" t="s">
        <v>1575</v>
      </c>
      <c r="B5" t="s">
        <v>1577</v>
      </c>
      <c r="C5" t="s">
        <v>1578</v>
      </c>
      <c r="D5" t="s">
        <v>1579</v>
      </c>
      <c r="E5" t="s">
        <v>1576</v>
      </c>
      <c r="F5" s="400">
        <v>44736</v>
      </c>
    </row>
    <row r="6" spans="1:6">
      <c r="A6" t="s">
        <v>1580</v>
      </c>
      <c r="B6" t="s">
        <v>1581</v>
      </c>
      <c r="C6" t="s">
        <v>1582</v>
      </c>
      <c r="D6" t="s">
        <v>1583</v>
      </c>
      <c r="E6" s="401">
        <v>0</v>
      </c>
      <c r="F6" s="400">
        <v>44740</v>
      </c>
    </row>
    <row r="7" spans="1:6">
      <c r="A7" t="s">
        <v>1584</v>
      </c>
      <c r="B7" t="s">
        <v>1585</v>
      </c>
      <c r="C7" t="s">
        <v>1586</v>
      </c>
      <c r="D7" t="s">
        <v>1587</v>
      </c>
      <c r="E7" t="s">
        <v>1576</v>
      </c>
      <c r="F7" s="400">
        <v>44740</v>
      </c>
    </row>
    <row r="8" spans="1:6">
      <c r="A8" t="s">
        <v>1588</v>
      </c>
      <c r="B8" t="s">
        <v>1589</v>
      </c>
      <c r="C8" t="s">
        <v>1590</v>
      </c>
      <c r="D8" t="s">
        <v>1591</v>
      </c>
      <c r="E8" t="s">
        <v>1592</v>
      </c>
      <c r="F8" s="400">
        <v>44728</v>
      </c>
    </row>
    <row r="9" spans="1:6">
      <c r="A9" t="s">
        <v>1593</v>
      </c>
      <c r="B9" t="s">
        <v>1594</v>
      </c>
      <c r="C9" t="s">
        <v>1595</v>
      </c>
      <c r="D9" t="s">
        <v>1596</v>
      </c>
      <c r="E9" t="s">
        <v>1597</v>
      </c>
      <c r="F9" s="400">
        <v>44652</v>
      </c>
    </row>
    <row r="10" spans="1:6">
      <c r="A10" t="s">
        <v>1598</v>
      </c>
      <c r="B10" t="s">
        <v>1599</v>
      </c>
      <c r="C10" t="s">
        <v>1600</v>
      </c>
      <c r="D10" t="s">
        <v>1601</v>
      </c>
      <c r="E10" t="s">
        <v>1602</v>
      </c>
      <c r="F10" s="400">
        <v>44649</v>
      </c>
    </row>
    <row r="11" spans="1:6">
      <c r="A11" t="s">
        <v>1603</v>
      </c>
      <c r="B11" t="s">
        <v>1604</v>
      </c>
      <c r="C11" t="s">
        <v>1605</v>
      </c>
      <c r="D11" t="s">
        <v>1606</v>
      </c>
      <c r="E11" t="s">
        <v>1607</v>
      </c>
      <c r="F11" s="400">
        <v>44741</v>
      </c>
    </row>
    <row r="12" spans="1:6">
      <c r="A12" t="s">
        <v>1608</v>
      </c>
      <c r="B12" t="s">
        <v>1609</v>
      </c>
      <c r="C12" t="s">
        <v>1610</v>
      </c>
      <c r="D12" t="s">
        <v>1611</v>
      </c>
      <c r="E12" t="s">
        <v>1612</v>
      </c>
      <c r="F12" s="400">
        <v>44652</v>
      </c>
    </row>
    <row r="13" spans="1:6">
      <c r="A13" t="s">
        <v>1613</v>
      </c>
      <c r="B13" t="s">
        <v>1614</v>
      </c>
      <c r="C13" t="s">
        <v>1615</v>
      </c>
      <c r="D13" t="s">
        <v>1616</v>
      </c>
      <c r="E13" t="s">
        <v>1617</v>
      </c>
      <c r="F13" s="400">
        <v>44776</v>
      </c>
    </row>
    <row r="14" spans="1:6">
      <c r="A14" t="s">
        <v>1618</v>
      </c>
      <c r="B14" t="s">
        <v>1619</v>
      </c>
      <c r="C14" t="s">
        <v>1620</v>
      </c>
      <c r="D14" t="s">
        <v>1621</v>
      </c>
      <c r="E14" t="s">
        <v>1622</v>
      </c>
      <c r="F14" s="400">
        <v>44652</v>
      </c>
    </row>
    <row r="15" spans="1:6">
      <c r="A15" t="s">
        <v>1623</v>
      </c>
      <c r="B15" t="s">
        <v>1624</v>
      </c>
      <c r="C15" t="s">
        <v>1625</v>
      </c>
      <c r="D15" t="s">
        <v>1626</v>
      </c>
      <c r="E15" t="s">
        <v>1627</v>
      </c>
      <c r="F15" s="400">
        <v>44652</v>
      </c>
    </row>
    <row r="16" spans="1:6">
      <c r="A16" t="s">
        <v>1628</v>
      </c>
      <c r="B16" t="s">
        <v>1629</v>
      </c>
      <c r="C16" t="s">
        <v>1630</v>
      </c>
      <c r="D16" t="s">
        <v>1631</v>
      </c>
      <c r="E16" t="s">
        <v>1576</v>
      </c>
      <c r="F16" s="400">
        <v>44744</v>
      </c>
    </row>
    <row r="17" spans="1:7">
      <c r="A17" t="s">
        <v>1632</v>
      </c>
      <c r="B17" t="s">
        <v>1633</v>
      </c>
      <c r="C17" t="s">
        <v>1634</v>
      </c>
      <c r="D17" t="s">
        <v>1635</v>
      </c>
      <c r="E17" t="s">
        <v>1636</v>
      </c>
      <c r="F17" s="400">
        <v>44748</v>
      </c>
    </row>
    <row r="18" spans="1:7">
      <c r="A18" t="s">
        <v>1637</v>
      </c>
      <c r="B18" t="s">
        <v>1638</v>
      </c>
      <c r="C18" t="s">
        <v>1639</v>
      </c>
      <c r="D18" t="s">
        <v>1640</v>
      </c>
      <c r="E18" t="s">
        <v>1576</v>
      </c>
      <c r="F18" s="400">
        <v>44652</v>
      </c>
    </row>
    <row r="19" spans="1:7">
      <c r="A19" t="s">
        <v>1641</v>
      </c>
      <c r="B19" t="s">
        <v>1642</v>
      </c>
      <c r="C19" t="s">
        <v>1643</v>
      </c>
      <c r="D19" t="s">
        <v>1644</v>
      </c>
      <c r="E19" t="s">
        <v>1645</v>
      </c>
      <c r="F19" s="400">
        <v>44644</v>
      </c>
    </row>
    <row r="25" spans="1:7">
      <c r="A25" t="s">
        <v>1554</v>
      </c>
      <c r="B25" t="s">
        <v>1555</v>
      </c>
      <c r="C25" t="s">
        <v>1556</v>
      </c>
      <c r="D25" t="s">
        <v>1557</v>
      </c>
      <c r="E25" t="s">
        <v>1558</v>
      </c>
      <c r="F25" t="s">
        <v>1559</v>
      </c>
    </row>
    <row r="26" spans="1:7">
      <c r="A26" t="s">
        <v>1560</v>
      </c>
      <c r="B26">
        <v>730775000</v>
      </c>
      <c r="C26" s="402">
        <v>143529000</v>
      </c>
      <c r="D26" s="402">
        <v>1633442000</v>
      </c>
      <c r="E26">
        <v>49984000</v>
      </c>
      <c r="F26" s="400">
        <v>44741</v>
      </c>
      <c r="G26" s="402"/>
    </row>
    <row r="27" spans="1:7">
      <c r="A27" t="s">
        <v>1565</v>
      </c>
      <c r="B27">
        <v>543096000</v>
      </c>
      <c r="C27" s="402">
        <v>70695000</v>
      </c>
      <c r="D27" s="402">
        <v>920085000</v>
      </c>
      <c r="E27">
        <v>21964000</v>
      </c>
      <c r="F27" s="400">
        <v>44748</v>
      </c>
      <c r="G27" s="402"/>
    </row>
    <row r="28" spans="1:7">
      <c r="A28" t="s">
        <v>1570</v>
      </c>
      <c r="B28">
        <v>178793668</v>
      </c>
      <c r="C28" s="402">
        <v>5163385</v>
      </c>
      <c r="D28" s="402">
        <v>114644565</v>
      </c>
      <c r="E28">
        <v>947567</v>
      </c>
      <c r="F28" s="400">
        <v>44753</v>
      </c>
      <c r="G28" s="402"/>
    </row>
    <row r="29" spans="1:7">
      <c r="A29" t="s">
        <v>1575</v>
      </c>
      <c r="B29">
        <v>46726618</v>
      </c>
      <c r="C29" s="402">
        <v>1399168</v>
      </c>
      <c r="D29" s="402">
        <v>158548045</v>
      </c>
      <c r="F29" s="400">
        <v>44736</v>
      </c>
      <c r="G29" s="402"/>
    </row>
    <row r="30" spans="1:7">
      <c r="A30" t="s">
        <v>1580</v>
      </c>
      <c r="B30">
        <v>46027572</v>
      </c>
      <c r="C30" s="402">
        <v>-2280779</v>
      </c>
      <c r="D30" s="402">
        <v>159692637</v>
      </c>
      <c r="E30">
        <v>0</v>
      </c>
      <c r="F30" s="400">
        <v>44740</v>
      </c>
      <c r="G30" s="402"/>
    </row>
    <row r="31" spans="1:7">
      <c r="A31" t="s">
        <v>1584</v>
      </c>
      <c r="B31">
        <v>44536725</v>
      </c>
      <c r="C31" s="402">
        <v>-12488432</v>
      </c>
      <c r="D31" s="402">
        <v>43787711</v>
      </c>
      <c r="F31" s="400">
        <v>44740</v>
      </c>
      <c r="G31" s="402"/>
    </row>
    <row r="32" spans="1:7">
      <c r="A32" t="s">
        <v>1588</v>
      </c>
      <c r="B32">
        <v>41424200</v>
      </c>
      <c r="C32" s="402">
        <v>711625</v>
      </c>
      <c r="D32" s="402">
        <v>20551124</v>
      </c>
      <c r="E32">
        <v>133198</v>
      </c>
      <c r="F32" s="400">
        <v>44728</v>
      </c>
      <c r="G32" s="402"/>
    </row>
    <row r="33" spans="1:7">
      <c r="A33" t="s">
        <v>1593</v>
      </c>
      <c r="B33">
        <v>38259767</v>
      </c>
      <c r="C33" s="402">
        <v>584925</v>
      </c>
      <c r="D33" s="402">
        <v>38618770</v>
      </c>
      <c r="E33">
        <v>146031</v>
      </c>
      <c r="F33" s="400">
        <v>44652</v>
      </c>
      <c r="G33" s="402"/>
    </row>
    <row r="34" spans="1:7">
      <c r="A34" t="s">
        <v>1598</v>
      </c>
      <c r="B34">
        <v>37338907</v>
      </c>
      <c r="C34" s="402">
        <v>5337179</v>
      </c>
      <c r="D34" s="402">
        <v>34967338</v>
      </c>
      <c r="E34">
        <v>1990994</v>
      </c>
      <c r="F34" s="400">
        <v>44649</v>
      </c>
      <c r="G34" s="402"/>
    </row>
    <row r="35" spans="1:7">
      <c r="A35" t="s">
        <v>1603</v>
      </c>
      <c r="B35">
        <v>32919927</v>
      </c>
      <c r="C35" s="402">
        <v>2710247</v>
      </c>
      <c r="D35" s="402">
        <v>10700666</v>
      </c>
      <c r="E35">
        <v>692577</v>
      </c>
      <c r="F35" s="400">
        <v>44741</v>
      </c>
      <c r="G35" s="402"/>
    </row>
    <row r="36" spans="1:7">
      <c r="A36" t="s">
        <v>1608</v>
      </c>
      <c r="B36">
        <v>18993858</v>
      </c>
      <c r="C36" s="402">
        <v>581822</v>
      </c>
      <c r="D36" s="402">
        <v>17125045</v>
      </c>
      <c r="E36">
        <v>21443</v>
      </c>
      <c r="F36" s="400">
        <v>44652</v>
      </c>
      <c r="G36" s="402"/>
    </row>
    <row r="37" spans="1:7">
      <c r="A37" t="s">
        <v>1613</v>
      </c>
      <c r="B37">
        <v>18737749</v>
      </c>
      <c r="C37" s="402">
        <v>312858</v>
      </c>
      <c r="D37" s="402">
        <v>12141408</v>
      </c>
      <c r="E37">
        <v>61251</v>
      </c>
      <c r="F37" s="400">
        <v>44776</v>
      </c>
      <c r="G37" s="402"/>
    </row>
    <row r="38" spans="1:7">
      <c r="A38" t="s">
        <v>1618</v>
      </c>
      <c r="B38">
        <v>13029373</v>
      </c>
      <c r="C38" s="402">
        <v>2578036</v>
      </c>
      <c r="D38" s="402">
        <v>6188082</v>
      </c>
      <c r="E38">
        <v>638406</v>
      </c>
      <c r="F38" s="400">
        <v>44652</v>
      </c>
      <c r="G38" s="402"/>
    </row>
    <row r="39" spans="1:7">
      <c r="A39" t="s">
        <v>1623</v>
      </c>
      <c r="B39">
        <v>11512193</v>
      </c>
      <c r="C39" s="402">
        <v>801353</v>
      </c>
      <c r="D39" s="402">
        <v>11230158</v>
      </c>
      <c r="E39">
        <v>263727</v>
      </c>
      <c r="F39" s="400">
        <v>44652</v>
      </c>
      <c r="G39" s="402"/>
    </row>
    <row r="40" spans="1:7">
      <c r="A40" t="s">
        <v>1628</v>
      </c>
      <c r="B40">
        <v>8607879</v>
      </c>
      <c r="C40" s="402">
        <v>592125</v>
      </c>
      <c r="D40" s="402">
        <v>3683548</v>
      </c>
      <c r="F40" s="400">
        <v>44744</v>
      </c>
      <c r="G40" s="402"/>
    </row>
    <row r="41" spans="1:7">
      <c r="A41" t="s">
        <v>1632</v>
      </c>
      <c r="B41">
        <v>7919114</v>
      </c>
      <c r="C41" s="402">
        <v>1440797</v>
      </c>
      <c r="D41" s="402">
        <v>11234358</v>
      </c>
      <c r="E41">
        <v>834296</v>
      </c>
      <c r="F41" s="400">
        <v>44748</v>
      </c>
      <c r="G41" s="402"/>
    </row>
    <row r="42" spans="1:7">
      <c r="A42" t="s">
        <v>1637</v>
      </c>
      <c r="B42">
        <v>7435033</v>
      </c>
      <c r="C42" s="402">
        <v>506583</v>
      </c>
      <c r="D42" s="402">
        <v>14069970</v>
      </c>
      <c r="F42" s="400">
        <v>44652</v>
      </c>
      <c r="G42" s="402"/>
    </row>
    <row r="43" spans="1:7">
      <c r="A43" t="s">
        <v>1641</v>
      </c>
      <c r="B43">
        <v>6975163</v>
      </c>
      <c r="C43" s="402">
        <v>2595</v>
      </c>
      <c r="D43" s="402">
        <v>1620014</v>
      </c>
      <c r="E43">
        <v>5453</v>
      </c>
      <c r="F43" s="400">
        <v>44644</v>
      </c>
      <c r="G43" s="402"/>
    </row>
    <row r="44" spans="1:7">
      <c r="C44" s="403"/>
      <c r="D44" s="403"/>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78568-C81A-452A-9655-BD1B30E84009}">
  <sheetPr codeName="Hárok43">
    <tabColor theme="2" tint="-0.499984740745262"/>
  </sheetPr>
  <dimension ref="A1:I2"/>
  <sheetViews>
    <sheetView workbookViewId="0">
      <selection activeCell="C26" sqref="C26"/>
    </sheetView>
  </sheetViews>
  <sheetFormatPr defaultRowHeight="14.5"/>
  <cols>
    <col min="1" max="1" width="19.6328125" customWidth="1"/>
    <col min="2" max="2" width="7.7265625" bestFit="1" customWidth="1"/>
    <col min="3" max="3" width="6.6328125" bestFit="1" customWidth="1"/>
    <col min="4" max="4" width="8.26953125" bestFit="1" customWidth="1"/>
    <col min="5" max="5" width="9.90625" customWidth="1"/>
    <col min="6" max="8" width="13.453125" customWidth="1"/>
  </cols>
  <sheetData>
    <row r="1" spans="1:9" ht="93" customHeight="1" thickBot="1">
      <c r="A1" s="433" t="s">
        <v>4272</v>
      </c>
      <c r="B1" s="434" t="s">
        <v>4273</v>
      </c>
      <c r="C1" s="435" t="s">
        <v>4274</v>
      </c>
      <c r="D1" s="436" t="s">
        <v>4275</v>
      </c>
      <c r="E1" s="436" t="s">
        <v>4276</v>
      </c>
      <c r="F1" s="437" t="s">
        <v>4277</v>
      </c>
      <c r="G1" s="437" t="s">
        <v>4278</v>
      </c>
      <c r="H1" s="437" t="s">
        <v>4279</v>
      </c>
      <c r="I1" s="427"/>
    </row>
    <row r="2" spans="1:9" ht="18.5" customHeight="1" thickBot="1">
      <c r="A2" s="430"/>
      <c r="B2" s="431"/>
      <c r="C2" s="428"/>
      <c r="D2" s="431"/>
      <c r="E2" s="432">
        <v>0.1</v>
      </c>
      <c r="F2" s="429"/>
      <c r="G2" s="429"/>
      <c r="H2" s="429"/>
      <c r="I2" s="427"/>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C1625-155D-4FF1-90D0-0AAF95EFD78A}">
  <sheetPr codeName="Hárok44">
    <tabColor rgb="FFFFFF00"/>
  </sheetPr>
  <dimension ref="A1:S28"/>
  <sheetViews>
    <sheetView zoomScaleNormal="100" workbookViewId="0">
      <selection activeCell="C18" sqref="C18"/>
    </sheetView>
  </sheetViews>
  <sheetFormatPr defaultRowHeight="14.5"/>
  <cols>
    <col min="2" max="7" width="10.1796875" bestFit="1" customWidth="1"/>
  </cols>
  <sheetData>
    <row r="1" spans="1:19" ht="81" customHeight="1" thickBot="1">
      <c r="A1" s="443"/>
      <c r="B1" s="438"/>
      <c r="C1" s="438"/>
      <c r="D1" s="438"/>
      <c r="E1" s="438"/>
      <c r="F1" s="438"/>
      <c r="G1" s="438"/>
      <c r="H1" s="438"/>
      <c r="I1" s="438"/>
      <c r="J1" s="438"/>
      <c r="K1" s="438"/>
      <c r="L1" s="438"/>
      <c r="M1" s="438"/>
      <c r="N1" s="438"/>
      <c r="O1" s="438"/>
      <c r="P1" s="438"/>
      <c r="Q1" s="438"/>
      <c r="R1" s="438"/>
      <c r="S1" s="438"/>
    </row>
    <row r="2" spans="1:19" ht="19" thickBot="1">
      <c r="A2" s="63"/>
      <c r="B2" s="444" t="s">
        <v>1468</v>
      </c>
      <c r="C2" s="445"/>
      <c r="D2" s="445"/>
      <c r="E2" s="445"/>
      <c r="F2" s="445"/>
      <c r="G2" s="445"/>
      <c r="H2" s="445"/>
      <c r="I2" s="445"/>
      <c r="J2" s="445"/>
      <c r="K2" s="445"/>
      <c r="L2" s="446"/>
      <c r="M2" s="63"/>
      <c r="N2" s="63"/>
      <c r="O2" s="63"/>
      <c r="P2" s="63"/>
      <c r="Q2" s="63"/>
      <c r="R2" s="63"/>
      <c r="S2" s="63"/>
    </row>
    <row r="3" spans="1:19" ht="15.5">
      <c r="A3" s="63"/>
      <c r="B3" s="63"/>
      <c r="C3" s="63"/>
      <c r="D3" s="63"/>
      <c r="E3" s="63"/>
      <c r="F3" s="63"/>
      <c r="G3" s="63"/>
      <c r="H3" s="63"/>
      <c r="I3" s="63"/>
      <c r="J3" s="63"/>
      <c r="K3" s="63"/>
      <c r="L3" s="63"/>
      <c r="M3" s="63"/>
      <c r="N3" s="63"/>
      <c r="O3" s="63"/>
      <c r="P3" s="63"/>
      <c r="Q3" s="63"/>
      <c r="R3" s="63"/>
      <c r="S3" s="63"/>
    </row>
    <row r="4" spans="1:19" ht="15.5">
      <c r="A4" s="63"/>
      <c r="B4" s="63" t="s">
        <v>448</v>
      </c>
      <c r="C4" s="63" t="s">
        <v>448</v>
      </c>
      <c r="D4" s="63" t="s">
        <v>448</v>
      </c>
      <c r="E4" s="63" t="s">
        <v>448</v>
      </c>
      <c r="F4" s="63" t="s">
        <v>448</v>
      </c>
      <c r="G4" s="63"/>
      <c r="H4" s="63"/>
      <c r="I4" s="63"/>
      <c r="J4" s="63"/>
      <c r="K4" s="63"/>
      <c r="L4" s="63"/>
      <c r="M4" s="63"/>
      <c r="N4" s="63"/>
      <c r="O4" s="63"/>
      <c r="P4" s="63"/>
      <c r="Q4" s="63"/>
      <c r="R4" s="63"/>
      <c r="S4" s="63"/>
    </row>
    <row r="5" spans="1:19" ht="15.5">
      <c r="A5" s="63"/>
      <c r="B5" s="63" t="s">
        <v>448</v>
      </c>
      <c r="C5" s="63"/>
      <c r="D5" s="63"/>
      <c r="E5" s="63"/>
      <c r="F5" s="63"/>
      <c r="G5" s="63"/>
      <c r="H5" s="63"/>
      <c r="I5" s="63"/>
      <c r="J5" s="63"/>
      <c r="K5" s="63"/>
      <c r="L5" s="63"/>
      <c r="M5" s="63"/>
      <c r="N5" s="63"/>
      <c r="O5" s="63"/>
      <c r="P5" s="63"/>
      <c r="Q5" s="63"/>
      <c r="R5" s="63"/>
      <c r="S5" s="63"/>
    </row>
    <row r="6" spans="1:19" ht="15.5">
      <c r="A6" s="63"/>
      <c r="B6" s="63" t="s">
        <v>448</v>
      </c>
      <c r="C6" s="63"/>
      <c r="D6" s="63"/>
      <c r="E6" s="63"/>
      <c r="F6" s="63"/>
      <c r="G6" s="63"/>
      <c r="H6" s="63"/>
      <c r="I6" s="63"/>
      <c r="J6" s="63"/>
      <c r="K6" s="63"/>
      <c r="L6" s="63"/>
      <c r="M6" s="63"/>
      <c r="N6" s="63"/>
      <c r="O6" s="63"/>
      <c r="P6" s="63"/>
      <c r="Q6" s="63"/>
      <c r="R6" s="63"/>
      <c r="S6" s="63"/>
    </row>
    <row r="7" spans="1:19" ht="15.5">
      <c r="A7" s="63"/>
      <c r="B7" s="63" t="s">
        <v>448</v>
      </c>
      <c r="C7" s="63"/>
      <c r="D7" s="63"/>
      <c r="E7" s="63"/>
      <c r="F7" s="63"/>
      <c r="G7" s="63"/>
      <c r="H7" s="63"/>
      <c r="I7" s="63"/>
      <c r="J7" s="63"/>
      <c r="K7" s="63"/>
      <c r="L7" s="63"/>
      <c r="M7" s="63"/>
      <c r="N7" s="63"/>
      <c r="O7" s="63"/>
      <c r="P7" s="63"/>
      <c r="Q7" s="63"/>
      <c r="R7" s="63"/>
      <c r="S7" s="63"/>
    </row>
    <row r="8" spans="1:19" ht="15.5">
      <c r="A8" s="63"/>
      <c r="B8" s="63" t="s">
        <v>448</v>
      </c>
      <c r="C8" s="63"/>
      <c r="D8" s="63"/>
      <c r="E8" s="63"/>
      <c r="F8" s="63"/>
      <c r="G8" s="63"/>
      <c r="H8" s="63"/>
      <c r="I8" s="63"/>
      <c r="J8" s="63"/>
      <c r="K8" s="63"/>
      <c r="L8" s="63"/>
      <c r="M8" s="63"/>
      <c r="N8" s="63"/>
      <c r="O8" s="63"/>
      <c r="P8" s="63"/>
      <c r="Q8" s="63"/>
      <c r="R8" s="63"/>
      <c r="S8" s="63"/>
    </row>
    <row r="9" spans="1:19" ht="15.5">
      <c r="A9" s="63"/>
      <c r="B9" s="63" t="s">
        <v>448</v>
      </c>
      <c r="C9" s="63"/>
      <c r="D9" s="63"/>
      <c r="E9" s="63"/>
      <c r="F9" s="63"/>
      <c r="G9" s="63"/>
      <c r="H9" s="63"/>
      <c r="I9" s="63"/>
      <c r="J9" s="63"/>
      <c r="K9" s="63"/>
      <c r="L9" s="63"/>
      <c r="M9" s="63"/>
      <c r="N9" s="63"/>
      <c r="O9" s="63"/>
      <c r="P9" s="63"/>
      <c r="Q9" s="63"/>
      <c r="R9" s="63"/>
      <c r="S9" s="63"/>
    </row>
    <row r="10" spans="1:19" ht="15.5">
      <c r="A10" s="63"/>
      <c r="B10" s="63" t="s">
        <v>448</v>
      </c>
      <c r="C10" s="63"/>
      <c r="D10" s="63"/>
      <c r="E10" s="63"/>
      <c r="F10" s="63"/>
      <c r="G10" s="63"/>
      <c r="H10" s="63"/>
      <c r="I10" s="63"/>
      <c r="J10" s="63"/>
      <c r="K10" s="63"/>
      <c r="L10" s="63"/>
      <c r="M10" s="63"/>
      <c r="N10" s="63"/>
      <c r="O10" s="63"/>
      <c r="P10" s="63"/>
      <c r="Q10" s="63"/>
      <c r="R10" s="63"/>
      <c r="S10" s="63"/>
    </row>
    <row r="11" spans="1:19" ht="15.5">
      <c r="A11" s="63"/>
      <c r="B11" s="63" t="s">
        <v>448</v>
      </c>
      <c r="C11" s="63"/>
      <c r="D11" s="63"/>
      <c r="E11" s="63"/>
      <c r="F11" s="63"/>
      <c r="G11" s="63"/>
      <c r="H11" s="63"/>
      <c r="I11" s="63"/>
      <c r="J11" s="63"/>
      <c r="K11" s="63"/>
      <c r="L11" s="63"/>
      <c r="M11" s="63"/>
      <c r="N11" s="63"/>
      <c r="O11" s="63"/>
      <c r="P11" s="63"/>
      <c r="Q11" s="63"/>
      <c r="R11" s="63"/>
      <c r="S11" s="63"/>
    </row>
    <row r="12" spans="1:19" ht="15.5">
      <c r="A12" s="63"/>
      <c r="B12" s="63" t="s">
        <v>448</v>
      </c>
      <c r="C12" s="63"/>
      <c r="D12" s="63"/>
      <c r="E12" s="63"/>
      <c r="F12" s="63"/>
      <c r="G12" s="63"/>
      <c r="H12" s="63"/>
      <c r="I12" s="63"/>
      <c r="J12" s="63"/>
      <c r="K12" s="63"/>
      <c r="L12" s="63"/>
      <c r="M12" s="63"/>
      <c r="N12" s="63"/>
      <c r="O12" s="63"/>
      <c r="P12" s="63"/>
      <c r="Q12" s="63"/>
      <c r="R12" s="63"/>
      <c r="S12" s="63"/>
    </row>
    <row r="13" spans="1:19" ht="15.5">
      <c r="A13" s="63"/>
      <c r="B13" s="63" t="s">
        <v>448</v>
      </c>
      <c r="C13" s="63"/>
      <c r="D13" s="63"/>
      <c r="E13" s="63"/>
      <c r="F13" s="63"/>
      <c r="G13" s="63"/>
      <c r="H13" s="63"/>
      <c r="I13" s="63"/>
      <c r="J13" s="63"/>
      <c r="K13" s="63"/>
      <c r="L13" s="63"/>
      <c r="M13" s="63"/>
      <c r="N13" s="63"/>
      <c r="O13" s="63"/>
      <c r="P13" s="63"/>
      <c r="Q13" s="63"/>
      <c r="R13" s="63"/>
      <c r="S13" s="63"/>
    </row>
    <row r="14" spans="1:19" ht="15.5">
      <c r="A14" s="63"/>
      <c r="B14" s="63"/>
      <c r="C14" s="63"/>
      <c r="D14" s="63"/>
      <c r="E14" s="63"/>
      <c r="F14" s="63"/>
      <c r="G14" s="63"/>
      <c r="H14" s="63"/>
      <c r="I14" s="63"/>
      <c r="J14" s="63"/>
      <c r="K14" s="63"/>
      <c r="L14" s="63"/>
      <c r="M14" s="63"/>
      <c r="N14" s="63"/>
      <c r="O14" s="63"/>
      <c r="P14" s="63"/>
      <c r="Q14" s="63"/>
      <c r="R14" s="63"/>
      <c r="S14" s="63"/>
    </row>
    <row r="15" spans="1:19" ht="15.5">
      <c r="A15" s="63"/>
      <c r="B15" s="63" t="s">
        <v>465</v>
      </c>
      <c r="C15" s="63" t="s">
        <v>465</v>
      </c>
      <c r="D15" s="63" t="s">
        <v>465</v>
      </c>
      <c r="E15" s="63" t="s">
        <v>465</v>
      </c>
      <c r="F15" s="63" t="s">
        <v>465</v>
      </c>
      <c r="G15" s="63"/>
      <c r="H15" s="63"/>
      <c r="I15" s="63"/>
      <c r="J15" s="63"/>
      <c r="K15" s="63"/>
      <c r="L15" s="63"/>
      <c r="M15" s="63"/>
      <c r="N15" s="63"/>
      <c r="O15" s="63"/>
      <c r="P15" s="63"/>
      <c r="Q15" s="63"/>
      <c r="R15" s="63"/>
      <c r="S15" s="63"/>
    </row>
    <row r="16" spans="1:19" ht="15.5">
      <c r="A16" s="63"/>
      <c r="B16" s="63" t="s">
        <v>458</v>
      </c>
      <c r="C16" s="63" t="s">
        <v>458</v>
      </c>
      <c r="D16" s="63" t="s">
        <v>458</v>
      </c>
      <c r="E16" s="63" t="s">
        <v>458</v>
      </c>
      <c r="F16" s="63" t="s">
        <v>458</v>
      </c>
      <c r="G16" s="63"/>
      <c r="H16" s="63"/>
      <c r="I16" s="63"/>
      <c r="J16" s="63"/>
      <c r="K16" s="63"/>
      <c r="L16" s="63"/>
      <c r="M16" s="63"/>
      <c r="N16" s="63"/>
      <c r="O16" s="63"/>
      <c r="P16" s="63"/>
      <c r="Q16" s="63"/>
      <c r="R16" s="63"/>
      <c r="S16" s="63"/>
    </row>
    <row r="17" spans="1:19" ht="15.5">
      <c r="A17" s="63"/>
      <c r="B17" s="63" t="s">
        <v>1546</v>
      </c>
      <c r="C17" s="63" t="s">
        <v>1546</v>
      </c>
      <c r="D17" s="63" t="s">
        <v>1546</v>
      </c>
      <c r="E17" s="63" t="s">
        <v>1546</v>
      </c>
      <c r="F17" s="63" t="s">
        <v>1546</v>
      </c>
      <c r="G17" s="63"/>
      <c r="H17" s="63"/>
      <c r="I17" s="63"/>
      <c r="J17" s="63"/>
      <c r="K17" s="63"/>
      <c r="L17" s="63"/>
      <c r="M17" s="63"/>
      <c r="N17" s="63"/>
      <c r="O17" s="63"/>
      <c r="P17" s="63"/>
      <c r="Q17" s="63"/>
      <c r="R17" s="63"/>
      <c r="S17" s="63"/>
    </row>
    <row r="18" spans="1:19" ht="15.5">
      <c r="A18" s="63"/>
      <c r="B18" s="63" t="s">
        <v>783</v>
      </c>
      <c r="C18" s="63" t="s">
        <v>783</v>
      </c>
      <c r="D18" s="63" t="s">
        <v>783</v>
      </c>
      <c r="E18" s="63" t="s">
        <v>783</v>
      </c>
      <c r="F18" s="63" t="s">
        <v>783</v>
      </c>
      <c r="G18" s="63"/>
      <c r="H18" s="63"/>
      <c r="I18" s="63"/>
      <c r="J18" s="63"/>
      <c r="K18" s="63"/>
      <c r="L18" s="63"/>
      <c r="M18" s="63"/>
      <c r="N18" s="63"/>
      <c r="O18" s="63"/>
      <c r="P18" s="63"/>
      <c r="Q18" s="63"/>
      <c r="R18" s="63"/>
      <c r="S18" s="63"/>
    </row>
    <row r="19" spans="1:19" ht="15.5">
      <c r="A19" s="63"/>
      <c r="B19" s="63" t="s">
        <v>460</v>
      </c>
      <c r="C19" s="63" t="s">
        <v>460</v>
      </c>
      <c r="D19" s="63" t="s">
        <v>460</v>
      </c>
      <c r="E19" s="63" t="s">
        <v>460</v>
      </c>
      <c r="F19" s="63" t="s">
        <v>460</v>
      </c>
      <c r="G19" s="63"/>
      <c r="H19" s="63"/>
      <c r="I19" s="63"/>
      <c r="J19" s="63"/>
      <c r="K19" s="63"/>
      <c r="L19" s="63"/>
      <c r="M19" s="63"/>
      <c r="N19" s="63"/>
      <c r="O19" s="63"/>
      <c r="P19" s="63"/>
      <c r="Q19" s="63"/>
      <c r="R19" s="63"/>
      <c r="S19" s="63"/>
    </row>
    <row r="20" spans="1:19" ht="15.5">
      <c r="A20" s="63"/>
      <c r="B20" s="63"/>
      <c r="C20" s="63"/>
      <c r="D20" s="63"/>
      <c r="E20" s="63"/>
      <c r="F20" s="63"/>
      <c r="G20" s="63"/>
      <c r="H20" s="63"/>
      <c r="I20" s="63"/>
      <c r="J20" s="63"/>
      <c r="K20" s="63"/>
      <c r="L20" s="63"/>
      <c r="M20" s="63"/>
      <c r="N20" s="63"/>
      <c r="O20" s="63"/>
      <c r="P20" s="63"/>
      <c r="Q20" s="63"/>
      <c r="R20" s="63"/>
      <c r="S20" s="63"/>
    </row>
    <row r="22" spans="1:19">
      <c r="B22" t="s">
        <v>1362</v>
      </c>
      <c r="C22" t="s">
        <v>1547</v>
      </c>
      <c r="D22" t="s">
        <v>1548</v>
      </c>
      <c r="E22" t="s">
        <v>1549</v>
      </c>
      <c r="F22" t="s">
        <v>1550</v>
      </c>
    </row>
    <row r="23" spans="1:19">
      <c r="B23" t="s">
        <v>1362</v>
      </c>
      <c r="C23" t="s">
        <v>1547</v>
      </c>
      <c r="D23" t="s">
        <v>1548</v>
      </c>
      <c r="E23" t="s">
        <v>1549</v>
      </c>
      <c r="F23" t="s">
        <v>1550</v>
      </c>
    </row>
    <row r="24" spans="1:19">
      <c r="B24" t="s">
        <v>1362</v>
      </c>
      <c r="C24" t="s">
        <v>1547</v>
      </c>
      <c r="D24" t="s">
        <v>1548</v>
      </c>
      <c r="E24" t="s">
        <v>1549</v>
      </c>
      <c r="F24" t="s">
        <v>1550</v>
      </c>
    </row>
    <row r="25" spans="1:19">
      <c r="B25" t="s">
        <v>1362</v>
      </c>
      <c r="C25" t="s">
        <v>1547</v>
      </c>
      <c r="D25" t="s">
        <v>1548</v>
      </c>
      <c r="E25" t="s">
        <v>1549</v>
      </c>
      <c r="F25" t="s">
        <v>1550</v>
      </c>
    </row>
    <row r="26" spans="1:19">
      <c r="B26" t="s">
        <v>1362</v>
      </c>
      <c r="C26" t="s">
        <v>1547</v>
      </c>
      <c r="D26" t="s">
        <v>1548</v>
      </c>
      <c r="E26" t="s">
        <v>1549</v>
      </c>
      <c r="F26" t="s">
        <v>1550</v>
      </c>
    </row>
    <row r="27" spans="1:19">
      <c r="B27" t="s">
        <v>1362</v>
      </c>
      <c r="C27" t="s">
        <v>1547</v>
      </c>
      <c r="D27" t="s">
        <v>1548</v>
      </c>
      <c r="E27" t="s">
        <v>1549</v>
      </c>
      <c r="F27" t="s">
        <v>1550</v>
      </c>
    </row>
    <row r="28" spans="1:19">
      <c r="B28" t="s">
        <v>1362</v>
      </c>
      <c r="C28" t="s">
        <v>1547</v>
      </c>
      <c r="D28" t="s">
        <v>1548</v>
      </c>
      <c r="E28" t="s">
        <v>1549</v>
      </c>
      <c r="F28" t="s">
        <v>1550</v>
      </c>
    </row>
  </sheetData>
  <mergeCells count="2">
    <mergeCell ref="A1:S1"/>
    <mergeCell ref="B2:L2"/>
  </mergeCells>
  <phoneticPr fontId="43"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E9576-6895-4E24-B379-FFB1BDC059DE}">
  <sheetPr codeName="Hárok24">
    <tabColor theme="9" tint="-0.249977111117893"/>
  </sheetPr>
  <dimension ref="A1:S32"/>
  <sheetViews>
    <sheetView zoomScale="115" zoomScaleNormal="115" workbookViewId="0">
      <selection activeCell="C18" sqref="C18"/>
    </sheetView>
  </sheetViews>
  <sheetFormatPr defaultRowHeight="14.5"/>
  <cols>
    <col min="1" max="1" width="7.90625" customWidth="1"/>
    <col min="2" max="2" width="17" bestFit="1" customWidth="1"/>
    <col min="3" max="3" width="10.90625" bestFit="1" customWidth="1"/>
    <col min="4" max="4" width="16.6328125" bestFit="1" customWidth="1"/>
    <col min="5" max="5" width="15.81640625" bestFit="1" customWidth="1"/>
    <col min="6" max="6" width="22.54296875" bestFit="1" customWidth="1"/>
    <col min="7" max="7" width="8.6328125" bestFit="1" customWidth="1"/>
  </cols>
  <sheetData>
    <row r="1" spans="1:19" ht="81" customHeight="1" thickBot="1">
      <c r="A1" s="443"/>
      <c r="B1" s="438"/>
      <c r="C1" s="438"/>
      <c r="D1" s="438"/>
      <c r="E1" s="438"/>
      <c r="F1" s="438"/>
      <c r="G1" s="438"/>
      <c r="H1" s="438"/>
      <c r="I1" s="438"/>
      <c r="J1" s="438"/>
      <c r="K1" s="438"/>
      <c r="L1" s="438"/>
      <c r="M1" s="438"/>
      <c r="N1" s="438"/>
      <c r="O1" s="438"/>
      <c r="P1" s="438"/>
      <c r="Q1" s="438"/>
      <c r="R1" s="438"/>
      <c r="S1" s="438"/>
    </row>
    <row r="2" spans="1:19" ht="19" thickBot="1">
      <c r="A2" s="63"/>
      <c r="B2" s="444" t="s">
        <v>1474</v>
      </c>
      <c r="C2" s="445"/>
      <c r="D2" s="445"/>
      <c r="E2" s="445"/>
      <c r="F2" s="445"/>
      <c r="G2" s="445"/>
      <c r="H2" s="445"/>
      <c r="I2" s="445"/>
      <c r="J2" s="445"/>
      <c r="K2" s="445"/>
      <c r="L2" s="446"/>
      <c r="M2" s="63"/>
      <c r="N2" s="63"/>
      <c r="O2" s="63"/>
      <c r="P2" s="63"/>
      <c r="Q2" s="63"/>
      <c r="R2" s="63"/>
      <c r="S2" s="63"/>
    </row>
    <row r="3" spans="1:19" ht="15.5">
      <c r="A3" s="63"/>
      <c r="B3" s="63"/>
      <c r="C3" s="63"/>
      <c r="D3" s="63"/>
      <c r="E3" s="63"/>
      <c r="F3" s="63"/>
      <c r="G3" s="63"/>
      <c r="H3" s="63"/>
      <c r="I3" s="63"/>
      <c r="J3" s="63"/>
      <c r="K3" s="63"/>
      <c r="L3" s="63"/>
      <c r="M3" s="63"/>
      <c r="N3" s="63"/>
      <c r="O3" s="63"/>
      <c r="P3" s="63"/>
      <c r="Q3" s="63"/>
      <c r="R3" s="63"/>
      <c r="S3" s="63"/>
    </row>
    <row r="18" spans="1:19" ht="15.5">
      <c r="A18" s="63"/>
      <c r="B18" s="63"/>
      <c r="C18" s="63"/>
      <c r="D18" s="63"/>
      <c r="E18" s="63"/>
      <c r="F18" s="63"/>
      <c r="G18" s="63"/>
      <c r="H18" s="63"/>
      <c r="I18" s="63"/>
      <c r="J18" s="63"/>
      <c r="K18" s="63"/>
      <c r="L18" s="63"/>
      <c r="M18" s="63"/>
      <c r="N18" s="63"/>
      <c r="O18" s="63"/>
      <c r="P18" s="63"/>
      <c r="Q18" s="63"/>
      <c r="R18" s="63"/>
      <c r="S18" s="63"/>
    </row>
    <row r="19" spans="1:19" ht="15.5">
      <c r="A19" s="63"/>
      <c r="B19" s="63"/>
      <c r="C19" s="63"/>
      <c r="D19" s="63"/>
      <c r="E19" s="63"/>
      <c r="F19" s="63"/>
      <c r="G19" s="63"/>
      <c r="H19" s="63"/>
      <c r="I19" s="63"/>
      <c r="J19" s="63"/>
      <c r="K19" s="63"/>
      <c r="L19" s="63"/>
      <c r="M19" s="63"/>
      <c r="N19" s="63"/>
      <c r="O19" s="63"/>
      <c r="P19" s="63"/>
      <c r="Q19" s="63"/>
      <c r="R19" s="63"/>
      <c r="S19" s="63"/>
    </row>
    <row r="20" spans="1:19" ht="15.5">
      <c r="A20" s="63"/>
      <c r="B20" s="63"/>
      <c r="C20" s="63"/>
      <c r="D20" s="63"/>
      <c r="E20" s="63"/>
      <c r="F20" s="63"/>
      <c r="G20" s="63"/>
      <c r="H20" s="63"/>
      <c r="I20" s="63"/>
      <c r="J20" s="63"/>
      <c r="K20" s="63"/>
      <c r="L20" s="63"/>
      <c r="M20" s="63"/>
      <c r="N20" s="63"/>
      <c r="O20" s="63"/>
      <c r="P20" s="63"/>
      <c r="Q20" s="63"/>
      <c r="R20" s="63"/>
      <c r="S20" s="63"/>
    </row>
    <row r="21" spans="1:19" ht="15.5">
      <c r="A21" s="63"/>
      <c r="B21" s="63"/>
      <c r="C21" s="63"/>
      <c r="D21" s="63"/>
      <c r="E21" s="63"/>
      <c r="F21" s="63"/>
      <c r="G21" s="63"/>
      <c r="H21" s="63"/>
      <c r="I21" s="63"/>
      <c r="J21" s="63"/>
      <c r="K21" s="63"/>
      <c r="L21" s="63"/>
      <c r="M21" s="63"/>
      <c r="N21" s="63"/>
      <c r="O21" s="63"/>
      <c r="P21" s="63"/>
      <c r="Q21" s="63"/>
      <c r="R21" s="63"/>
      <c r="S21" s="63"/>
    </row>
    <row r="22" spans="1:19" ht="15.5">
      <c r="A22" s="63"/>
      <c r="B22" s="63"/>
      <c r="C22" s="63"/>
      <c r="D22" s="63"/>
      <c r="E22" s="63"/>
      <c r="F22" s="63"/>
      <c r="G22" s="63"/>
      <c r="H22" s="63"/>
      <c r="I22" s="63"/>
      <c r="J22" s="63"/>
      <c r="K22" s="63"/>
      <c r="L22" s="63"/>
      <c r="M22" s="63"/>
      <c r="N22" s="63"/>
      <c r="O22" s="63"/>
      <c r="P22" s="63"/>
      <c r="Q22" s="63"/>
      <c r="R22" s="63"/>
      <c r="S22" s="63"/>
    </row>
    <row r="23" spans="1:19" ht="15.5">
      <c r="A23" s="63"/>
      <c r="B23" s="63"/>
      <c r="C23" s="63"/>
      <c r="D23" s="63"/>
      <c r="E23" s="63"/>
      <c r="F23" s="63"/>
      <c r="G23" s="63"/>
      <c r="H23" s="63"/>
      <c r="I23" s="63"/>
      <c r="J23" s="63"/>
      <c r="K23" s="63"/>
      <c r="L23" s="63"/>
      <c r="M23" s="63"/>
      <c r="N23" s="63"/>
      <c r="O23" s="63"/>
      <c r="P23" s="63"/>
      <c r="Q23" s="63"/>
      <c r="R23" s="63"/>
      <c r="S23" s="63"/>
    </row>
    <row r="24" spans="1:19" ht="15.5">
      <c r="A24" s="63"/>
      <c r="B24" s="63"/>
      <c r="C24" s="63"/>
      <c r="D24" s="63"/>
      <c r="E24" s="63"/>
      <c r="F24" s="63"/>
      <c r="G24" s="63"/>
      <c r="H24" s="63"/>
      <c r="I24" s="63"/>
      <c r="J24" s="63"/>
      <c r="K24" s="63"/>
      <c r="L24" s="63"/>
      <c r="M24" s="63"/>
      <c r="N24" s="63"/>
      <c r="O24" s="63"/>
      <c r="P24" s="63"/>
      <c r="Q24" s="63"/>
      <c r="R24" s="63"/>
      <c r="S24" s="63"/>
    </row>
    <row r="25" spans="1:19" ht="15.5">
      <c r="A25" s="63"/>
      <c r="B25" s="63"/>
      <c r="C25" s="63"/>
      <c r="D25" s="63"/>
      <c r="E25" s="63"/>
      <c r="F25" s="63"/>
      <c r="G25" s="63"/>
      <c r="H25" s="63"/>
      <c r="I25" s="63"/>
      <c r="J25" s="63"/>
      <c r="K25" s="63"/>
      <c r="L25" s="63"/>
      <c r="M25" s="63"/>
      <c r="N25" s="63"/>
      <c r="O25" s="63"/>
      <c r="P25" s="63"/>
      <c r="Q25" s="63"/>
      <c r="R25" s="63"/>
      <c r="S25" s="63"/>
    </row>
    <row r="26" spans="1:19" ht="15.5">
      <c r="A26" s="63"/>
      <c r="B26" s="63"/>
      <c r="C26" s="63"/>
      <c r="D26" s="63"/>
      <c r="E26" s="63"/>
      <c r="F26" s="63"/>
      <c r="G26" s="63"/>
      <c r="H26" s="63"/>
      <c r="I26" s="63"/>
      <c r="J26" s="63"/>
      <c r="K26" s="63"/>
      <c r="L26" s="63"/>
      <c r="M26" s="63"/>
      <c r="N26" s="63"/>
      <c r="O26" s="63"/>
      <c r="P26" s="63"/>
      <c r="Q26" s="63"/>
      <c r="R26" s="63"/>
      <c r="S26" s="63"/>
    </row>
    <row r="27" spans="1:19" ht="15.5">
      <c r="A27" s="63"/>
      <c r="B27" s="63"/>
      <c r="C27" s="63"/>
      <c r="D27" s="63"/>
      <c r="E27" s="63"/>
      <c r="F27" s="63"/>
      <c r="G27" s="63"/>
      <c r="H27" s="63"/>
      <c r="I27" s="63"/>
      <c r="J27" s="63"/>
      <c r="K27" s="63"/>
      <c r="L27" s="63"/>
      <c r="M27" s="63"/>
      <c r="N27" s="63"/>
      <c r="O27" s="63"/>
      <c r="P27" s="63"/>
      <c r="Q27" s="63"/>
      <c r="R27" s="63"/>
      <c r="S27" s="63"/>
    </row>
    <row r="28" spans="1:19" ht="15.5">
      <c r="A28" s="63"/>
      <c r="B28" s="63"/>
      <c r="C28" s="217">
        <v>0.47291666666666665</v>
      </c>
      <c r="D28" s="217">
        <v>0.20833333333333334</v>
      </c>
      <c r="E28" s="217">
        <f>C28+D28</f>
        <v>0.68125000000000002</v>
      </c>
      <c r="F28" s="63">
        <f>E28*24</f>
        <v>16.350000000000001</v>
      </c>
      <c r="G28" s="63"/>
      <c r="H28" s="63"/>
      <c r="I28" s="63"/>
      <c r="J28" s="63"/>
      <c r="K28" s="63"/>
      <c r="L28" s="63"/>
      <c r="M28" s="63"/>
      <c r="N28" s="63"/>
      <c r="O28" s="63"/>
      <c r="P28" s="63"/>
      <c r="Q28" s="63"/>
      <c r="R28" s="63"/>
      <c r="S28" s="63"/>
    </row>
    <row r="29" spans="1:19" ht="15.5">
      <c r="A29" s="63"/>
      <c r="B29" s="63"/>
      <c r="C29" s="63"/>
      <c r="D29" s="63"/>
      <c r="E29" s="63"/>
      <c r="F29" s="63"/>
      <c r="G29" s="63"/>
      <c r="H29" s="63"/>
      <c r="I29" s="63"/>
      <c r="J29" s="63"/>
      <c r="K29" s="63"/>
      <c r="L29" s="63"/>
      <c r="M29" s="63"/>
      <c r="N29" s="63"/>
      <c r="O29" s="63"/>
      <c r="P29" s="63"/>
      <c r="Q29" s="63"/>
      <c r="R29" s="63"/>
      <c r="S29" s="63"/>
    </row>
    <row r="30" spans="1:19" ht="15.5">
      <c r="A30" s="63"/>
      <c r="B30" s="63"/>
      <c r="C30" s="63"/>
      <c r="D30" s="63"/>
      <c r="E30" s="63"/>
      <c r="F30" s="63"/>
      <c r="G30" s="63"/>
      <c r="H30" s="63"/>
      <c r="I30" s="63"/>
      <c r="J30" s="63"/>
      <c r="K30" s="63"/>
      <c r="L30" s="63"/>
      <c r="M30" s="63"/>
      <c r="N30" s="63"/>
      <c r="O30" s="63"/>
      <c r="P30" s="63"/>
      <c r="Q30" s="63"/>
      <c r="R30" s="63"/>
      <c r="S30" s="63"/>
    </row>
    <row r="31" spans="1:19" ht="15.5">
      <c r="A31" s="63"/>
      <c r="B31" s="63"/>
      <c r="C31" s="216">
        <v>0.55763888888888891</v>
      </c>
      <c r="D31" s="63"/>
      <c r="E31" s="215">
        <f ca="1">TODAY()</f>
        <v>44941</v>
      </c>
      <c r="F31" s="63"/>
      <c r="G31" s="63"/>
      <c r="H31" s="63"/>
      <c r="I31" s="63"/>
      <c r="J31" s="63"/>
      <c r="K31" s="63"/>
      <c r="L31" s="63"/>
      <c r="M31" s="63"/>
      <c r="N31" s="63"/>
      <c r="O31" s="63"/>
      <c r="P31" s="63"/>
      <c r="Q31" s="63"/>
      <c r="R31" s="63"/>
      <c r="S31" s="63"/>
    </row>
    <row r="32" spans="1:19" ht="15.5">
      <c r="A32" s="63"/>
      <c r="B32" s="63"/>
      <c r="C32" s="215">
        <v>43647</v>
      </c>
      <c r="D32" s="63"/>
      <c r="E32" s="218">
        <f ca="1">NOW()</f>
        <v>44941.918473611113</v>
      </c>
      <c r="F32" s="217">
        <f ca="1">E32-E31</f>
        <v>0.91847361111285863</v>
      </c>
      <c r="G32" s="63"/>
      <c r="H32" s="63"/>
      <c r="I32" s="63"/>
      <c r="J32" s="63"/>
      <c r="K32" s="63"/>
      <c r="L32" s="63"/>
      <c r="M32" s="63"/>
      <c r="N32" s="63"/>
      <c r="O32" s="63"/>
      <c r="P32" s="63"/>
      <c r="Q32" s="63"/>
      <c r="R32" s="63"/>
      <c r="S32" s="63"/>
    </row>
  </sheetData>
  <mergeCells count="2">
    <mergeCell ref="A1:S1"/>
    <mergeCell ref="B2:L2"/>
  </mergeCells>
  <phoneticPr fontId="43" type="noConversion"/>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árok2">
    <tabColor theme="1"/>
  </sheetPr>
  <dimension ref="A1:AA127"/>
  <sheetViews>
    <sheetView showGridLines="0" zoomScaleNormal="100" workbookViewId="0">
      <pane ySplit="1" topLeftCell="A2" activePane="bottomLeft" state="frozen"/>
      <selection activeCell="C18" sqref="C18"/>
      <selection pane="bottomLeft" activeCell="C18" sqref="C18"/>
    </sheetView>
  </sheetViews>
  <sheetFormatPr defaultRowHeight="15.5"/>
  <cols>
    <col min="1" max="1" width="3.54296875" style="63" customWidth="1"/>
    <col min="2" max="2" width="15.54296875" style="63" bestFit="1" customWidth="1"/>
    <col min="3" max="3" width="12.90625" style="63" customWidth="1"/>
    <col min="4" max="4" width="12.54296875" style="63" bestFit="1" customWidth="1"/>
    <col min="5" max="5" width="16.453125" style="63" customWidth="1"/>
    <col min="6" max="6" width="13.453125" style="63" customWidth="1"/>
    <col min="7" max="7" width="8.90625" style="221" bestFit="1" customWidth="1"/>
    <col min="8" max="8" width="8.6328125" style="63" bestFit="1" customWidth="1"/>
    <col min="9" max="9" width="7.36328125" style="63" bestFit="1" customWidth="1"/>
    <col min="10" max="10" width="12" style="63" customWidth="1"/>
    <col min="11" max="11" width="10.6328125" style="63" customWidth="1"/>
    <col min="12" max="12" width="11" style="63" bestFit="1" customWidth="1"/>
    <col min="13" max="13" width="4.36328125" style="63" customWidth="1"/>
    <col min="14" max="27" width="3" style="63" customWidth="1"/>
    <col min="28" max="28" width="3" customWidth="1"/>
    <col min="262" max="262" width="7.90625" customWidth="1"/>
    <col min="264" max="264" width="10" bestFit="1" customWidth="1"/>
    <col min="266" max="266" width="11.453125" bestFit="1" customWidth="1"/>
    <col min="267" max="267" width="10.6328125" customWidth="1"/>
    <col min="269" max="271" width="11.453125" bestFit="1" customWidth="1"/>
    <col min="273" max="273" width="12.453125" customWidth="1"/>
    <col min="518" max="518" width="7.90625" customWidth="1"/>
    <col min="520" max="520" width="10" bestFit="1" customWidth="1"/>
    <col min="522" max="522" width="11.453125" bestFit="1" customWidth="1"/>
    <col min="523" max="523" width="10.6328125" customWidth="1"/>
    <col min="525" max="527" width="11.453125" bestFit="1" customWidth="1"/>
    <col min="529" max="529" width="12.453125" customWidth="1"/>
    <col min="774" max="774" width="7.90625" customWidth="1"/>
    <col min="776" max="776" width="10" bestFit="1" customWidth="1"/>
    <col min="778" max="778" width="11.453125" bestFit="1" customWidth="1"/>
    <col min="779" max="779" width="10.6328125" customWidth="1"/>
    <col min="781" max="783" width="11.453125" bestFit="1" customWidth="1"/>
    <col min="785" max="785" width="12.453125" customWidth="1"/>
    <col min="1030" max="1030" width="7.90625" customWidth="1"/>
    <col min="1032" max="1032" width="10" bestFit="1" customWidth="1"/>
    <col min="1034" max="1034" width="11.453125" bestFit="1" customWidth="1"/>
    <col min="1035" max="1035" width="10.6328125" customWidth="1"/>
    <col min="1037" max="1039" width="11.453125" bestFit="1" customWidth="1"/>
    <col min="1041" max="1041" width="12.453125" customWidth="1"/>
    <col min="1286" max="1286" width="7.90625" customWidth="1"/>
    <col min="1288" max="1288" width="10" bestFit="1" customWidth="1"/>
    <col min="1290" max="1290" width="11.453125" bestFit="1" customWidth="1"/>
    <col min="1291" max="1291" width="10.6328125" customWidth="1"/>
    <col min="1293" max="1295" width="11.453125" bestFit="1" customWidth="1"/>
    <col min="1297" max="1297" width="12.453125" customWidth="1"/>
    <col min="1542" max="1542" width="7.90625" customWidth="1"/>
    <col min="1544" max="1544" width="10" bestFit="1" customWidth="1"/>
    <col min="1546" max="1546" width="11.453125" bestFit="1" customWidth="1"/>
    <col min="1547" max="1547" width="10.6328125" customWidth="1"/>
    <col min="1549" max="1551" width="11.453125" bestFit="1" customWidth="1"/>
    <col min="1553" max="1553" width="12.453125" customWidth="1"/>
    <col min="1798" max="1798" width="7.90625" customWidth="1"/>
    <col min="1800" max="1800" width="10" bestFit="1" customWidth="1"/>
    <col min="1802" max="1802" width="11.453125" bestFit="1" customWidth="1"/>
    <col min="1803" max="1803" width="10.6328125" customWidth="1"/>
    <col min="1805" max="1807" width="11.453125" bestFit="1" customWidth="1"/>
    <col min="1809" max="1809" width="12.453125" customWidth="1"/>
    <col min="2054" max="2054" width="7.90625" customWidth="1"/>
    <col min="2056" max="2056" width="10" bestFit="1" customWidth="1"/>
    <col min="2058" max="2058" width="11.453125" bestFit="1" customWidth="1"/>
    <col min="2059" max="2059" width="10.6328125" customWidth="1"/>
    <col min="2061" max="2063" width="11.453125" bestFit="1" customWidth="1"/>
    <col min="2065" max="2065" width="12.453125" customWidth="1"/>
    <col min="2310" max="2310" width="7.90625" customWidth="1"/>
    <col min="2312" max="2312" width="10" bestFit="1" customWidth="1"/>
    <col min="2314" max="2314" width="11.453125" bestFit="1" customWidth="1"/>
    <col min="2315" max="2315" width="10.6328125" customWidth="1"/>
    <col min="2317" max="2319" width="11.453125" bestFit="1" customWidth="1"/>
    <col min="2321" max="2321" width="12.453125" customWidth="1"/>
    <col min="2566" max="2566" width="7.90625" customWidth="1"/>
    <col min="2568" max="2568" width="10" bestFit="1" customWidth="1"/>
    <col min="2570" max="2570" width="11.453125" bestFit="1" customWidth="1"/>
    <col min="2571" max="2571" width="10.6328125" customWidth="1"/>
    <col min="2573" max="2575" width="11.453125" bestFit="1" customWidth="1"/>
    <col min="2577" max="2577" width="12.453125" customWidth="1"/>
    <col min="2822" max="2822" width="7.90625" customWidth="1"/>
    <col min="2824" max="2824" width="10" bestFit="1" customWidth="1"/>
    <col min="2826" max="2826" width="11.453125" bestFit="1" customWidth="1"/>
    <col min="2827" max="2827" width="10.6328125" customWidth="1"/>
    <col min="2829" max="2831" width="11.453125" bestFit="1" customWidth="1"/>
    <col min="2833" max="2833" width="12.453125" customWidth="1"/>
    <col min="3078" max="3078" width="7.90625" customWidth="1"/>
    <col min="3080" max="3080" width="10" bestFit="1" customWidth="1"/>
    <col min="3082" max="3082" width="11.453125" bestFit="1" customWidth="1"/>
    <col min="3083" max="3083" width="10.6328125" customWidth="1"/>
    <col min="3085" max="3087" width="11.453125" bestFit="1" customWidth="1"/>
    <col min="3089" max="3089" width="12.453125" customWidth="1"/>
    <col min="3334" max="3334" width="7.90625" customWidth="1"/>
    <col min="3336" max="3336" width="10" bestFit="1" customWidth="1"/>
    <col min="3338" max="3338" width="11.453125" bestFit="1" customWidth="1"/>
    <col min="3339" max="3339" width="10.6328125" customWidth="1"/>
    <col min="3341" max="3343" width="11.453125" bestFit="1" customWidth="1"/>
    <col min="3345" max="3345" width="12.453125" customWidth="1"/>
    <col min="3590" max="3590" width="7.90625" customWidth="1"/>
    <col min="3592" max="3592" width="10" bestFit="1" customWidth="1"/>
    <col min="3594" max="3594" width="11.453125" bestFit="1" customWidth="1"/>
    <col min="3595" max="3595" width="10.6328125" customWidth="1"/>
    <col min="3597" max="3599" width="11.453125" bestFit="1" customWidth="1"/>
    <col min="3601" max="3601" width="12.453125" customWidth="1"/>
    <col min="3846" max="3846" width="7.90625" customWidth="1"/>
    <col min="3848" max="3848" width="10" bestFit="1" customWidth="1"/>
    <col min="3850" max="3850" width="11.453125" bestFit="1" customWidth="1"/>
    <col min="3851" max="3851" width="10.6328125" customWidth="1"/>
    <col min="3853" max="3855" width="11.453125" bestFit="1" customWidth="1"/>
    <col min="3857" max="3857" width="12.453125" customWidth="1"/>
    <col min="4102" max="4102" width="7.90625" customWidth="1"/>
    <col min="4104" max="4104" width="10" bestFit="1" customWidth="1"/>
    <col min="4106" max="4106" width="11.453125" bestFit="1" customWidth="1"/>
    <col min="4107" max="4107" width="10.6328125" customWidth="1"/>
    <col min="4109" max="4111" width="11.453125" bestFit="1" customWidth="1"/>
    <col min="4113" max="4113" width="12.453125" customWidth="1"/>
    <col min="4358" max="4358" width="7.90625" customWidth="1"/>
    <col min="4360" max="4360" width="10" bestFit="1" customWidth="1"/>
    <col min="4362" max="4362" width="11.453125" bestFit="1" customWidth="1"/>
    <col min="4363" max="4363" width="10.6328125" customWidth="1"/>
    <col min="4365" max="4367" width="11.453125" bestFit="1" customWidth="1"/>
    <col min="4369" max="4369" width="12.453125" customWidth="1"/>
    <col min="4614" max="4614" width="7.90625" customWidth="1"/>
    <col min="4616" max="4616" width="10" bestFit="1" customWidth="1"/>
    <col min="4618" max="4618" width="11.453125" bestFit="1" customWidth="1"/>
    <col min="4619" max="4619" width="10.6328125" customWidth="1"/>
    <col min="4621" max="4623" width="11.453125" bestFit="1" customWidth="1"/>
    <col min="4625" max="4625" width="12.453125" customWidth="1"/>
    <col min="4870" max="4870" width="7.90625" customWidth="1"/>
    <col min="4872" max="4872" width="10" bestFit="1" customWidth="1"/>
    <col min="4874" max="4874" width="11.453125" bestFit="1" customWidth="1"/>
    <col min="4875" max="4875" width="10.6328125" customWidth="1"/>
    <col min="4877" max="4879" width="11.453125" bestFit="1" customWidth="1"/>
    <col min="4881" max="4881" width="12.453125" customWidth="1"/>
    <col min="5126" max="5126" width="7.90625" customWidth="1"/>
    <col min="5128" max="5128" width="10" bestFit="1" customWidth="1"/>
    <col min="5130" max="5130" width="11.453125" bestFit="1" customWidth="1"/>
    <col min="5131" max="5131" width="10.6328125" customWidth="1"/>
    <col min="5133" max="5135" width="11.453125" bestFit="1" customWidth="1"/>
    <col min="5137" max="5137" width="12.453125" customWidth="1"/>
    <col min="5382" max="5382" width="7.90625" customWidth="1"/>
    <col min="5384" max="5384" width="10" bestFit="1" customWidth="1"/>
    <col min="5386" max="5386" width="11.453125" bestFit="1" customWidth="1"/>
    <col min="5387" max="5387" width="10.6328125" customWidth="1"/>
    <col min="5389" max="5391" width="11.453125" bestFit="1" customWidth="1"/>
    <col min="5393" max="5393" width="12.453125" customWidth="1"/>
    <col min="5638" max="5638" width="7.90625" customWidth="1"/>
    <col min="5640" max="5640" width="10" bestFit="1" customWidth="1"/>
    <col min="5642" max="5642" width="11.453125" bestFit="1" customWidth="1"/>
    <col min="5643" max="5643" width="10.6328125" customWidth="1"/>
    <col min="5645" max="5647" width="11.453125" bestFit="1" customWidth="1"/>
    <col min="5649" max="5649" width="12.453125" customWidth="1"/>
    <col min="5894" max="5894" width="7.90625" customWidth="1"/>
    <col min="5896" max="5896" width="10" bestFit="1" customWidth="1"/>
    <col min="5898" max="5898" width="11.453125" bestFit="1" customWidth="1"/>
    <col min="5899" max="5899" width="10.6328125" customWidth="1"/>
    <col min="5901" max="5903" width="11.453125" bestFit="1" customWidth="1"/>
    <col min="5905" max="5905" width="12.453125" customWidth="1"/>
    <col min="6150" max="6150" width="7.90625" customWidth="1"/>
    <col min="6152" max="6152" width="10" bestFit="1" customWidth="1"/>
    <col min="6154" max="6154" width="11.453125" bestFit="1" customWidth="1"/>
    <col min="6155" max="6155" width="10.6328125" customWidth="1"/>
    <col min="6157" max="6159" width="11.453125" bestFit="1" customWidth="1"/>
    <col min="6161" max="6161" width="12.453125" customWidth="1"/>
    <col min="6406" max="6406" width="7.90625" customWidth="1"/>
    <col min="6408" max="6408" width="10" bestFit="1" customWidth="1"/>
    <col min="6410" max="6410" width="11.453125" bestFit="1" customWidth="1"/>
    <col min="6411" max="6411" width="10.6328125" customWidth="1"/>
    <col min="6413" max="6415" width="11.453125" bestFit="1" customWidth="1"/>
    <col min="6417" max="6417" width="12.453125" customWidth="1"/>
    <col min="6662" max="6662" width="7.90625" customWidth="1"/>
    <col min="6664" max="6664" width="10" bestFit="1" customWidth="1"/>
    <col min="6666" max="6666" width="11.453125" bestFit="1" customWidth="1"/>
    <col min="6667" max="6667" width="10.6328125" customWidth="1"/>
    <col min="6669" max="6671" width="11.453125" bestFit="1" customWidth="1"/>
    <col min="6673" max="6673" width="12.453125" customWidth="1"/>
    <col min="6918" max="6918" width="7.90625" customWidth="1"/>
    <col min="6920" max="6920" width="10" bestFit="1" customWidth="1"/>
    <col min="6922" max="6922" width="11.453125" bestFit="1" customWidth="1"/>
    <col min="6923" max="6923" width="10.6328125" customWidth="1"/>
    <col min="6925" max="6927" width="11.453125" bestFit="1" customWidth="1"/>
    <col min="6929" max="6929" width="12.453125" customWidth="1"/>
    <col min="7174" max="7174" width="7.90625" customWidth="1"/>
    <col min="7176" max="7176" width="10" bestFit="1" customWidth="1"/>
    <col min="7178" max="7178" width="11.453125" bestFit="1" customWidth="1"/>
    <col min="7179" max="7179" width="10.6328125" customWidth="1"/>
    <col min="7181" max="7183" width="11.453125" bestFit="1" customWidth="1"/>
    <col min="7185" max="7185" width="12.453125" customWidth="1"/>
    <col min="7430" max="7430" width="7.90625" customWidth="1"/>
    <col min="7432" max="7432" width="10" bestFit="1" customWidth="1"/>
    <col min="7434" max="7434" width="11.453125" bestFit="1" customWidth="1"/>
    <col min="7435" max="7435" width="10.6328125" customWidth="1"/>
    <col min="7437" max="7439" width="11.453125" bestFit="1" customWidth="1"/>
    <col min="7441" max="7441" width="12.453125" customWidth="1"/>
    <col min="7686" max="7686" width="7.90625" customWidth="1"/>
    <col min="7688" max="7688" width="10" bestFit="1" customWidth="1"/>
    <col min="7690" max="7690" width="11.453125" bestFit="1" customWidth="1"/>
    <col min="7691" max="7691" width="10.6328125" customWidth="1"/>
    <col min="7693" max="7695" width="11.453125" bestFit="1" customWidth="1"/>
    <col min="7697" max="7697" width="12.453125" customWidth="1"/>
    <col min="7942" max="7942" width="7.90625" customWidth="1"/>
    <col min="7944" max="7944" width="10" bestFit="1" customWidth="1"/>
    <col min="7946" max="7946" width="11.453125" bestFit="1" customWidth="1"/>
    <col min="7947" max="7947" width="10.6328125" customWidth="1"/>
    <col min="7949" max="7951" width="11.453125" bestFit="1" customWidth="1"/>
    <col min="7953" max="7953" width="12.453125" customWidth="1"/>
    <col min="8198" max="8198" width="7.90625" customWidth="1"/>
    <col min="8200" max="8200" width="10" bestFit="1" customWidth="1"/>
    <col min="8202" max="8202" width="11.453125" bestFit="1" customWidth="1"/>
    <col min="8203" max="8203" width="10.6328125" customWidth="1"/>
    <col min="8205" max="8207" width="11.453125" bestFit="1" customWidth="1"/>
    <col min="8209" max="8209" width="12.453125" customWidth="1"/>
    <col min="8454" max="8454" width="7.90625" customWidth="1"/>
    <col min="8456" max="8456" width="10" bestFit="1" customWidth="1"/>
    <col min="8458" max="8458" width="11.453125" bestFit="1" customWidth="1"/>
    <col min="8459" max="8459" width="10.6328125" customWidth="1"/>
    <col min="8461" max="8463" width="11.453125" bestFit="1" customWidth="1"/>
    <col min="8465" max="8465" width="12.453125" customWidth="1"/>
    <col min="8710" max="8710" width="7.90625" customWidth="1"/>
    <col min="8712" max="8712" width="10" bestFit="1" customWidth="1"/>
    <col min="8714" max="8714" width="11.453125" bestFit="1" customWidth="1"/>
    <col min="8715" max="8715" width="10.6328125" customWidth="1"/>
    <col min="8717" max="8719" width="11.453125" bestFit="1" customWidth="1"/>
    <col min="8721" max="8721" width="12.453125" customWidth="1"/>
    <col min="8966" max="8966" width="7.90625" customWidth="1"/>
    <col min="8968" max="8968" width="10" bestFit="1" customWidth="1"/>
    <col min="8970" max="8970" width="11.453125" bestFit="1" customWidth="1"/>
    <col min="8971" max="8971" width="10.6328125" customWidth="1"/>
    <col min="8973" max="8975" width="11.453125" bestFit="1" customWidth="1"/>
    <col min="8977" max="8977" width="12.453125" customWidth="1"/>
    <col min="9222" max="9222" width="7.90625" customWidth="1"/>
    <col min="9224" max="9224" width="10" bestFit="1" customWidth="1"/>
    <col min="9226" max="9226" width="11.453125" bestFit="1" customWidth="1"/>
    <col min="9227" max="9227" width="10.6328125" customWidth="1"/>
    <col min="9229" max="9231" width="11.453125" bestFit="1" customWidth="1"/>
    <col min="9233" max="9233" width="12.453125" customWidth="1"/>
    <col min="9478" max="9478" width="7.90625" customWidth="1"/>
    <col min="9480" max="9480" width="10" bestFit="1" customWidth="1"/>
    <col min="9482" max="9482" width="11.453125" bestFit="1" customWidth="1"/>
    <col min="9483" max="9483" width="10.6328125" customWidth="1"/>
    <col min="9485" max="9487" width="11.453125" bestFit="1" customWidth="1"/>
    <col min="9489" max="9489" width="12.453125" customWidth="1"/>
    <col min="9734" max="9734" width="7.90625" customWidth="1"/>
    <col min="9736" max="9736" width="10" bestFit="1" customWidth="1"/>
    <col min="9738" max="9738" width="11.453125" bestFit="1" customWidth="1"/>
    <col min="9739" max="9739" width="10.6328125" customWidth="1"/>
    <col min="9741" max="9743" width="11.453125" bestFit="1" customWidth="1"/>
    <col min="9745" max="9745" width="12.453125" customWidth="1"/>
    <col min="9990" max="9990" width="7.90625" customWidth="1"/>
    <col min="9992" max="9992" width="10" bestFit="1" customWidth="1"/>
    <col min="9994" max="9994" width="11.453125" bestFit="1" customWidth="1"/>
    <col min="9995" max="9995" width="10.6328125" customWidth="1"/>
    <col min="9997" max="9999" width="11.453125" bestFit="1" customWidth="1"/>
    <col min="10001" max="10001" width="12.453125" customWidth="1"/>
    <col min="10246" max="10246" width="7.90625" customWidth="1"/>
    <col min="10248" max="10248" width="10" bestFit="1" customWidth="1"/>
    <col min="10250" max="10250" width="11.453125" bestFit="1" customWidth="1"/>
    <col min="10251" max="10251" width="10.6328125" customWidth="1"/>
    <col min="10253" max="10255" width="11.453125" bestFit="1" customWidth="1"/>
    <col min="10257" max="10257" width="12.453125" customWidth="1"/>
    <col min="10502" max="10502" width="7.90625" customWidth="1"/>
    <col min="10504" max="10504" width="10" bestFit="1" customWidth="1"/>
    <col min="10506" max="10506" width="11.453125" bestFit="1" customWidth="1"/>
    <col min="10507" max="10507" width="10.6328125" customWidth="1"/>
    <col min="10509" max="10511" width="11.453125" bestFit="1" customWidth="1"/>
    <col min="10513" max="10513" width="12.453125" customWidth="1"/>
    <col min="10758" max="10758" width="7.90625" customWidth="1"/>
    <col min="10760" max="10760" width="10" bestFit="1" customWidth="1"/>
    <col min="10762" max="10762" width="11.453125" bestFit="1" customWidth="1"/>
    <col min="10763" max="10763" width="10.6328125" customWidth="1"/>
    <col min="10765" max="10767" width="11.453125" bestFit="1" customWidth="1"/>
    <col min="10769" max="10769" width="12.453125" customWidth="1"/>
    <col min="11014" max="11014" width="7.90625" customWidth="1"/>
    <col min="11016" max="11016" width="10" bestFit="1" customWidth="1"/>
    <col min="11018" max="11018" width="11.453125" bestFit="1" customWidth="1"/>
    <col min="11019" max="11019" width="10.6328125" customWidth="1"/>
    <col min="11021" max="11023" width="11.453125" bestFit="1" customWidth="1"/>
    <col min="11025" max="11025" width="12.453125" customWidth="1"/>
    <col min="11270" max="11270" width="7.90625" customWidth="1"/>
    <col min="11272" max="11272" width="10" bestFit="1" customWidth="1"/>
    <col min="11274" max="11274" width="11.453125" bestFit="1" customWidth="1"/>
    <col min="11275" max="11275" width="10.6328125" customWidth="1"/>
    <col min="11277" max="11279" width="11.453125" bestFit="1" customWidth="1"/>
    <col min="11281" max="11281" width="12.453125" customWidth="1"/>
    <col min="11526" max="11526" width="7.90625" customWidth="1"/>
    <col min="11528" max="11528" width="10" bestFit="1" customWidth="1"/>
    <col min="11530" max="11530" width="11.453125" bestFit="1" customWidth="1"/>
    <col min="11531" max="11531" width="10.6328125" customWidth="1"/>
    <col min="11533" max="11535" width="11.453125" bestFit="1" customWidth="1"/>
    <col min="11537" max="11537" width="12.453125" customWidth="1"/>
    <col min="11782" max="11782" width="7.90625" customWidth="1"/>
    <col min="11784" max="11784" width="10" bestFit="1" customWidth="1"/>
    <col min="11786" max="11786" width="11.453125" bestFit="1" customWidth="1"/>
    <col min="11787" max="11787" width="10.6328125" customWidth="1"/>
    <col min="11789" max="11791" width="11.453125" bestFit="1" customWidth="1"/>
    <col min="11793" max="11793" width="12.453125" customWidth="1"/>
    <col min="12038" max="12038" width="7.90625" customWidth="1"/>
    <col min="12040" max="12040" width="10" bestFit="1" customWidth="1"/>
    <col min="12042" max="12042" width="11.453125" bestFit="1" customWidth="1"/>
    <col min="12043" max="12043" width="10.6328125" customWidth="1"/>
    <col min="12045" max="12047" width="11.453125" bestFit="1" customWidth="1"/>
    <col min="12049" max="12049" width="12.453125" customWidth="1"/>
    <col min="12294" max="12294" width="7.90625" customWidth="1"/>
    <col min="12296" max="12296" width="10" bestFit="1" customWidth="1"/>
    <col min="12298" max="12298" width="11.453125" bestFit="1" customWidth="1"/>
    <col min="12299" max="12299" width="10.6328125" customWidth="1"/>
    <col min="12301" max="12303" width="11.453125" bestFit="1" customWidth="1"/>
    <col min="12305" max="12305" width="12.453125" customWidth="1"/>
    <col min="12550" max="12550" width="7.90625" customWidth="1"/>
    <col min="12552" max="12552" width="10" bestFit="1" customWidth="1"/>
    <col min="12554" max="12554" width="11.453125" bestFit="1" customWidth="1"/>
    <col min="12555" max="12555" width="10.6328125" customWidth="1"/>
    <col min="12557" max="12559" width="11.453125" bestFit="1" customWidth="1"/>
    <col min="12561" max="12561" width="12.453125" customWidth="1"/>
    <col min="12806" max="12806" width="7.90625" customWidth="1"/>
    <col min="12808" max="12808" width="10" bestFit="1" customWidth="1"/>
    <col min="12810" max="12810" width="11.453125" bestFit="1" customWidth="1"/>
    <col min="12811" max="12811" width="10.6328125" customWidth="1"/>
    <col min="12813" max="12815" width="11.453125" bestFit="1" customWidth="1"/>
    <col min="12817" max="12817" width="12.453125" customWidth="1"/>
    <col min="13062" max="13062" width="7.90625" customWidth="1"/>
    <col min="13064" max="13064" width="10" bestFit="1" customWidth="1"/>
    <col min="13066" max="13066" width="11.453125" bestFit="1" customWidth="1"/>
    <col min="13067" max="13067" width="10.6328125" customWidth="1"/>
    <col min="13069" max="13071" width="11.453125" bestFit="1" customWidth="1"/>
    <col min="13073" max="13073" width="12.453125" customWidth="1"/>
    <col min="13318" max="13318" width="7.90625" customWidth="1"/>
    <col min="13320" max="13320" width="10" bestFit="1" customWidth="1"/>
    <col min="13322" max="13322" width="11.453125" bestFit="1" customWidth="1"/>
    <col min="13323" max="13323" width="10.6328125" customWidth="1"/>
    <col min="13325" max="13327" width="11.453125" bestFit="1" customWidth="1"/>
    <col min="13329" max="13329" width="12.453125" customWidth="1"/>
    <col min="13574" max="13574" width="7.90625" customWidth="1"/>
    <col min="13576" max="13576" width="10" bestFit="1" customWidth="1"/>
    <col min="13578" max="13578" width="11.453125" bestFit="1" customWidth="1"/>
    <col min="13579" max="13579" width="10.6328125" customWidth="1"/>
    <col min="13581" max="13583" width="11.453125" bestFit="1" customWidth="1"/>
    <col min="13585" max="13585" width="12.453125" customWidth="1"/>
    <col min="13830" max="13830" width="7.90625" customWidth="1"/>
    <col min="13832" max="13832" width="10" bestFit="1" customWidth="1"/>
    <col min="13834" max="13834" width="11.453125" bestFit="1" customWidth="1"/>
    <col min="13835" max="13835" width="10.6328125" customWidth="1"/>
    <col min="13837" max="13839" width="11.453125" bestFit="1" customWidth="1"/>
    <col min="13841" max="13841" width="12.453125" customWidth="1"/>
    <col min="14086" max="14086" width="7.90625" customWidth="1"/>
    <col min="14088" max="14088" width="10" bestFit="1" customWidth="1"/>
    <col min="14090" max="14090" width="11.453125" bestFit="1" customWidth="1"/>
    <col min="14091" max="14091" width="10.6328125" customWidth="1"/>
    <col min="14093" max="14095" width="11.453125" bestFit="1" customWidth="1"/>
    <col min="14097" max="14097" width="12.453125" customWidth="1"/>
    <col min="14342" max="14342" width="7.90625" customWidth="1"/>
    <col min="14344" max="14344" width="10" bestFit="1" customWidth="1"/>
    <col min="14346" max="14346" width="11.453125" bestFit="1" customWidth="1"/>
    <col min="14347" max="14347" width="10.6328125" customWidth="1"/>
    <col min="14349" max="14351" width="11.453125" bestFit="1" customWidth="1"/>
    <col min="14353" max="14353" width="12.453125" customWidth="1"/>
    <col min="14598" max="14598" width="7.90625" customWidth="1"/>
    <col min="14600" max="14600" width="10" bestFit="1" customWidth="1"/>
    <col min="14602" max="14602" width="11.453125" bestFit="1" customWidth="1"/>
    <col min="14603" max="14603" width="10.6328125" customWidth="1"/>
    <col min="14605" max="14607" width="11.453125" bestFit="1" customWidth="1"/>
    <col min="14609" max="14609" width="12.453125" customWidth="1"/>
    <col min="14854" max="14854" width="7.90625" customWidth="1"/>
    <col min="14856" max="14856" width="10" bestFit="1" customWidth="1"/>
    <col min="14858" max="14858" width="11.453125" bestFit="1" customWidth="1"/>
    <col min="14859" max="14859" width="10.6328125" customWidth="1"/>
    <col min="14861" max="14863" width="11.453125" bestFit="1" customWidth="1"/>
    <col min="14865" max="14865" width="12.453125" customWidth="1"/>
    <col min="15110" max="15110" width="7.90625" customWidth="1"/>
    <col min="15112" max="15112" width="10" bestFit="1" customWidth="1"/>
    <col min="15114" max="15114" width="11.453125" bestFit="1" customWidth="1"/>
    <col min="15115" max="15115" width="10.6328125" customWidth="1"/>
    <col min="15117" max="15119" width="11.453125" bestFit="1" customWidth="1"/>
    <col min="15121" max="15121" width="12.453125" customWidth="1"/>
    <col min="15366" max="15366" width="7.90625" customWidth="1"/>
    <col min="15368" max="15368" width="10" bestFit="1" customWidth="1"/>
    <col min="15370" max="15370" width="11.453125" bestFit="1" customWidth="1"/>
    <col min="15371" max="15371" width="10.6328125" customWidth="1"/>
    <col min="15373" max="15375" width="11.453125" bestFit="1" customWidth="1"/>
    <col min="15377" max="15377" width="12.453125" customWidth="1"/>
    <col min="15622" max="15622" width="7.90625" customWidth="1"/>
    <col min="15624" max="15624" width="10" bestFit="1" customWidth="1"/>
    <col min="15626" max="15626" width="11.453125" bestFit="1" customWidth="1"/>
    <col min="15627" max="15627" width="10.6328125" customWidth="1"/>
    <col min="15629" max="15631" width="11.453125" bestFit="1" customWidth="1"/>
    <col min="15633" max="15633" width="12.453125" customWidth="1"/>
    <col min="15878" max="15878" width="7.90625" customWidth="1"/>
    <col min="15880" max="15880" width="10" bestFit="1" customWidth="1"/>
    <col min="15882" max="15882" width="11.453125" bestFit="1" customWidth="1"/>
    <col min="15883" max="15883" width="10.6328125" customWidth="1"/>
    <col min="15885" max="15887" width="11.453125" bestFit="1" customWidth="1"/>
    <col min="15889" max="15889" width="12.453125" customWidth="1"/>
    <col min="16134" max="16134" width="7.90625" customWidth="1"/>
    <col min="16136" max="16136" width="10" bestFit="1" customWidth="1"/>
    <col min="16138" max="16138" width="11.453125" bestFit="1" customWidth="1"/>
    <col min="16139" max="16139" width="10.6328125" customWidth="1"/>
    <col min="16141" max="16143" width="11.453125" bestFit="1" customWidth="1"/>
    <col min="16145" max="16145" width="12.453125" customWidth="1"/>
  </cols>
  <sheetData>
    <row r="1" spans="1:27" ht="81" customHeight="1" thickBot="1">
      <c r="A1" s="443"/>
      <c r="B1" s="438"/>
      <c r="C1" s="438"/>
      <c r="D1" s="438"/>
      <c r="E1" s="438"/>
      <c r="F1" s="438"/>
      <c r="G1" s="438"/>
      <c r="H1" s="438"/>
      <c r="I1" s="438"/>
      <c r="J1" s="438"/>
      <c r="K1" s="438"/>
      <c r="L1" s="438"/>
      <c r="M1" s="438"/>
      <c r="N1" s="438"/>
      <c r="O1" s="438"/>
      <c r="P1" s="438"/>
      <c r="Q1" s="438"/>
      <c r="R1" s="438"/>
      <c r="S1" s="438"/>
    </row>
    <row r="2" spans="1:27" ht="19" thickBot="1">
      <c r="B2" s="444" t="s">
        <v>308</v>
      </c>
      <c r="C2" s="445"/>
      <c r="D2" s="445"/>
      <c r="E2" s="445"/>
      <c r="F2" s="445"/>
      <c r="G2" s="445"/>
      <c r="H2" s="445"/>
      <c r="I2" s="445"/>
      <c r="J2" s="445"/>
      <c r="K2" s="445"/>
      <c r="L2" s="446"/>
    </row>
    <row r="4" spans="1:27" ht="18.5">
      <c r="B4" s="59" t="s">
        <v>312</v>
      </c>
      <c r="C4" s="59" t="s">
        <v>313</v>
      </c>
      <c r="E4" s="59" t="s">
        <v>316</v>
      </c>
      <c r="F4" s="59" t="s">
        <v>144</v>
      </c>
      <c r="G4" s="59" t="s">
        <v>145</v>
      </c>
      <c r="H4" s="59" t="s">
        <v>146</v>
      </c>
      <c r="I4" s="59" t="s">
        <v>147</v>
      </c>
    </row>
    <row r="5" spans="1:27" ht="16" thickBot="1">
      <c r="B5" s="237" t="s">
        <v>144</v>
      </c>
      <c r="C5" s="232" t="s">
        <v>314</v>
      </c>
      <c r="E5" s="232">
        <v>62</v>
      </c>
      <c r="F5" s="232"/>
      <c r="G5" s="233"/>
      <c r="H5" s="233"/>
      <c r="I5" s="232"/>
    </row>
    <row r="6" spans="1:27" ht="19" thickBot="1">
      <c r="B6" s="237" t="s">
        <v>145</v>
      </c>
      <c r="C6" s="232" t="s">
        <v>314</v>
      </c>
      <c r="E6" s="232" t="s">
        <v>148</v>
      </c>
      <c r="F6" s="232"/>
      <c r="G6" s="233"/>
      <c r="H6" s="233"/>
      <c r="I6" s="232"/>
      <c r="K6" s="208"/>
      <c r="N6" s="166"/>
      <c r="O6" s="166"/>
      <c r="P6" s="166"/>
      <c r="R6" s="166"/>
      <c r="S6" s="166"/>
      <c r="U6" s="166"/>
      <c r="W6" s="166"/>
      <c r="Y6" s="166"/>
      <c r="Z6" s="166"/>
      <c r="AA6" s="166"/>
    </row>
    <row r="7" spans="1:27" ht="19" thickBot="1">
      <c r="B7" s="237" t="s">
        <v>146</v>
      </c>
      <c r="C7" s="232" t="s">
        <v>314</v>
      </c>
      <c r="E7" s="235">
        <v>62</v>
      </c>
      <c r="F7" s="232"/>
      <c r="G7" s="233"/>
      <c r="H7" s="233"/>
      <c r="I7" s="232"/>
      <c r="O7" s="166"/>
      <c r="R7" s="166"/>
      <c r="V7" s="166"/>
      <c r="Z7" s="166"/>
    </row>
    <row r="8" spans="1:27" ht="19" thickBot="1">
      <c r="B8" s="237" t="s">
        <v>147</v>
      </c>
      <c r="C8" s="232" t="s">
        <v>315</v>
      </c>
      <c r="E8" s="236" t="s">
        <v>149</v>
      </c>
      <c r="F8" s="232"/>
      <c r="G8" s="233"/>
      <c r="H8" s="233"/>
      <c r="I8" s="232"/>
      <c r="O8" s="166"/>
      <c r="R8" s="166"/>
      <c r="S8" s="166"/>
      <c r="V8" s="166"/>
      <c r="Z8" s="166"/>
    </row>
    <row r="9" spans="1:27" ht="19" thickBot="1">
      <c r="E9" s="235">
        <f>5+5</f>
        <v>10</v>
      </c>
      <c r="F9" s="232"/>
      <c r="G9" s="233"/>
      <c r="H9" s="233"/>
      <c r="I9" s="232"/>
      <c r="L9" s="208"/>
      <c r="O9" s="166"/>
      <c r="R9" s="166"/>
      <c r="V9" s="166"/>
      <c r="Z9" s="166"/>
    </row>
    <row r="10" spans="1:27" ht="15" customHeight="1" thickTop="1" thickBot="1">
      <c r="B10" s="449" t="s">
        <v>317</v>
      </c>
      <c r="C10" s="450"/>
      <c r="E10" s="236" t="s">
        <v>150</v>
      </c>
      <c r="F10" s="232"/>
      <c r="G10" s="233"/>
      <c r="H10" s="233"/>
      <c r="I10" s="232"/>
      <c r="L10" s="208"/>
      <c r="O10" s="166"/>
      <c r="R10" s="166"/>
      <c r="S10" s="166"/>
      <c r="U10" s="166"/>
      <c r="W10" s="166"/>
      <c r="Z10" s="166"/>
    </row>
    <row r="11" spans="1:27">
      <c r="B11" s="451"/>
      <c r="C11" s="452"/>
      <c r="E11" s="236" t="s">
        <v>394</v>
      </c>
      <c r="F11" s="232"/>
      <c r="G11" s="234"/>
      <c r="H11" s="233"/>
      <c r="I11" s="232"/>
      <c r="L11" s="209"/>
    </row>
    <row r="12" spans="1:27">
      <c r="B12" s="451"/>
      <c r="C12" s="452"/>
      <c r="L12" s="209"/>
    </row>
    <row r="13" spans="1:27" ht="16" thickBot="1">
      <c r="B13" s="453"/>
      <c r="C13" s="454"/>
      <c r="L13" s="209"/>
    </row>
    <row r="14" spans="1:27" ht="16.5" thickTop="1" thickBot="1"/>
    <row r="15" spans="1:27" ht="19" thickBot="1">
      <c r="B15" s="444" t="s">
        <v>151</v>
      </c>
      <c r="C15" s="445"/>
      <c r="D15" s="445"/>
      <c r="E15" s="445"/>
      <c r="F15" s="445"/>
      <c r="G15" s="445"/>
      <c r="H15" s="445"/>
      <c r="I15" s="445"/>
      <c r="J15" s="445"/>
      <c r="K15" s="445"/>
      <c r="L15" s="446"/>
    </row>
    <row r="18" spans="2:12" ht="16" thickBot="1">
      <c r="B18" s="9" t="s">
        <v>152</v>
      </c>
      <c r="C18" s="222"/>
      <c r="D18" s="222"/>
    </row>
    <row r="19" spans="2:12" ht="15" customHeight="1" thickTop="1">
      <c r="C19" s="63" t="s">
        <v>318</v>
      </c>
      <c r="D19" s="63" t="s">
        <v>319</v>
      </c>
      <c r="E19" s="232"/>
      <c r="F19" s="462" t="s">
        <v>323</v>
      </c>
    </row>
    <row r="20" spans="2:12" ht="15" customHeight="1">
      <c r="C20" s="63" t="s">
        <v>320</v>
      </c>
      <c r="D20" s="63" t="s">
        <v>319</v>
      </c>
      <c r="E20" s="232"/>
      <c r="F20" s="452"/>
      <c r="G20" s="63"/>
    </row>
    <row r="21" spans="2:12">
      <c r="C21" s="63" t="s">
        <v>318</v>
      </c>
      <c r="D21" s="63" t="s">
        <v>321</v>
      </c>
      <c r="E21" s="232"/>
      <c r="F21" s="452"/>
      <c r="G21" s="63"/>
    </row>
    <row r="22" spans="2:12" ht="16" thickBot="1">
      <c r="C22" s="63" t="s">
        <v>318</v>
      </c>
      <c r="D22" s="63" t="s">
        <v>319</v>
      </c>
      <c r="E22" s="232"/>
      <c r="F22" s="454"/>
      <c r="G22" s="63"/>
    </row>
    <row r="23" spans="2:12" ht="16" thickTop="1">
      <c r="G23" s="63"/>
    </row>
    <row r="24" spans="2:12">
      <c r="B24" s="9" t="s">
        <v>155</v>
      </c>
      <c r="G24" s="63"/>
    </row>
    <row r="25" spans="2:12">
      <c r="C25" s="63" t="s">
        <v>153</v>
      </c>
      <c r="D25" s="63" t="s">
        <v>154</v>
      </c>
      <c r="E25" s="232"/>
      <c r="G25" s="63"/>
    </row>
    <row r="26" spans="2:12">
      <c r="C26" s="63" t="s">
        <v>153</v>
      </c>
      <c r="D26" s="63" t="s">
        <v>154</v>
      </c>
      <c r="E26" s="232"/>
      <c r="G26" s="63"/>
    </row>
    <row r="27" spans="2:12">
      <c r="G27" s="63"/>
    </row>
    <row r="28" spans="2:12">
      <c r="G28" s="63"/>
    </row>
    <row r="29" spans="2:12" ht="16" thickBot="1">
      <c r="G29" s="63"/>
    </row>
    <row r="30" spans="2:12" ht="19" thickBot="1">
      <c r="B30" s="444" t="s">
        <v>309</v>
      </c>
      <c r="C30" s="445"/>
      <c r="D30" s="445"/>
      <c r="E30" s="445"/>
      <c r="F30" s="445"/>
      <c r="G30" s="445"/>
      <c r="H30" s="445"/>
      <c r="I30" s="445"/>
      <c r="J30" s="445"/>
      <c r="K30" s="445"/>
      <c r="L30" s="446"/>
    </row>
    <row r="31" spans="2:12">
      <c r="G31" s="63"/>
    </row>
    <row r="32" spans="2:12">
      <c r="G32" s="63"/>
    </row>
    <row r="33" spans="2:12">
      <c r="B33" s="9" t="s">
        <v>176</v>
      </c>
      <c r="C33" s="63" t="s">
        <v>322</v>
      </c>
      <c r="E33" s="232"/>
      <c r="G33" s="63"/>
    </row>
    <row r="34" spans="2:12">
      <c r="B34" s="9" t="s">
        <v>177</v>
      </c>
      <c r="C34" s="63" t="s">
        <v>324</v>
      </c>
      <c r="E34" s="232"/>
      <c r="G34" s="63"/>
    </row>
    <row r="35" spans="2:12">
      <c r="B35" s="9" t="s">
        <v>178</v>
      </c>
      <c r="C35" s="63" t="s">
        <v>326</v>
      </c>
      <c r="E35" s="232"/>
      <c r="G35" s="63"/>
    </row>
    <row r="36" spans="2:12" ht="15.75" customHeight="1" thickBot="1">
      <c r="G36" s="63"/>
    </row>
    <row r="37" spans="2:12" ht="16" thickTop="1">
      <c r="C37" s="471" t="s">
        <v>325</v>
      </c>
      <c r="D37" s="472"/>
      <c r="E37" s="472"/>
      <c r="F37" s="473"/>
      <c r="G37" s="63"/>
    </row>
    <row r="38" spans="2:12" ht="16" thickBot="1">
      <c r="C38" s="474"/>
      <c r="D38" s="475"/>
      <c r="E38" s="475"/>
      <c r="F38" s="476"/>
      <c r="G38" s="63"/>
    </row>
    <row r="39" spans="2:12" ht="16.5" thickTop="1" thickBot="1">
      <c r="G39" s="63"/>
    </row>
    <row r="40" spans="2:12" ht="19" thickBot="1">
      <c r="B40" s="444" t="s">
        <v>156</v>
      </c>
      <c r="C40" s="445"/>
      <c r="D40" s="445"/>
      <c r="E40" s="445"/>
      <c r="F40" s="445"/>
      <c r="G40" s="445"/>
      <c r="H40" s="445"/>
      <c r="I40" s="445"/>
      <c r="J40" s="445"/>
      <c r="K40" s="445"/>
      <c r="L40" s="446"/>
    </row>
    <row r="42" spans="2:12">
      <c r="B42" s="9" t="s">
        <v>157</v>
      </c>
      <c r="C42" s="222"/>
      <c r="D42" s="222"/>
    </row>
    <row r="44" spans="2:12" ht="16.5">
      <c r="D44" s="10" t="s">
        <v>158</v>
      </c>
    </row>
    <row r="45" spans="2:12">
      <c r="C45" s="221"/>
      <c r="D45" s="223">
        <v>10</v>
      </c>
    </row>
    <row r="46" spans="2:12">
      <c r="C46" s="221"/>
      <c r="D46" s="223">
        <v>30.5</v>
      </c>
      <c r="J46" s="224"/>
    </row>
    <row r="47" spans="2:12">
      <c r="C47" s="221"/>
      <c r="D47" s="223">
        <v>45</v>
      </c>
    </row>
    <row r="48" spans="2:12">
      <c r="C48" s="225" t="s">
        <v>159</v>
      </c>
      <c r="D48" s="223"/>
    </row>
    <row r="49" spans="2:12">
      <c r="C49" s="459"/>
      <c r="D49" s="460"/>
    </row>
    <row r="50" spans="2:12">
      <c r="C50" s="459"/>
      <c r="D50" s="460"/>
    </row>
    <row r="51" spans="2:12">
      <c r="C51" s="459"/>
      <c r="D51" s="460"/>
    </row>
    <row r="52" spans="2:12">
      <c r="C52" s="225"/>
      <c r="D52" s="225"/>
    </row>
    <row r="53" spans="2:12">
      <c r="C53" s="459"/>
      <c r="D53" s="460"/>
    </row>
    <row r="54" spans="2:12">
      <c r="C54" s="459"/>
      <c r="D54" s="460"/>
    </row>
    <row r="55" spans="2:12">
      <c r="C55" s="459"/>
      <c r="D55" s="460"/>
      <c r="E55" s="460"/>
    </row>
    <row r="56" spans="2:12">
      <c r="C56" s="459"/>
      <c r="D56" s="460"/>
      <c r="E56" s="460"/>
    </row>
    <row r="57" spans="2:12">
      <c r="C57" s="459"/>
      <c r="D57" s="460"/>
      <c r="E57" s="460"/>
    </row>
    <row r="58" spans="2:12" ht="16" thickBot="1">
      <c r="C58" s="221"/>
    </row>
    <row r="59" spans="2:12" ht="19" thickBot="1">
      <c r="B59" s="444" t="s">
        <v>160</v>
      </c>
      <c r="C59" s="445"/>
      <c r="D59" s="445"/>
      <c r="E59" s="445"/>
      <c r="F59" s="445"/>
      <c r="G59" s="445"/>
      <c r="H59" s="445"/>
      <c r="I59" s="445"/>
      <c r="J59" s="445"/>
      <c r="K59" s="445"/>
      <c r="L59" s="446"/>
    </row>
    <row r="60" spans="2:12" ht="16" thickBot="1">
      <c r="C60" s="221"/>
    </row>
    <row r="61" spans="2:12" ht="16" thickTop="1">
      <c r="B61" s="9" t="s">
        <v>161</v>
      </c>
      <c r="D61" s="9" t="s">
        <v>195</v>
      </c>
      <c r="J61" s="449" t="s">
        <v>331</v>
      </c>
      <c r="K61" s="450"/>
    </row>
    <row r="62" spans="2:12" ht="16" thickBot="1">
      <c r="B62" s="9" t="s">
        <v>162</v>
      </c>
      <c r="C62" s="222"/>
      <c r="D62" s="9" t="s">
        <v>196</v>
      </c>
      <c r="J62" s="453"/>
      <c r="K62" s="454"/>
    </row>
    <row r="63" spans="2:12" ht="16" thickTop="1">
      <c r="D63" s="222"/>
    </row>
    <row r="64" spans="2:12" ht="16" thickBot="1">
      <c r="C64" s="226" t="s">
        <v>327</v>
      </c>
      <c r="D64" s="227" t="s">
        <v>328</v>
      </c>
      <c r="E64" s="226" t="s">
        <v>327</v>
      </c>
      <c r="F64" s="226" t="s">
        <v>327</v>
      </c>
      <c r="G64" s="227" t="s">
        <v>328</v>
      </c>
      <c r="H64" s="228" t="s">
        <v>329</v>
      </c>
    </row>
    <row r="65" spans="2:12" ht="16" thickTop="1">
      <c r="C65" s="63" t="s">
        <v>163</v>
      </c>
      <c r="D65" s="238"/>
      <c r="E65" s="63" t="str">
        <f>"K - 55"&amp;CHAR(15)</f>
        <v>K - 55_x000F_</v>
      </c>
      <c r="F65" s="63" t="str">
        <f>"K - 60"&amp;CHAR(149)</f>
        <v>K - 60•</v>
      </c>
      <c r="G65" s="234"/>
      <c r="H65" s="232"/>
      <c r="I65" s="221"/>
      <c r="J65" s="449" t="s">
        <v>330</v>
      </c>
      <c r="K65" s="450"/>
    </row>
    <row r="66" spans="2:12">
      <c r="C66" s="63" t="s">
        <v>395</v>
      </c>
      <c r="D66" s="238"/>
      <c r="E66" s="63" t="str">
        <f>"K - 55"&amp;CHAR(15)</f>
        <v>K - 55_x000F_</v>
      </c>
      <c r="F66" s="63" t="str">
        <f t="shared" ref="F66" si="0">"K - 55"&amp;CHAR(149)</f>
        <v>K - 55•</v>
      </c>
      <c r="G66" s="234"/>
      <c r="H66" s="232"/>
      <c r="I66" s="221"/>
      <c r="J66" s="451"/>
      <c r="K66" s="452"/>
    </row>
    <row r="67" spans="2:12">
      <c r="C67" s="63" t="s">
        <v>164</v>
      </c>
      <c r="D67" s="238"/>
      <c r="E67" s="63" t="str">
        <f>"K - 55"&amp;CHAR(15)</f>
        <v>K - 55_x000F_</v>
      </c>
      <c r="F67" s="63" t="str">
        <f>"K - 45"&amp;CHAR(149)</f>
        <v>K - 45•</v>
      </c>
      <c r="G67" s="234"/>
      <c r="H67" s="232"/>
      <c r="I67" s="221"/>
      <c r="J67" s="451"/>
      <c r="K67" s="452"/>
    </row>
    <row r="68" spans="2:12" ht="16" thickBot="1">
      <c r="C68" s="63" t="s">
        <v>165</v>
      </c>
      <c r="D68" s="238"/>
      <c r="E68" s="63" t="str">
        <f>"K - 55"&amp;CHAR(15)</f>
        <v>K - 55_x000F_</v>
      </c>
      <c r="F68" s="63" t="str">
        <f>"K - 3"&amp;CHAR(149)</f>
        <v>K - 3•</v>
      </c>
      <c r="G68" s="234"/>
      <c r="H68" s="232"/>
      <c r="I68" s="221"/>
      <c r="J68" s="453"/>
      <c r="K68" s="454"/>
    </row>
    <row r="69" spans="2:12" ht="16.5" thickTop="1" thickBot="1"/>
    <row r="70" spans="2:12" ht="19" thickBot="1">
      <c r="B70" s="444" t="s">
        <v>310</v>
      </c>
      <c r="C70" s="445"/>
      <c r="D70" s="445"/>
      <c r="E70" s="445"/>
      <c r="F70" s="445"/>
      <c r="G70" s="445"/>
      <c r="H70" s="445"/>
      <c r="I70" s="445"/>
      <c r="J70" s="445"/>
      <c r="K70" s="445"/>
      <c r="L70" s="446"/>
    </row>
    <row r="71" spans="2:12">
      <c r="C71" s="221"/>
    </row>
    <row r="72" spans="2:12">
      <c r="C72" s="221"/>
    </row>
    <row r="73" spans="2:12">
      <c r="B73" s="9" t="s">
        <v>166</v>
      </c>
      <c r="C73" s="222"/>
      <c r="D73" s="222"/>
    </row>
    <row r="74" spans="2:12">
      <c r="B74" s="222"/>
      <c r="C74" s="239" t="s">
        <v>167</v>
      </c>
      <c r="D74" s="241"/>
      <c r="F74" s="239" t="s">
        <v>167</v>
      </c>
      <c r="G74" s="455"/>
      <c r="H74" s="456"/>
      <c r="J74" s="239" t="s">
        <v>167</v>
      </c>
      <c r="K74" s="241"/>
    </row>
    <row r="75" spans="2:12">
      <c r="B75" s="222"/>
      <c r="C75" s="239" t="s">
        <v>169</v>
      </c>
      <c r="D75" s="241"/>
      <c r="F75" s="239" t="s">
        <v>168</v>
      </c>
      <c r="G75" s="455"/>
      <c r="H75" s="456"/>
      <c r="J75" s="240" t="s">
        <v>169</v>
      </c>
      <c r="K75" s="241"/>
    </row>
    <row r="76" spans="2:12">
      <c r="B76" s="222"/>
      <c r="C76" s="239" t="s">
        <v>171</v>
      </c>
      <c r="D76" s="241"/>
      <c r="F76" s="239" t="s">
        <v>170</v>
      </c>
      <c r="G76" s="455"/>
      <c r="H76" s="456"/>
      <c r="J76" s="239" t="s">
        <v>170</v>
      </c>
      <c r="K76" s="241"/>
    </row>
    <row r="77" spans="2:12">
      <c r="B77" s="222"/>
      <c r="C77" s="239" t="s">
        <v>172</v>
      </c>
      <c r="D77" s="241"/>
      <c r="F77" s="239" t="s">
        <v>172</v>
      </c>
      <c r="G77" s="455"/>
      <c r="H77" s="456"/>
      <c r="J77" s="240" t="s">
        <v>173</v>
      </c>
      <c r="K77" s="241"/>
    </row>
    <row r="78" spans="2:12">
      <c r="B78" s="222"/>
      <c r="C78" s="239" t="s">
        <v>174</v>
      </c>
      <c r="D78" s="241"/>
      <c r="F78" s="239" t="s">
        <v>174</v>
      </c>
      <c r="G78" s="455"/>
      <c r="H78" s="456"/>
      <c r="J78" s="239" t="s">
        <v>174</v>
      </c>
      <c r="K78" s="241"/>
    </row>
    <row r="79" spans="2:12">
      <c r="B79" s="222"/>
      <c r="F79" s="222"/>
      <c r="G79" s="443"/>
      <c r="H79" s="438"/>
    </row>
    <row r="80" spans="2:12">
      <c r="B80" s="222"/>
      <c r="C80" s="222"/>
      <c r="D80" s="222"/>
      <c r="G80" s="222"/>
    </row>
    <row r="81" spans="2:19">
      <c r="B81" s="9" t="s">
        <v>175</v>
      </c>
      <c r="C81" s="222"/>
      <c r="D81" s="222"/>
    </row>
    <row r="82" spans="2:19">
      <c r="B82" s="222"/>
      <c r="C82" s="239" t="s">
        <v>167</v>
      </c>
      <c r="D82" s="241"/>
    </row>
    <row r="83" spans="2:19">
      <c r="B83" s="222"/>
      <c r="C83" s="239" t="s">
        <v>169</v>
      </c>
      <c r="D83" s="241"/>
    </row>
    <row r="84" spans="2:19">
      <c r="B84" s="222"/>
      <c r="C84" s="239" t="s">
        <v>171</v>
      </c>
      <c r="D84" s="241"/>
    </row>
    <row r="85" spans="2:19">
      <c r="B85" s="222"/>
      <c r="C85" s="239" t="s">
        <v>172</v>
      </c>
      <c r="D85" s="241"/>
    </row>
    <row r="86" spans="2:19">
      <c r="B86" s="222"/>
      <c r="C86" s="239" t="s">
        <v>174</v>
      </c>
      <c r="D86" s="241"/>
    </row>
    <row r="87" spans="2:19" ht="16" thickBot="1"/>
    <row r="88" spans="2:19" ht="19" thickBot="1">
      <c r="B88" s="444" t="s">
        <v>311</v>
      </c>
      <c r="C88" s="445"/>
      <c r="D88" s="445"/>
      <c r="E88" s="445"/>
      <c r="F88" s="445"/>
      <c r="G88" s="445"/>
      <c r="H88" s="445"/>
      <c r="I88" s="445"/>
      <c r="J88" s="445"/>
      <c r="K88" s="445"/>
      <c r="L88" s="446"/>
    </row>
    <row r="89" spans="2:19" ht="16" thickBot="1">
      <c r="O89" s="221"/>
      <c r="S89" s="221"/>
    </row>
    <row r="90" spans="2:19" ht="15.75" customHeight="1" thickTop="1">
      <c r="B90" s="9" t="s">
        <v>179</v>
      </c>
      <c r="C90" s="222"/>
      <c r="E90" s="229" t="s">
        <v>322</v>
      </c>
      <c r="F90" s="18" t="s">
        <v>337</v>
      </c>
      <c r="H90" s="449" t="s">
        <v>339</v>
      </c>
      <c r="I90" s="461"/>
      <c r="J90" s="461"/>
      <c r="K90" s="461"/>
      <c r="L90" s="462"/>
    </row>
    <row r="91" spans="2:19">
      <c r="B91" s="9" t="s">
        <v>180</v>
      </c>
      <c r="C91" s="222"/>
      <c r="D91" s="222" t="s">
        <v>334</v>
      </c>
      <c r="E91" s="232"/>
      <c r="F91" s="232"/>
      <c r="H91" s="463"/>
      <c r="I91" s="464"/>
      <c r="J91" s="464"/>
      <c r="K91" s="464"/>
      <c r="L91" s="465"/>
    </row>
    <row r="92" spans="2:19">
      <c r="B92" s="9" t="s">
        <v>181</v>
      </c>
      <c r="C92" s="222"/>
      <c r="D92" s="222" t="s">
        <v>335</v>
      </c>
      <c r="E92" s="232"/>
      <c r="F92" s="232"/>
      <c r="H92" s="463"/>
      <c r="I92" s="464"/>
      <c r="J92" s="464"/>
      <c r="K92" s="464"/>
      <c r="L92" s="465"/>
    </row>
    <row r="93" spans="2:19" ht="15.75" customHeight="1">
      <c r="B93" s="222"/>
      <c r="C93" s="222"/>
      <c r="D93" s="222" t="s">
        <v>336</v>
      </c>
      <c r="E93" s="242"/>
      <c r="F93" s="242"/>
      <c r="H93" s="463"/>
      <c r="I93" s="464"/>
      <c r="J93" s="464"/>
      <c r="K93" s="464"/>
      <c r="L93" s="465"/>
    </row>
    <row r="94" spans="2:19" ht="15.75" customHeight="1" thickBot="1">
      <c r="B94" s="222"/>
      <c r="D94" s="222"/>
      <c r="H94" s="463"/>
      <c r="I94" s="464"/>
      <c r="J94" s="464"/>
      <c r="K94" s="464"/>
      <c r="L94" s="465"/>
    </row>
    <row r="95" spans="2:19" ht="15" customHeight="1" thickTop="1">
      <c r="B95" s="222"/>
      <c r="C95" s="222"/>
      <c r="D95" s="449" t="s">
        <v>338</v>
      </c>
      <c r="E95" s="461"/>
      <c r="F95" s="462"/>
      <c r="H95" s="463"/>
      <c r="I95" s="464"/>
      <c r="J95" s="464"/>
      <c r="K95" s="464"/>
      <c r="L95" s="465"/>
    </row>
    <row r="96" spans="2:19" ht="15.75" customHeight="1">
      <c r="B96" s="222"/>
      <c r="C96" s="222"/>
      <c r="D96" s="463"/>
      <c r="E96" s="464"/>
      <c r="F96" s="465"/>
      <c r="H96" s="463"/>
      <c r="I96" s="464"/>
      <c r="J96" s="464"/>
      <c r="K96" s="464"/>
      <c r="L96" s="465"/>
    </row>
    <row r="97" spans="2:13" ht="22.5" customHeight="1" thickBot="1">
      <c r="B97" s="230" t="s">
        <v>396</v>
      </c>
      <c r="D97" s="466"/>
      <c r="E97" s="467"/>
      <c r="F97" s="468"/>
      <c r="H97" s="463"/>
      <c r="I97" s="464"/>
      <c r="J97" s="464"/>
      <c r="K97" s="464"/>
      <c r="L97" s="465"/>
    </row>
    <row r="98" spans="2:13" ht="16.5" thickTop="1" thickBot="1">
      <c r="H98" s="466"/>
      <c r="I98" s="467"/>
      <c r="J98" s="467"/>
      <c r="K98" s="467"/>
      <c r="L98" s="468"/>
    </row>
    <row r="99" spans="2:13" ht="16.5" thickTop="1" thickBot="1"/>
    <row r="100" spans="2:13" ht="19" thickBot="1">
      <c r="B100" s="444" t="s">
        <v>116</v>
      </c>
      <c r="C100" s="445"/>
      <c r="D100" s="445"/>
      <c r="E100" s="445"/>
      <c r="F100" s="445"/>
      <c r="G100" s="445"/>
      <c r="H100" s="445"/>
      <c r="I100" s="445"/>
      <c r="J100" s="445"/>
      <c r="K100" s="445"/>
      <c r="L100" s="446"/>
    </row>
    <row r="102" spans="2:13" ht="16" thickBot="1">
      <c r="B102" s="9" t="s">
        <v>182</v>
      </c>
      <c r="C102" s="222"/>
      <c r="D102" s="222"/>
    </row>
    <row r="103" spans="2:13">
      <c r="D103" s="18" t="s">
        <v>332</v>
      </c>
      <c r="E103" s="457"/>
      <c r="F103" s="458"/>
      <c r="H103" s="9" t="s">
        <v>197</v>
      </c>
      <c r="J103" s="469" t="s">
        <v>340</v>
      </c>
      <c r="K103" s="243"/>
    </row>
    <row r="104" spans="2:13" ht="16" thickBot="1">
      <c r="E104" s="459"/>
      <c r="F104" s="460"/>
      <c r="H104" s="9" t="s">
        <v>198</v>
      </c>
      <c r="J104" s="470"/>
      <c r="K104" s="244"/>
    </row>
    <row r="106" spans="2:13">
      <c r="C106" s="226" t="s">
        <v>263</v>
      </c>
      <c r="D106" s="226">
        <v>2011</v>
      </c>
      <c r="E106" s="226">
        <v>2012</v>
      </c>
      <c r="F106" s="245" t="s">
        <v>333</v>
      </c>
      <c r="G106" s="226" t="s">
        <v>341</v>
      </c>
    </row>
    <row r="107" spans="2:13" ht="18.5">
      <c r="C107" s="232" t="s">
        <v>183</v>
      </c>
      <c r="D107" s="232">
        <v>300</v>
      </c>
      <c r="E107" s="232">
        <v>65</v>
      </c>
      <c r="F107" s="232">
        <f>SUM(D107:E107)</f>
        <v>365</v>
      </c>
      <c r="G107" s="246"/>
      <c r="H107" s="221"/>
      <c r="K107" s="231" t="str">
        <f>IF(G107&lt;0,REPT("■",INT(-G107*100)),"")</f>
        <v/>
      </c>
      <c r="L107" s="76" t="str">
        <f>C107</f>
        <v>Január</v>
      </c>
      <c r="M107" s="63" t="str">
        <f>IF(G107&gt;0,REPT("●",INT(G107*100)),"")</f>
        <v/>
      </c>
    </row>
    <row r="108" spans="2:13" ht="18.5">
      <c r="C108" s="232" t="s">
        <v>184</v>
      </c>
      <c r="D108" s="232">
        <v>300</v>
      </c>
      <c r="E108" s="232">
        <v>-50</v>
      </c>
      <c r="F108" s="232">
        <f t="shared" ref="F108:F118" si="1">SUM(D108:E108)</f>
        <v>250</v>
      </c>
      <c r="G108" s="246"/>
      <c r="H108" s="221"/>
      <c r="K108" s="231" t="str">
        <f>IF(G108&lt;0,REPT("●",INT(-G108*100)),"")</f>
        <v/>
      </c>
      <c r="L108" s="76" t="str">
        <f t="shared" ref="L108:L118" si="2">C108</f>
        <v>Február</v>
      </c>
    </row>
    <row r="109" spans="2:13" ht="18.5">
      <c r="C109" s="232" t="s">
        <v>185</v>
      </c>
      <c r="D109" s="232">
        <v>300</v>
      </c>
      <c r="E109" s="232">
        <v>20</v>
      </c>
      <c r="F109" s="232">
        <f t="shared" si="1"/>
        <v>320</v>
      </c>
      <c r="G109" s="246"/>
      <c r="H109" s="221"/>
      <c r="K109" s="231" t="str">
        <f>IF(G109&lt;0,REPT("■",INT(-G109*100)),"")</f>
        <v/>
      </c>
      <c r="L109" s="76" t="str">
        <f t="shared" si="2"/>
        <v>Marec</v>
      </c>
      <c r="M109" s="63" t="str">
        <f>IF(G109&gt;0,REPT("●",INT(G109*100)),"")</f>
        <v/>
      </c>
    </row>
    <row r="110" spans="2:13" ht="18.5">
      <c r="C110" s="232" t="s">
        <v>186</v>
      </c>
      <c r="D110" s="232">
        <v>300</v>
      </c>
      <c r="E110" s="232">
        <v>80</v>
      </c>
      <c r="F110" s="232">
        <f t="shared" si="1"/>
        <v>380</v>
      </c>
      <c r="G110" s="246"/>
      <c r="H110" s="221"/>
      <c r="K110" s="231" t="str">
        <f>IF(G110&lt;0,REPT("■",INT(-G110*100)),"")</f>
        <v/>
      </c>
      <c r="L110" s="76" t="str">
        <f t="shared" si="2"/>
        <v>Apríl</v>
      </c>
      <c r="M110" s="63" t="str">
        <f>IF(G110&gt;0,REPT("●",INT(G110*100)),"")</f>
        <v/>
      </c>
    </row>
    <row r="111" spans="2:13" ht="18.5">
      <c r="C111" s="232" t="s">
        <v>187</v>
      </c>
      <c r="D111" s="232">
        <v>350</v>
      </c>
      <c r="E111" s="232">
        <v>-30</v>
      </c>
      <c r="F111" s="232">
        <f t="shared" si="1"/>
        <v>320</v>
      </c>
      <c r="G111" s="246"/>
      <c r="H111" s="221"/>
      <c r="K111" s="231" t="str">
        <f>IF(G111&lt;0,REPT("●",INT(-G111*100)),"")</f>
        <v/>
      </c>
      <c r="L111" s="76" t="str">
        <f t="shared" si="2"/>
        <v>Máj</v>
      </c>
      <c r="M111" s="63" t="str">
        <f>IF(G111&gt;0,REPT("■",INT(G111*100)),"")</f>
        <v/>
      </c>
    </row>
    <row r="112" spans="2:13" ht="18.5">
      <c r="C112" s="232" t="s">
        <v>188</v>
      </c>
      <c r="D112" s="232">
        <v>350</v>
      </c>
      <c r="E112" s="232">
        <v>-55</v>
      </c>
      <c r="F112" s="232">
        <f t="shared" si="1"/>
        <v>295</v>
      </c>
      <c r="G112" s="246"/>
      <c r="H112" s="221"/>
      <c r="K112" s="231" t="str">
        <f>IF(G112&lt;0,REPT("●",INT(-G112*100)),"")</f>
        <v/>
      </c>
      <c r="L112" s="76" t="str">
        <f t="shared" si="2"/>
        <v>Jún</v>
      </c>
      <c r="M112" s="63" t="str">
        <f>IF(G112&gt;0,REPT("■",INT(G112*100)),"")</f>
        <v/>
      </c>
    </row>
    <row r="113" spans="2:13" ht="18.5">
      <c r="C113" s="232" t="s">
        <v>189</v>
      </c>
      <c r="D113" s="232">
        <v>500</v>
      </c>
      <c r="E113" s="232">
        <v>40</v>
      </c>
      <c r="F113" s="232">
        <f t="shared" si="1"/>
        <v>540</v>
      </c>
      <c r="G113" s="246"/>
      <c r="H113" s="221"/>
      <c r="K113" s="231" t="str">
        <f>IF(G113&lt;0,REPT("■",INT(-G113*100)),"")</f>
        <v/>
      </c>
      <c r="L113" s="76" t="str">
        <f t="shared" si="2"/>
        <v>Júl</v>
      </c>
      <c r="M113" s="63" t="str">
        <f>IF(G113&gt;0,REPT("●",INT(G113*100)),"")</f>
        <v/>
      </c>
    </row>
    <row r="114" spans="2:13" ht="18.5">
      <c r="C114" s="232" t="s">
        <v>190</v>
      </c>
      <c r="D114" s="232">
        <v>500</v>
      </c>
      <c r="E114" s="232">
        <v>-8</v>
      </c>
      <c r="F114" s="232">
        <f t="shared" si="1"/>
        <v>492</v>
      </c>
      <c r="G114" s="246"/>
      <c r="H114" s="221"/>
      <c r="K114" s="231" t="str">
        <f>IF(G114&lt;0,REPT("●",INT(-G114*100)),"")</f>
        <v/>
      </c>
      <c r="L114" s="76" t="str">
        <f t="shared" si="2"/>
        <v>August</v>
      </c>
      <c r="M114" s="63" t="str">
        <f>IF(G114&gt;0,REPT("■",INT(G114*100)),"")</f>
        <v/>
      </c>
    </row>
    <row r="115" spans="2:13" ht="18.5">
      <c r="C115" s="232" t="s">
        <v>191</v>
      </c>
      <c r="D115" s="232">
        <v>500</v>
      </c>
      <c r="E115" s="232">
        <v>-12</v>
      </c>
      <c r="F115" s="232">
        <f t="shared" si="1"/>
        <v>488</v>
      </c>
      <c r="G115" s="246"/>
      <c r="H115" s="221"/>
      <c r="K115" s="231" t="str">
        <f>IF(G115&lt;0,REPT("●",INT(-G115*100)),"")</f>
        <v/>
      </c>
      <c r="L115" s="76" t="str">
        <f t="shared" si="2"/>
        <v>September</v>
      </c>
      <c r="M115" s="63" t="str">
        <f>IF(G115&gt;0,REPT("■",INT(G115*100)),"")</f>
        <v/>
      </c>
    </row>
    <row r="116" spans="2:13" ht="18.5">
      <c r="C116" s="232" t="s">
        <v>192</v>
      </c>
      <c r="D116" s="232">
        <v>500</v>
      </c>
      <c r="E116" s="232">
        <v>-35</v>
      </c>
      <c r="F116" s="232">
        <f t="shared" si="1"/>
        <v>465</v>
      </c>
      <c r="G116" s="246"/>
      <c r="H116" s="221"/>
      <c r="K116" s="231" t="str">
        <f>IF(G116&lt;0,REPT("●",INT(-G116*100)),"")</f>
        <v/>
      </c>
      <c r="L116" s="76" t="str">
        <f t="shared" si="2"/>
        <v>Október</v>
      </c>
      <c r="M116" s="63" t="str">
        <f>IF(G116&gt;0,REPT("■",INT(G116*100)),"")</f>
        <v/>
      </c>
    </row>
    <row r="117" spans="2:13" ht="18.5">
      <c r="C117" s="232" t="s">
        <v>193</v>
      </c>
      <c r="D117" s="232">
        <v>500</v>
      </c>
      <c r="E117" s="232">
        <v>45</v>
      </c>
      <c r="F117" s="232">
        <f t="shared" si="1"/>
        <v>545</v>
      </c>
      <c r="G117" s="246"/>
      <c r="H117" s="221"/>
      <c r="K117" s="231" t="str">
        <f>IF(G117&lt;0,REPT("■",INT(-G117*100)),"")</f>
        <v/>
      </c>
      <c r="L117" s="76" t="str">
        <f t="shared" si="2"/>
        <v>November</v>
      </c>
      <c r="M117" s="63" t="str">
        <f>IF(G117&gt;0,REPT("●",INT(G117*100)),"")</f>
        <v/>
      </c>
    </row>
    <row r="118" spans="2:13" ht="18.5">
      <c r="C118" s="232" t="s">
        <v>194</v>
      </c>
      <c r="D118" s="232">
        <v>500</v>
      </c>
      <c r="E118" s="232">
        <v>33</v>
      </c>
      <c r="F118" s="232">
        <f t="shared" si="1"/>
        <v>533</v>
      </c>
      <c r="G118" s="246"/>
      <c r="H118" s="221"/>
      <c r="K118" s="231" t="str">
        <f>IF(G118&lt;0,REPT("■",INT(-G118*100)),"")</f>
        <v/>
      </c>
      <c r="L118" s="76" t="str">
        <f t="shared" si="2"/>
        <v>December</v>
      </c>
      <c r="M118" s="63" t="str">
        <f>IF(G118&gt;0,REPT("●",INT(G118*100)),"")</f>
        <v/>
      </c>
    </row>
    <row r="119" spans="2:13">
      <c r="G119" s="63"/>
      <c r="H119" s="221"/>
    </row>
    <row r="120" spans="2:13">
      <c r="I120" s="447"/>
      <c r="J120" s="448"/>
      <c r="K120" s="448"/>
      <c r="L120" s="448"/>
    </row>
    <row r="122" spans="2:13" ht="18.5">
      <c r="C122" s="77"/>
      <c r="D122" s="77"/>
    </row>
    <row r="123" spans="2:13" ht="18.5">
      <c r="C123" s="78"/>
      <c r="D123" s="77"/>
    </row>
    <row r="124" spans="2:13" ht="18.5">
      <c r="B124" s="79"/>
      <c r="C124" s="79"/>
    </row>
    <row r="125" spans="2:13" ht="18.5">
      <c r="B125" s="77"/>
      <c r="C125" s="77"/>
      <c r="D125" s="77"/>
      <c r="E125" s="77"/>
      <c r="F125" s="77"/>
      <c r="G125" s="77"/>
      <c r="H125" s="222"/>
      <c r="I125" s="222"/>
      <c r="J125" s="222"/>
    </row>
    <row r="126" spans="2:13" ht="18.5">
      <c r="C126" s="77"/>
      <c r="D126" s="77"/>
      <c r="E126" s="77"/>
      <c r="F126" s="77"/>
      <c r="G126" s="77"/>
      <c r="H126" s="222"/>
      <c r="I126" s="222"/>
      <c r="J126" s="222"/>
    </row>
    <row r="127" spans="2:13" ht="18.5">
      <c r="C127" s="77"/>
      <c r="D127" s="77"/>
      <c r="E127" s="77"/>
      <c r="F127" s="77"/>
      <c r="G127" s="77"/>
      <c r="H127" s="222"/>
      <c r="I127" s="222"/>
      <c r="J127" s="222"/>
    </row>
  </sheetData>
  <mergeCells count="34">
    <mergeCell ref="B59:L59"/>
    <mergeCell ref="C51:D51"/>
    <mergeCell ref="J61:K62"/>
    <mergeCell ref="G74:H74"/>
    <mergeCell ref="G75:H75"/>
    <mergeCell ref="C54:D54"/>
    <mergeCell ref="C49:D49"/>
    <mergeCell ref="C50:D50"/>
    <mergeCell ref="C53:D53"/>
    <mergeCell ref="C57:E57"/>
    <mergeCell ref="C56:E56"/>
    <mergeCell ref="C55:E55"/>
    <mergeCell ref="A1:S1"/>
    <mergeCell ref="B2:L2"/>
    <mergeCell ref="B15:L15"/>
    <mergeCell ref="B30:L30"/>
    <mergeCell ref="B40:L40"/>
    <mergeCell ref="B10:C13"/>
    <mergeCell ref="F19:F22"/>
    <mergeCell ref="C37:F38"/>
    <mergeCell ref="I120:L120"/>
    <mergeCell ref="J65:K68"/>
    <mergeCell ref="B70:L70"/>
    <mergeCell ref="B88:L88"/>
    <mergeCell ref="B100:L100"/>
    <mergeCell ref="G76:H76"/>
    <mergeCell ref="G77:H77"/>
    <mergeCell ref="G78:H78"/>
    <mergeCell ref="G79:H79"/>
    <mergeCell ref="E103:F103"/>
    <mergeCell ref="E104:F104"/>
    <mergeCell ref="D95:F97"/>
    <mergeCell ref="J103:J104"/>
    <mergeCell ref="H90:L98"/>
  </mergeCells>
  <conditionalFormatting sqref="C64">
    <cfRule type="containsText" dxfId="4" priority="4" operator="containsText" text="NG">
      <formula>NOT(ISERROR(SEARCH("NG",C64)))</formula>
    </cfRule>
  </conditionalFormatting>
  <conditionalFormatting sqref="E64:F64">
    <cfRule type="containsText" dxfId="3" priority="3" operator="containsText" text="NG">
      <formula>NOT(ISERROR(SEARCH("NG",E64)))</formula>
    </cfRule>
  </conditionalFormatting>
  <conditionalFormatting sqref="G107:G118">
    <cfRule type="cellIs" dxfId="2" priority="1" operator="lessThan">
      <formula>0</formula>
    </cfRule>
    <cfRule type="cellIs" dxfId="1" priority="2" operator="greaterThan">
      <formula>0</formula>
    </cfRule>
  </conditionalFormatting>
  <pageMargins left="0.7" right="0.7" top="0.75" bottom="0.75" header="0.3" footer="0.3"/>
  <pageSetup orientation="portrait" r:id="rId1"/>
  <ignoredErrors>
    <ignoredError sqref="K108 K113 M113" formula="1"/>
  </ignoredErrors>
  <drawing r:id="rId2"/>
  <legacy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A4131-C674-4BE7-8089-9030DF0E90CB}">
  <sheetPr codeName="Hárok51">
    <tabColor theme="1"/>
  </sheetPr>
  <dimension ref="A1:S9"/>
  <sheetViews>
    <sheetView zoomScale="130" zoomScaleNormal="130" workbookViewId="0">
      <selection activeCell="C18" sqref="C18"/>
    </sheetView>
  </sheetViews>
  <sheetFormatPr defaultRowHeight="14.5"/>
  <cols>
    <col min="2" max="2" width="12.08984375" customWidth="1"/>
  </cols>
  <sheetData>
    <row r="1" spans="1:19" ht="81" customHeight="1" thickBot="1">
      <c r="A1" s="443"/>
      <c r="B1" s="438"/>
      <c r="C1" s="438"/>
      <c r="D1" s="438"/>
      <c r="E1" s="438"/>
      <c r="F1" s="438"/>
      <c r="G1" s="438"/>
      <c r="H1" s="438"/>
      <c r="I1" s="438"/>
      <c r="J1" s="438"/>
      <c r="K1" s="438"/>
      <c r="L1" s="438"/>
      <c r="M1" s="438"/>
      <c r="N1" s="438"/>
      <c r="O1" s="438"/>
      <c r="P1" s="438"/>
      <c r="Q1" s="438"/>
      <c r="R1" s="438"/>
      <c r="S1" s="438"/>
    </row>
    <row r="2" spans="1:19" ht="19" thickBot="1">
      <c r="A2" s="63"/>
      <c r="B2" s="444" t="s">
        <v>1510</v>
      </c>
      <c r="C2" s="445"/>
      <c r="D2" s="445"/>
      <c r="E2" s="445"/>
      <c r="F2" s="445"/>
      <c r="G2" s="445"/>
      <c r="H2" s="445"/>
      <c r="I2" s="445"/>
      <c r="J2" s="445"/>
      <c r="K2" s="445"/>
      <c r="L2" s="446"/>
      <c r="M2" s="63"/>
      <c r="N2" s="63"/>
      <c r="O2" s="63"/>
      <c r="P2" s="63"/>
      <c r="Q2" s="63"/>
      <c r="R2" s="63"/>
      <c r="S2" s="63"/>
    </row>
    <row r="3" spans="1:19" ht="15.5">
      <c r="A3" s="63"/>
      <c r="B3" s="63"/>
      <c r="C3" s="63"/>
      <c r="D3" s="63"/>
      <c r="E3" s="63"/>
      <c r="F3" s="63"/>
      <c r="G3" s="63"/>
      <c r="H3" s="63"/>
      <c r="I3" s="63"/>
      <c r="J3" s="63"/>
      <c r="K3" s="63"/>
      <c r="L3" s="63"/>
      <c r="M3" s="63"/>
      <c r="N3" s="63"/>
      <c r="O3" s="63"/>
      <c r="P3" s="63"/>
      <c r="Q3" s="63"/>
      <c r="R3" s="63"/>
      <c r="S3" s="63"/>
    </row>
    <row r="4" spans="1:19" ht="15.5">
      <c r="A4" s="63"/>
      <c r="B4" s="208" t="s">
        <v>1364</v>
      </c>
      <c r="C4" s="63"/>
      <c r="D4" s="63"/>
      <c r="E4" s="63"/>
      <c r="F4" s="63"/>
      <c r="G4" s="63"/>
      <c r="H4" s="63"/>
      <c r="I4" s="63"/>
      <c r="J4" s="63"/>
      <c r="K4" s="63"/>
      <c r="L4" s="63"/>
      <c r="M4" s="63"/>
      <c r="N4" s="63"/>
      <c r="O4" s="63"/>
      <c r="P4" s="63"/>
      <c r="Q4" s="63"/>
      <c r="R4" s="63"/>
      <c r="S4" s="63"/>
    </row>
    <row r="5" spans="1:19" ht="15.5">
      <c r="A5" s="63"/>
      <c r="B5" s="63">
        <v>905123123</v>
      </c>
      <c r="C5" s="63"/>
      <c r="D5" s="63"/>
      <c r="E5" s="63"/>
      <c r="F5" s="63"/>
      <c r="G5" s="63"/>
      <c r="H5" s="63"/>
      <c r="I5" s="63"/>
      <c r="J5" s="63"/>
      <c r="K5" s="63"/>
      <c r="L5" s="63"/>
      <c r="M5" s="63"/>
      <c r="N5" s="63"/>
      <c r="O5" s="63"/>
      <c r="P5" s="63"/>
      <c r="Q5" s="63"/>
      <c r="R5" s="63"/>
      <c r="S5" s="63"/>
    </row>
    <row r="6" spans="1:19" ht="15.5">
      <c r="A6" s="63"/>
      <c r="B6" s="209" t="s">
        <v>1364</v>
      </c>
      <c r="C6" s="63"/>
      <c r="D6" s="63"/>
      <c r="E6" s="63"/>
      <c r="F6" s="63"/>
      <c r="G6" s="63"/>
      <c r="H6" s="63"/>
      <c r="I6" s="63"/>
      <c r="J6" s="63"/>
      <c r="K6" s="63"/>
      <c r="L6" s="63"/>
      <c r="M6" s="63"/>
      <c r="N6" s="63"/>
      <c r="O6" s="63"/>
      <c r="P6" s="63"/>
      <c r="Q6" s="63"/>
      <c r="R6" s="63"/>
      <c r="S6" s="63"/>
    </row>
    <row r="7" spans="1:19" ht="15.5">
      <c r="A7" s="63"/>
      <c r="B7" s="63"/>
      <c r="C7" s="63"/>
      <c r="D7" s="63"/>
      <c r="E7" s="63"/>
      <c r="F7" s="63"/>
      <c r="G7" s="63"/>
      <c r="H7" s="63"/>
      <c r="I7" s="63"/>
      <c r="J7" s="63"/>
      <c r="K7" s="63"/>
      <c r="L7" s="63"/>
      <c r="M7" s="63"/>
      <c r="N7" s="63"/>
      <c r="O7" s="63"/>
      <c r="P7" s="63"/>
      <c r="Q7" s="63"/>
      <c r="R7" s="63"/>
      <c r="S7" s="63"/>
    </row>
    <row r="8" spans="1:19" ht="15.5">
      <c r="A8" s="63"/>
      <c r="B8" s="63" t="s">
        <v>1365</v>
      </c>
      <c r="C8" s="63"/>
      <c r="D8" s="63"/>
      <c r="E8" s="63"/>
      <c r="F8" s="63"/>
      <c r="G8" s="63"/>
      <c r="H8" s="63"/>
      <c r="I8" s="63"/>
      <c r="J8" s="63"/>
      <c r="K8" s="63"/>
      <c r="L8" s="63"/>
      <c r="M8" s="63"/>
      <c r="N8" s="63"/>
      <c r="O8" s="63"/>
      <c r="P8" s="63"/>
      <c r="Q8" s="63"/>
      <c r="R8" s="63"/>
      <c r="S8" s="63"/>
    </row>
    <row r="9" spans="1:19" ht="15.5">
      <c r="A9" s="63"/>
      <c r="B9" s="63"/>
      <c r="C9" s="63"/>
      <c r="D9" s="63"/>
      <c r="E9" s="63"/>
      <c r="F9" s="63"/>
      <c r="G9" s="63"/>
      <c r="H9" s="63"/>
      <c r="I9" s="63"/>
      <c r="J9" s="63"/>
      <c r="K9" s="63"/>
      <c r="L9" s="63"/>
      <c r="M9" s="63"/>
      <c r="N9" s="63"/>
      <c r="O9" s="63"/>
      <c r="P9" s="63"/>
      <c r="Q9" s="63"/>
      <c r="R9" s="63"/>
      <c r="S9" s="63"/>
    </row>
  </sheetData>
  <mergeCells count="2">
    <mergeCell ref="A1:S1"/>
    <mergeCell ref="B2:L2"/>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árok3">
    <tabColor rgb="FFFFFF00"/>
  </sheetPr>
  <dimension ref="A1:S90"/>
  <sheetViews>
    <sheetView zoomScaleNormal="100" workbookViewId="0">
      <selection activeCell="E5" sqref="E5"/>
    </sheetView>
  </sheetViews>
  <sheetFormatPr defaultRowHeight="14.5"/>
  <cols>
    <col min="2" max="2" width="17.54296875" customWidth="1"/>
    <col min="3" max="3" width="18.453125" bestFit="1" customWidth="1"/>
    <col min="4" max="4" width="11" bestFit="1" customWidth="1"/>
    <col min="5" max="5" width="89" bestFit="1" customWidth="1"/>
    <col min="6" max="6" width="25.08984375" bestFit="1" customWidth="1"/>
    <col min="7" max="7" width="9.453125" bestFit="1" customWidth="1"/>
    <col min="8" max="8" width="9.36328125" bestFit="1" customWidth="1"/>
    <col min="9" max="9" width="15" bestFit="1" customWidth="1"/>
    <col min="12" max="12" width="11.453125" bestFit="1" customWidth="1"/>
    <col min="259" max="260" width="9.453125" bestFit="1" customWidth="1"/>
    <col min="261" max="261" width="15.54296875" customWidth="1"/>
    <col min="262" max="262" width="25.08984375" bestFit="1" customWidth="1"/>
    <col min="263" max="263" width="9.453125" bestFit="1" customWidth="1"/>
    <col min="264" max="264" width="9.36328125" bestFit="1" customWidth="1"/>
    <col min="265" max="265" width="15" bestFit="1" customWidth="1"/>
    <col min="268" max="268" width="11.453125" bestFit="1" customWidth="1"/>
    <col min="515" max="516" width="9.453125" bestFit="1" customWidth="1"/>
    <col min="517" max="517" width="15.54296875" customWidth="1"/>
    <col min="518" max="518" width="25.08984375" bestFit="1" customWidth="1"/>
    <col min="519" max="519" width="9.453125" bestFit="1" customWidth="1"/>
    <col min="520" max="520" width="9.36328125" bestFit="1" customWidth="1"/>
    <col min="521" max="521" width="15" bestFit="1" customWidth="1"/>
    <col min="524" max="524" width="11.453125" bestFit="1" customWidth="1"/>
    <col min="771" max="772" width="9.453125" bestFit="1" customWidth="1"/>
    <col min="773" max="773" width="15.54296875" customWidth="1"/>
    <col min="774" max="774" width="25.08984375" bestFit="1" customWidth="1"/>
    <col min="775" max="775" width="9.453125" bestFit="1" customWidth="1"/>
    <col min="776" max="776" width="9.36328125" bestFit="1" customWidth="1"/>
    <col min="777" max="777" width="15" bestFit="1" customWidth="1"/>
    <col min="780" max="780" width="11.453125" bestFit="1" customWidth="1"/>
    <col min="1027" max="1028" width="9.453125" bestFit="1" customWidth="1"/>
    <col min="1029" max="1029" width="15.54296875" customWidth="1"/>
    <col min="1030" max="1030" width="25.08984375" bestFit="1" customWidth="1"/>
    <col min="1031" max="1031" width="9.453125" bestFit="1" customWidth="1"/>
    <col min="1032" max="1032" width="9.36328125" bestFit="1" customWidth="1"/>
    <col min="1033" max="1033" width="15" bestFit="1" customWidth="1"/>
    <col min="1036" max="1036" width="11.453125" bestFit="1" customWidth="1"/>
    <col min="1283" max="1284" width="9.453125" bestFit="1" customWidth="1"/>
    <col min="1285" max="1285" width="15.54296875" customWidth="1"/>
    <col min="1286" max="1286" width="25.08984375" bestFit="1" customWidth="1"/>
    <col min="1287" max="1287" width="9.453125" bestFit="1" customWidth="1"/>
    <col min="1288" max="1288" width="9.36328125" bestFit="1" customWidth="1"/>
    <col min="1289" max="1289" width="15" bestFit="1" customWidth="1"/>
    <col min="1292" max="1292" width="11.453125" bestFit="1" customWidth="1"/>
    <col min="1539" max="1540" width="9.453125" bestFit="1" customWidth="1"/>
    <col min="1541" max="1541" width="15.54296875" customWidth="1"/>
    <col min="1542" max="1542" width="25.08984375" bestFit="1" customWidth="1"/>
    <col min="1543" max="1543" width="9.453125" bestFit="1" customWidth="1"/>
    <col min="1544" max="1544" width="9.36328125" bestFit="1" customWidth="1"/>
    <col min="1545" max="1545" width="15" bestFit="1" customWidth="1"/>
    <col min="1548" max="1548" width="11.453125" bestFit="1" customWidth="1"/>
    <col min="1795" max="1796" width="9.453125" bestFit="1" customWidth="1"/>
    <col min="1797" max="1797" width="15.54296875" customWidth="1"/>
    <col min="1798" max="1798" width="25.08984375" bestFit="1" customWidth="1"/>
    <col min="1799" max="1799" width="9.453125" bestFit="1" customWidth="1"/>
    <col min="1800" max="1800" width="9.36328125" bestFit="1" customWidth="1"/>
    <col min="1801" max="1801" width="15" bestFit="1" customWidth="1"/>
    <col min="1804" max="1804" width="11.453125" bestFit="1" customWidth="1"/>
    <col min="2051" max="2052" width="9.453125" bestFit="1" customWidth="1"/>
    <col min="2053" max="2053" width="15.54296875" customWidth="1"/>
    <col min="2054" max="2054" width="25.08984375" bestFit="1" customWidth="1"/>
    <col min="2055" max="2055" width="9.453125" bestFit="1" customWidth="1"/>
    <col min="2056" max="2056" width="9.36328125" bestFit="1" customWidth="1"/>
    <col min="2057" max="2057" width="15" bestFit="1" customWidth="1"/>
    <col min="2060" max="2060" width="11.453125" bestFit="1" customWidth="1"/>
    <col min="2307" max="2308" width="9.453125" bestFit="1" customWidth="1"/>
    <col min="2309" max="2309" width="15.54296875" customWidth="1"/>
    <col min="2310" max="2310" width="25.08984375" bestFit="1" customWidth="1"/>
    <col min="2311" max="2311" width="9.453125" bestFit="1" customWidth="1"/>
    <col min="2312" max="2312" width="9.36328125" bestFit="1" customWidth="1"/>
    <col min="2313" max="2313" width="15" bestFit="1" customWidth="1"/>
    <col min="2316" max="2316" width="11.453125" bestFit="1" customWidth="1"/>
    <col min="2563" max="2564" width="9.453125" bestFit="1" customWidth="1"/>
    <col min="2565" max="2565" width="15.54296875" customWidth="1"/>
    <col min="2566" max="2566" width="25.08984375" bestFit="1" customWidth="1"/>
    <col min="2567" max="2567" width="9.453125" bestFit="1" customWidth="1"/>
    <col min="2568" max="2568" width="9.36328125" bestFit="1" customWidth="1"/>
    <col min="2569" max="2569" width="15" bestFit="1" customWidth="1"/>
    <col min="2572" max="2572" width="11.453125" bestFit="1" customWidth="1"/>
    <col min="2819" max="2820" width="9.453125" bestFit="1" customWidth="1"/>
    <col min="2821" max="2821" width="15.54296875" customWidth="1"/>
    <col min="2822" max="2822" width="25.08984375" bestFit="1" customWidth="1"/>
    <col min="2823" max="2823" width="9.453125" bestFit="1" customWidth="1"/>
    <col min="2824" max="2824" width="9.36328125" bestFit="1" customWidth="1"/>
    <col min="2825" max="2825" width="15" bestFit="1" customWidth="1"/>
    <col min="2828" max="2828" width="11.453125" bestFit="1" customWidth="1"/>
    <col min="3075" max="3076" width="9.453125" bestFit="1" customWidth="1"/>
    <col min="3077" max="3077" width="15.54296875" customWidth="1"/>
    <col min="3078" max="3078" width="25.08984375" bestFit="1" customWidth="1"/>
    <col min="3079" max="3079" width="9.453125" bestFit="1" customWidth="1"/>
    <col min="3080" max="3080" width="9.36328125" bestFit="1" customWidth="1"/>
    <col min="3081" max="3081" width="15" bestFit="1" customWidth="1"/>
    <col min="3084" max="3084" width="11.453125" bestFit="1" customWidth="1"/>
    <col min="3331" max="3332" width="9.453125" bestFit="1" customWidth="1"/>
    <col min="3333" max="3333" width="15.54296875" customWidth="1"/>
    <col min="3334" max="3334" width="25.08984375" bestFit="1" customWidth="1"/>
    <col min="3335" max="3335" width="9.453125" bestFit="1" customWidth="1"/>
    <col min="3336" max="3336" width="9.36328125" bestFit="1" customWidth="1"/>
    <col min="3337" max="3337" width="15" bestFit="1" customWidth="1"/>
    <col min="3340" max="3340" width="11.453125" bestFit="1" customWidth="1"/>
    <col min="3587" max="3588" width="9.453125" bestFit="1" customWidth="1"/>
    <col min="3589" max="3589" width="15.54296875" customWidth="1"/>
    <col min="3590" max="3590" width="25.08984375" bestFit="1" customWidth="1"/>
    <col min="3591" max="3591" width="9.453125" bestFit="1" customWidth="1"/>
    <col min="3592" max="3592" width="9.36328125" bestFit="1" customWidth="1"/>
    <col min="3593" max="3593" width="15" bestFit="1" customWidth="1"/>
    <col min="3596" max="3596" width="11.453125" bestFit="1" customWidth="1"/>
    <col min="3843" max="3844" width="9.453125" bestFit="1" customWidth="1"/>
    <col min="3845" max="3845" width="15.54296875" customWidth="1"/>
    <col min="3846" max="3846" width="25.08984375" bestFit="1" customWidth="1"/>
    <col min="3847" max="3847" width="9.453125" bestFit="1" customWidth="1"/>
    <col min="3848" max="3848" width="9.36328125" bestFit="1" customWidth="1"/>
    <col min="3849" max="3849" width="15" bestFit="1" customWidth="1"/>
    <col min="3852" max="3852" width="11.453125" bestFit="1" customWidth="1"/>
    <col min="4099" max="4100" width="9.453125" bestFit="1" customWidth="1"/>
    <col min="4101" max="4101" width="15.54296875" customWidth="1"/>
    <col min="4102" max="4102" width="25.08984375" bestFit="1" customWidth="1"/>
    <col min="4103" max="4103" width="9.453125" bestFit="1" customWidth="1"/>
    <col min="4104" max="4104" width="9.36328125" bestFit="1" customWidth="1"/>
    <col min="4105" max="4105" width="15" bestFit="1" customWidth="1"/>
    <col min="4108" max="4108" width="11.453125" bestFit="1" customWidth="1"/>
    <col min="4355" max="4356" width="9.453125" bestFit="1" customWidth="1"/>
    <col min="4357" max="4357" width="15.54296875" customWidth="1"/>
    <col min="4358" max="4358" width="25.08984375" bestFit="1" customWidth="1"/>
    <col min="4359" max="4359" width="9.453125" bestFit="1" customWidth="1"/>
    <col min="4360" max="4360" width="9.36328125" bestFit="1" customWidth="1"/>
    <col min="4361" max="4361" width="15" bestFit="1" customWidth="1"/>
    <col min="4364" max="4364" width="11.453125" bestFit="1" customWidth="1"/>
    <col min="4611" max="4612" width="9.453125" bestFit="1" customWidth="1"/>
    <col min="4613" max="4613" width="15.54296875" customWidth="1"/>
    <col min="4614" max="4614" width="25.08984375" bestFit="1" customWidth="1"/>
    <col min="4615" max="4615" width="9.453125" bestFit="1" customWidth="1"/>
    <col min="4616" max="4616" width="9.36328125" bestFit="1" customWidth="1"/>
    <col min="4617" max="4617" width="15" bestFit="1" customWidth="1"/>
    <col min="4620" max="4620" width="11.453125" bestFit="1" customWidth="1"/>
    <col min="4867" max="4868" width="9.453125" bestFit="1" customWidth="1"/>
    <col min="4869" max="4869" width="15.54296875" customWidth="1"/>
    <col min="4870" max="4870" width="25.08984375" bestFit="1" customWidth="1"/>
    <col min="4871" max="4871" width="9.453125" bestFit="1" customWidth="1"/>
    <col min="4872" max="4872" width="9.36328125" bestFit="1" customWidth="1"/>
    <col min="4873" max="4873" width="15" bestFit="1" customWidth="1"/>
    <col min="4876" max="4876" width="11.453125" bestFit="1" customWidth="1"/>
    <col min="5123" max="5124" width="9.453125" bestFit="1" customWidth="1"/>
    <col min="5125" max="5125" width="15.54296875" customWidth="1"/>
    <col min="5126" max="5126" width="25.08984375" bestFit="1" customWidth="1"/>
    <col min="5127" max="5127" width="9.453125" bestFit="1" customWidth="1"/>
    <col min="5128" max="5128" width="9.36328125" bestFit="1" customWidth="1"/>
    <col min="5129" max="5129" width="15" bestFit="1" customWidth="1"/>
    <col min="5132" max="5132" width="11.453125" bestFit="1" customWidth="1"/>
    <col min="5379" max="5380" width="9.453125" bestFit="1" customWidth="1"/>
    <col min="5381" max="5381" width="15.54296875" customWidth="1"/>
    <col min="5382" max="5382" width="25.08984375" bestFit="1" customWidth="1"/>
    <col min="5383" max="5383" width="9.453125" bestFit="1" customWidth="1"/>
    <col min="5384" max="5384" width="9.36328125" bestFit="1" customWidth="1"/>
    <col min="5385" max="5385" width="15" bestFit="1" customWidth="1"/>
    <col min="5388" max="5388" width="11.453125" bestFit="1" customWidth="1"/>
    <col min="5635" max="5636" width="9.453125" bestFit="1" customWidth="1"/>
    <col min="5637" max="5637" width="15.54296875" customWidth="1"/>
    <col min="5638" max="5638" width="25.08984375" bestFit="1" customWidth="1"/>
    <col min="5639" max="5639" width="9.453125" bestFit="1" customWidth="1"/>
    <col min="5640" max="5640" width="9.36328125" bestFit="1" customWidth="1"/>
    <col min="5641" max="5641" width="15" bestFit="1" customWidth="1"/>
    <col min="5644" max="5644" width="11.453125" bestFit="1" customWidth="1"/>
    <col min="5891" max="5892" width="9.453125" bestFit="1" customWidth="1"/>
    <col min="5893" max="5893" width="15.54296875" customWidth="1"/>
    <col min="5894" max="5894" width="25.08984375" bestFit="1" customWidth="1"/>
    <col min="5895" max="5895" width="9.453125" bestFit="1" customWidth="1"/>
    <col min="5896" max="5896" width="9.36328125" bestFit="1" customWidth="1"/>
    <col min="5897" max="5897" width="15" bestFit="1" customWidth="1"/>
    <col min="5900" max="5900" width="11.453125" bestFit="1" customWidth="1"/>
    <col min="6147" max="6148" width="9.453125" bestFit="1" customWidth="1"/>
    <col min="6149" max="6149" width="15.54296875" customWidth="1"/>
    <col min="6150" max="6150" width="25.08984375" bestFit="1" customWidth="1"/>
    <col min="6151" max="6151" width="9.453125" bestFit="1" customWidth="1"/>
    <col min="6152" max="6152" width="9.36328125" bestFit="1" customWidth="1"/>
    <col min="6153" max="6153" width="15" bestFit="1" customWidth="1"/>
    <col min="6156" max="6156" width="11.453125" bestFit="1" customWidth="1"/>
    <col min="6403" max="6404" width="9.453125" bestFit="1" customWidth="1"/>
    <col min="6405" max="6405" width="15.54296875" customWidth="1"/>
    <col min="6406" max="6406" width="25.08984375" bestFit="1" customWidth="1"/>
    <col min="6407" max="6407" width="9.453125" bestFit="1" customWidth="1"/>
    <col min="6408" max="6408" width="9.36328125" bestFit="1" customWidth="1"/>
    <col min="6409" max="6409" width="15" bestFit="1" customWidth="1"/>
    <col min="6412" max="6412" width="11.453125" bestFit="1" customWidth="1"/>
    <col min="6659" max="6660" width="9.453125" bestFit="1" customWidth="1"/>
    <col min="6661" max="6661" width="15.54296875" customWidth="1"/>
    <col min="6662" max="6662" width="25.08984375" bestFit="1" customWidth="1"/>
    <col min="6663" max="6663" width="9.453125" bestFit="1" customWidth="1"/>
    <col min="6664" max="6664" width="9.36328125" bestFit="1" customWidth="1"/>
    <col min="6665" max="6665" width="15" bestFit="1" customWidth="1"/>
    <col min="6668" max="6668" width="11.453125" bestFit="1" customWidth="1"/>
    <col min="6915" max="6916" width="9.453125" bestFit="1" customWidth="1"/>
    <col min="6917" max="6917" width="15.54296875" customWidth="1"/>
    <col min="6918" max="6918" width="25.08984375" bestFit="1" customWidth="1"/>
    <col min="6919" max="6919" width="9.453125" bestFit="1" customWidth="1"/>
    <col min="6920" max="6920" width="9.36328125" bestFit="1" customWidth="1"/>
    <col min="6921" max="6921" width="15" bestFit="1" customWidth="1"/>
    <col min="6924" max="6924" width="11.453125" bestFit="1" customWidth="1"/>
    <col min="7171" max="7172" width="9.453125" bestFit="1" customWidth="1"/>
    <col min="7173" max="7173" width="15.54296875" customWidth="1"/>
    <col min="7174" max="7174" width="25.08984375" bestFit="1" customWidth="1"/>
    <col min="7175" max="7175" width="9.453125" bestFit="1" customWidth="1"/>
    <col min="7176" max="7176" width="9.36328125" bestFit="1" customWidth="1"/>
    <col min="7177" max="7177" width="15" bestFit="1" customWidth="1"/>
    <col min="7180" max="7180" width="11.453125" bestFit="1" customWidth="1"/>
    <col min="7427" max="7428" width="9.453125" bestFit="1" customWidth="1"/>
    <col min="7429" max="7429" width="15.54296875" customWidth="1"/>
    <col min="7430" max="7430" width="25.08984375" bestFit="1" customWidth="1"/>
    <col min="7431" max="7431" width="9.453125" bestFit="1" customWidth="1"/>
    <col min="7432" max="7432" width="9.36328125" bestFit="1" customWidth="1"/>
    <col min="7433" max="7433" width="15" bestFit="1" customWidth="1"/>
    <col min="7436" max="7436" width="11.453125" bestFit="1" customWidth="1"/>
    <col min="7683" max="7684" width="9.453125" bestFit="1" customWidth="1"/>
    <col min="7685" max="7685" width="15.54296875" customWidth="1"/>
    <col min="7686" max="7686" width="25.08984375" bestFit="1" customWidth="1"/>
    <col min="7687" max="7687" width="9.453125" bestFit="1" customWidth="1"/>
    <col min="7688" max="7688" width="9.36328125" bestFit="1" customWidth="1"/>
    <col min="7689" max="7689" width="15" bestFit="1" customWidth="1"/>
    <col min="7692" max="7692" width="11.453125" bestFit="1" customWidth="1"/>
    <col min="7939" max="7940" width="9.453125" bestFit="1" customWidth="1"/>
    <col min="7941" max="7941" width="15.54296875" customWidth="1"/>
    <col min="7942" max="7942" width="25.08984375" bestFit="1" customWidth="1"/>
    <col min="7943" max="7943" width="9.453125" bestFit="1" customWidth="1"/>
    <col min="7944" max="7944" width="9.36328125" bestFit="1" customWidth="1"/>
    <col min="7945" max="7945" width="15" bestFit="1" customWidth="1"/>
    <col min="7948" max="7948" width="11.453125" bestFit="1" customWidth="1"/>
    <col min="8195" max="8196" width="9.453125" bestFit="1" customWidth="1"/>
    <col min="8197" max="8197" width="15.54296875" customWidth="1"/>
    <col min="8198" max="8198" width="25.08984375" bestFit="1" customWidth="1"/>
    <col min="8199" max="8199" width="9.453125" bestFit="1" customWidth="1"/>
    <col min="8200" max="8200" width="9.36328125" bestFit="1" customWidth="1"/>
    <col min="8201" max="8201" width="15" bestFit="1" customWidth="1"/>
    <col min="8204" max="8204" width="11.453125" bestFit="1" customWidth="1"/>
    <col min="8451" max="8452" width="9.453125" bestFit="1" customWidth="1"/>
    <col min="8453" max="8453" width="15.54296875" customWidth="1"/>
    <col min="8454" max="8454" width="25.08984375" bestFit="1" customWidth="1"/>
    <col min="8455" max="8455" width="9.453125" bestFit="1" customWidth="1"/>
    <col min="8456" max="8456" width="9.36328125" bestFit="1" customWidth="1"/>
    <col min="8457" max="8457" width="15" bestFit="1" customWidth="1"/>
    <col min="8460" max="8460" width="11.453125" bestFit="1" customWidth="1"/>
    <col min="8707" max="8708" width="9.453125" bestFit="1" customWidth="1"/>
    <col min="8709" max="8709" width="15.54296875" customWidth="1"/>
    <col min="8710" max="8710" width="25.08984375" bestFit="1" customWidth="1"/>
    <col min="8711" max="8711" width="9.453125" bestFit="1" customWidth="1"/>
    <col min="8712" max="8712" width="9.36328125" bestFit="1" customWidth="1"/>
    <col min="8713" max="8713" width="15" bestFit="1" customWidth="1"/>
    <col min="8716" max="8716" width="11.453125" bestFit="1" customWidth="1"/>
    <col min="8963" max="8964" width="9.453125" bestFit="1" customWidth="1"/>
    <col min="8965" max="8965" width="15.54296875" customWidth="1"/>
    <col min="8966" max="8966" width="25.08984375" bestFit="1" customWidth="1"/>
    <col min="8967" max="8967" width="9.453125" bestFit="1" customWidth="1"/>
    <col min="8968" max="8968" width="9.36328125" bestFit="1" customWidth="1"/>
    <col min="8969" max="8969" width="15" bestFit="1" customWidth="1"/>
    <col min="8972" max="8972" width="11.453125" bestFit="1" customWidth="1"/>
    <col min="9219" max="9220" width="9.453125" bestFit="1" customWidth="1"/>
    <col min="9221" max="9221" width="15.54296875" customWidth="1"/>
    <col min="9222" max="9222" width="25.08984375" bestFit="1" customWidth="1"/>
    <col min="9223" max="9223" width="9.453125" bestFit="1" customWidth="1"/>
    <col min="9224" max="9224" width="9.36328125" bestFit="1" customWidth="1"/>
    <col min="9225" max="9225" width="15" bestFit="1" customWidth="1"/>
    <col min="9228" max="9228" width="11.453125" bestFit="1" customWidth="1"/>
    <col min="9475" max="9476" width="9.453125" bestFit="1" customWidth="1"/>
    <col min="9477" max="9477" width="15.54296875" customWidth="1"/>
    <col min="9478" max="9478" width="25.08984375" bestFit="1" customWidth="1"/>
    <col min="9479" max="9479" width="9.453125" bestFit="1" customWidth="1"/>
    <col min="9480" max="9480" width="9.36328125" bestFit="1" customWidth="1"/>
    <col min="9481" max="9481" width="15" bestFit="1" customWidth="1"/>
    <col min="9484" max="9484" width="11.453125" bestFit="1" customWidth="1"/>
    <col min="9731" max="9732" width="9.453125" bestFit="1" customWidth="1"/>
    <col min="9733" max="9733" width="15.54296875" customWidth="1"/>
    <col min="9734" max="9734" width="25.08984375" bestFit="1" customWidth="1"/>
    <col min="9735" max="9735" width="9.453125" bestFit="1" customWidth="1"/>
    <col min="9736" max="9736" width="9.36328125" bestFit="1" customWidth="1"/>
    <col min="9737" max="9737" width="15" bestFit="1" customWidth="1"/>
    <col min="9740" max="9740" width="11.453125" bestFit="1" customWidth="1"/>
    <col min="9987" max="9988" width="9.453125" bestFit="1" customWidth="1"/>
    <col min="9989" max="9989" width="15.54296875" customWidth="1"/>
    <col min="9990" max="9990" width="25.08984375" bestFit="1" customWidth="1"/>
    <col min="9991" max="9991" width="9.453125" bestFit="1" customWidth="1"/>
    <col min="9992" max="9992" width="9.36328125" bestFit="1" customWidth="1"/>
    <col min="9993" max="9993" width="15" bestFit="1" customWidth="1"/>
    <col min="9996" max="9996" width="11.453125" bestFit="1" customWidth="1"/>
    <col min="10243" max="10244" width="9.453125" bestFit="1" customWidth="1"/>
    <col min="10245" max="10245" width="15.54296875" customWidth="1"/>
    <col min="10246" max="10246" width="25.08984375" bestFit="1" customWidth="1"/>
    <col min="10247" max="10247" width="9.453125" bestFit="1" customWidth="1"/>
    <col min="10248" max="10248" width="9.36328125" bestFit="1" customWidth="1"/>
    <col min="10249" max="10249" width="15" bestFit="1" customWidth="1"/>
    <col min="10252" max="10252" width="11.453125" bestFit="1" customWidth="1"/>
    <col min="10499" max="10500" width="9.453125" bestFit="1" customWidth="1"/>
    <col min="10501" max="10501" width="15.54296875" customWidth="1"/>
    <col min="10502" max="10502" width="25.08984375" bestFit="1" customWidth="1"/>
    <col min="10503" max="10503" width="9.453125" bestFit="1" customWidth="1"/>
    <col min="10504" max="10504" width="9.36328125" bestFit="1" customWidth="1"/>
    <col min="10505" max="10505" width="15" bestFit="1" customWidth="1"/>
    <col min="10508" max="10508" width="11.453125" bestFit="1" customWidth="1"/>
    <col min="10755" max="10756" width="9.453125" bestFit="1" customWidth="1"/>
    <col min="10757" max="10757" width="15.54296875" customWidth="1"/>
    <col min="10758" max="10758" width="25.08984375" bestFit="1" customWidth="1"/>
    <col min="10759" max="10759" width="9.453125" bestFit="1" customWidth="1"/>
    <col min="10760" max="10760" width="9.36328125" bestFit="1" customWidth="1"/>
    <col min="10761" max="10761" width="15" bestFit="1" customWidth="1"/>
    <col min="10764" max="10764" width="11.453125" bestFit="1" customWidth="1"/>
    <col min="11011" max="11012" width="9.453125" bestFit="1" customWidth="1"/>
    <col min="11013" max="11013" width="15.54296875" customWidth="1"/>
    <col min="11014" max="11014" width="25.08984375" bestFit="1" customWidth="1"/>
    <col min="11015" max="11015" width="9.453125" bestFit="1" customWidth="1"/>
    <col min="11016" max="11016" width="9.36328125" bestFit="1" customWidth="1"/>
    <col min="11017" max="11017" width="15" bestFit="1" customWidth="1"/>
    <col min="11020" max="11020" width="11.453125" bestFit="1" customWidth="1"/>
    <col min="11267" max="11268" width="9.453125" bestFit="1" customWidth="1"/>
    <col min="11269" max="11269" width="15.54296875" customWidth="1"/>
    <col min="11270" max="11270" width="25.08984375" bestFit="1" customWidth="1"/>
    <col min="11271" max="11271" width="9.453125" bestFit="1" customWidth="1"/>
    <col min="11272" max="11272" width="9.36328125" bestFit="1" customWidth="1"/>
    <col min="11273" max="11273" width="15" bestFit="1" customWidth="1"/>
    <col min="11276" max="11276" width="11.453125" bestFit="1" customWidth="1"/>
    <col min="11523" max="11524" width="9.453125" bestFit="1" customWidth="1"/>
    <col min="11525" max="11525" width="15.54296875" customWidth="1"/>
    <col min="11526" max="11526" width="25.08984375" bestFit="1" customWidth="1"/>
    <col min="11527" max="11527" width="9.453125" bestFit="1" customWidth="1"/>
    <col min="11528" max="11528" width="9.36328125" bestFit="1" customWidth="1"/>
    <col min="11529" max="11529" width="15" bestFit="1" customWidth="1"/>
    <col min="11532" max="11532" width="11.453125" bestFit="1" customWidth="1"/>
    <col min="11779" max="11780" width="9.453125" bestFit="1" customWidth="1"/>
    <col min="11781" max="11781" width="15.54296875" customWidth="1"/>
    <col min="11782" max="11782" width="25.08984375" bestFit="1" customWidth="1"/>
    <col min="11783" max="11783" width="9.453125" bestFit="1" customWidth="1"/>
    <col min="11784" max="11784" width="9.36328125" bestFit="1" customWidth="1"/>
    <col min="11785" max="11785" width="15" bestFit="1" customWidth="1"/>
    <col min="11788" max="11788" width="11.453125" bestFit="1" customWidth="1"/>
    <col min="12035" max="12036" width="9.453125" bestFit="1" customWidth="1"/>
    <col min="12037" max="12037" width="15.54296875" customWidth="1"/>
    <col min="12038" max="12038" width="25.08984375" bestFit="1" customWidth="1"/>
    <col min="12039" max="12039" width="9.453125" bestFit="1" customWidth="1"/>
    <col min="12040" max="12040" width="9.36328125" bestFit="1" customWidth="1"/>
    <col min="12041" max="12041" width="15" bestFit="1" customWidth="1"/>
    <col min="12044" max="12044" width="11.453125" bestFit="1" customWidth="1"/>
    <col min="12291" max="12292" width="9.453125" bestFit="1" customWidth="1"/>
    <col min="12293" max="12293" width="15.54296875" customWidth="1"/>
    <col min="12294" max="12294" width="25.08984375" bestFit="1" customWidth="1"/>
    <col min="12295" max="12295" width="9.453125" bestFit="1" customWidth="1"/>
    <col min="12296" max="12296" width="9.36328125" bestFit="1" customWidth="1"/>
    <col min="12297" max="12297" width="15" bestFit="1" customWidth="1"/>
    <col min="12300" max="12300" width="11.453125" bestFit="1" customWidth="1"/>
    <col min="12547" max="12548" width="9.453125" bestFit="1" customWidth="1"/>
    <col min="12549" max="12549" width="15.54296875" customWidth="1"/>
    <col min="12550" max="12550" width="25.08984375" bestFit="1" customWidth="1"/>
    <col min="12551" max="12551" width="9.453125" bestFit="1" customWidth="1"/>
    <col min="12552" max="12552" width="9.36328125" bestFit="1" customWidth="1"/>
    <col min="12553" max="12553" width="15" bestFit="1" customWidth="1"/>
    <col min="12556" max="12556" width="11.453125" bestFit="1" customWidth="1"/>
    <col min="12803" max="12804" width="9.453125" bestFit="1" customWidth="1"/>
    <col min="12805" max="12805" width="15.54296875" customWidth="1"/>
    <col min="12806" max="12806" width="25.08984375" bestFit="1" customWidth="1"/>
    <col min="12807" max="12807" width="9.453125" bestFit="1" customWidth="1"/>
    <col min="12808" max="12808" width="9.36328125" bestFit="1" customWidth="1"/>
    <col min="12809" max="12809" width="15" bestFit="1" customWidth="1"/>
    <col min="12812" max="12812" width="11.453125" bestFit="1" customWidth="1"/>
    <col min="13059" max="13060" width="9.453125" bestFit="1" customWidth="1"/>
    <col min="13061" max="13061" width="15.54296875" customWidth="1"/>
    <col min="13062" max="13062" width="25.08984375" bestFit="1" customWidth="1"/>
    <col min="13063" max="13063" width="9.453125" bestFit="1" customWidth="1"/>
    <col min="13064" max="13064" width="9.36328125" bestFit="1" customWidth="1"/>
    <col min="13065" max="13065" width="15" bestFit="1" customWidth="1"/>
    <col min="13068" max="13068" width="11.453125" bestFit="1" customWidth="1"/>
    <col min="13315" max="13316" width="9.453125" bestFit="1" customWidth="1"/>
    <col min="13317" max="13317" width="15.54296875" customWidth="1"/>
    <col min="13318" max="13318" width="25.08984375" bestFit="1" customWidth="1"/>
    <col min="13319" max="13319" width="9.453125" bestFit="1" customWidth="1"/>
    <col min="13320" max="13320" width="9.36328125" bestFit="1" customWidth="1"/>
    <col min="13321" max="13321" width="15" bestFit="1" customWidth="1"/>
    <col min="13324" max="13324" width="11.453125" bestFit="1" customWidth="1"/>
    <col min="13571" max="13572" width="9.453125" bestFit="1" customWidth="1"/>
    <col min="13573" max="13573" width="15.54296875" customWidth="1"/>
    <col min="13574" max="13574" width="25.08984375" bestFit="1" customWidth="1"/>
    <col min="13575" max="13575" width="9.453125" bestFit="1" customWidth="1"/>
    <col min="13576" max="13576" width="9.36328125" bestFit="1" customWidth="1"/>
    <col min="13577" max="13577" width="15" bestFit="1" customWidth="1"/>
    <col min="13580" max="13580" width="11.453125" bestFit="1" customWidth="1"/>
    <col min="13827" max="13828" width="9.453125" bestFit="1" customWidth="1"/>
    <col min="13829" max="13829" width="15.54296875" customWidth="1"/>
    <col min="13830" max="13830" width="25.08984375" bestFit="1" customWidth="1"/>
    <col min="13831" max="13831" width="9.453125" bestFit="1" customWidth="1"/>
    <col min="13832" max="13832" width="9.36328125" bestFit="1" customWidth="1"/>
    <col min="13833" max="13833" width="15" bestFit="1" customWidth="1"/>
    <col min="13836" max="13836" width="11.453125" bestFit="1" customWidth="1"/>
    <col min="14083" max="14084" width="9.453125" bestFit="1" customWidth="1"/>
    <col min="14085" max="14085" width="15.54296875" customWidth="1"/>
    <col min="14086" max="14086" width="25.08984375" bestFit="1" customWidth="1"/>
    <col min="14087" max="14087" width="9.453125" bestFit="1" customWidth="1"/>
    <col min="14088" max="14088" width="9.36328125" bestFit="1" customWidth="1"/>
    <col min="14089" max="14089" width="15" bestFit="1" customWidth="1"/>
    <col min="14092" max="14092" width="11.453125" bestFit="1" customWidth="1"/>
    <col min="14339" max="14340" width="9.453125" bestFit="1" customWidth="1"/>
    <col min="14341" max="14341" width="15.54296875" customWidth="1"/>
    <col min="14342" max="14342" width="25.08984375" bestFit="1" customWidth="1"/>
    <col min="14343" max="14343" width="9.453125" bestFit="1" customWidth="1"/>
    <col min="14344" max="14344" width="9.36328125" bestFit="1" customWidth="1"/>
    <col min="14345" max="14345" width="15" bestFit="1" customWidth="1"/>
    <col min="14348" max="14348" width="11.453125" bestFit="1" customWidth="1"/>
    <col min="14595" max="14596" width="9.453125" bestFit="1" customWidth="1"/>
    <col min="14597" max="14597" width="15.54296875" customWidth="1"/>
    <col min="14598" max="14598" width="25.08984375" bestFit="1" customWidth="1"/>
    <col min="14599" max="14599" width="9.453125" bestFit="1" customWidth="1"/>
    <col min="14600" max="14600" width="9.36328125" bestFit="1" customWidth="1"/>
    <col min="14601" max="14601" width="15" bestFit="1" customWidth="1"/>
    <col min="14604" max="14604" width="11.453125" bestFit="1" customWidth="1"/>
    <col min="14851" max="14852" width="9.453125" bestFit="1" customWidth="1"/>
    <col min="14853" max="14853" width="15.54296875" customWidth="1"/>
    <col min="14854" max="14854" width="25.08984375" bestFit="1" customWidth="1"/>
    <col min="14855" max="14855" width="9.453125" bestFit="1" customWidth="1"/>
    <col min="14856" max="14856" width="9.36328125" bestFit="1" customWidth="1"/>
    <col min="14857" max="14857" width="15" bestFit="1" customWidth="1"/>
    <col min="14860" max="14860" width="11.453125" bestFit="1" customWidth="1"/>
    <col min="15107" max="15108" width="9.453125" bestFit="1" customWidth="1"/>
    <col min="15109" max="15109" width="15.54296875" customWidth="1"/>
    <col min="15110" max="15110" width="25.08984375" bestFit="1" customWidth="1"/>
    <col min="15111" max="15111" width="9.453125" bestFit="1" customWidth="1"/>
    <col min="15112" max="15112" width="9.36328125" bestFit="1" customWidth="1"/>
    <col min="15113" max="15113" width="15" bestFit="1" customWidth="1"/>
    <col min="15116" max="15116" width="11.453125" bestFit="1" customWidth="1"/>
    <col min="15363" max="15364" width="9.453125" bestFit="1" customWidth="1"/>
    <col min="15365" max="15365" width="15.54296875" customWidth="1"/>
    <col min="15366" max="15366" width="25.08984375" bestFit="1" customWidth="1"/>
    <col min="15367" max="15367" width="9.453125" bestFit="1" customWidth="1"/>
    <col min="15368" max="15368" width="9.36328125" bestFit="1" customWidth="1"/>
    <col min="15369" max="15369" width="15" bestFit="1" customWidth="1"/>
    <col min="15372" max="15372" width="11.453125" bestFit="1" customWidth="1"/>
    <col min="15619" max="15620" width="9.453125" bestFit="1" customWidth="1"/>
    <col min="15621" max="15621" width="15.54296875" customWidth="1"/>
    <col min="15622" max="15622" width="25.08984375" bestFit="1" customWidth="1"/>
    <col min="15623" max="15623" width="9.453125" bestFit="1" customWidth="1"/>
    <col min="15624" max="15624" width="9.36328125" bestFit="1" customWidth="1"/>
    <col min="15625" max="15625" width="15" bestFit="1" customWidth="1"/>
    <col min="15628" max="15628" width="11.453125" bestFit="1" customWidth="1"/>
    <col min="15875" max="15876" width="9.453125" bestFit="1" customWidth="1"/>
    <col min="15877" max="15877" width="15.54296875" customWidth="1"/>
    <col min="15878" max="15878" width="25.08984375" bestFit="1" customWidth="1"/>
    <col min="15879" max="15879" width="9.453125" bestFit="1" customWidth="1"/>
    <col min="15880" max="15880" width="9.36328125" bestFit="1" customWidth="1"/>
    <col min="15881" max="15881" width="15" bestFit="1" customWidth="1"/>
    <col min="15884" max="15884" width="11.453125" bestFit="1" customWidth="1"/>
    <col min="16131" max="16132" width="9.453125" bestFit="1" customWidth="1"/>
    <col min="16133" max="16133" width="15.54296875" customWidth="1"/>
    <col min="16134" max="16134" width="25.08984375" bestFit="1" customWidth="1"/>
    <col min="16135" max="16135" width="9.453125" bestFit="1" customWidth="1"/>
    <col min="16136" max="16136" width="9.36328125" bestFit="1" customWidth="1"/>
    <col min="16137" max="16137" width="15" bestFit="1" customWidth="1"/>
    <col min="16140" max="16140" width="11.453125" bestFit="1" customWidth="1"/>
  </cols>
  <sheetData>
    <row r="1" spans="1:19" ht="81" customHeight="1" thickBot="1">
      <c r="A1" s="443"/>
      <c r="B1" s="438"/>
      <c r="C1" s="438"/>
      <c r="D1" s="438"/>
      <c r="E1" s="438"/>
      <c r="F1" s="438"/>
      <c r="G1" s="438"/>
      <c r="H1" s="438"/>
      <c r="I1" s="438"/>
      <c r="J1" s="438"/>
      <c r="K1" s="438"/>
      <c r="L1" s="438"/>
      <c r="M1" s="438"/>
      <c r="N1" s="438"/>
      <c r="O1" s="438"/>
      <c r="P1" s="438"/>
      <c r="Q1" s="438"/>
      <c r="R1" s="438"/>
      <c r="S1" s="438"/>
    </row>
    <row r="2" spans="1:19" ht="19" thickBot="1">
      <c r="A2" s="63"/>
      <c r="B2" s="444" t="s">
        <v>199</v>
      </c>
      <c r="C2" s="445"/>
      <c r="D2" s="445"/>
      <c r="E2" s="445"/>
      <c r="F2" s="445"/>
      <c r="G2" s="445"/>
      <c r="H2" s="445"/>
      <c r="I2" s="445"/>
      <c r="J2" s="445"/>
      <c r="K2" s="445"/>
      <c r="L2" s="446"/>
      <c r="M2" s="63"/>
      <c r="N2" s="63"/>
      <c r="O2" s="63"/>
      <c r="P2" s="63"/>
      <c r="Q2" s="63"/>
      <c r="R2" s="63"/>
      <c r="S2" s="63"/>
    </row>
    <row r="3" spans="1:19" ht="15.5">
      <c r="A3" s="63"/>
      <c r="B3" s="63"/>
      <c r="C3" s="63"/>
      <c r="D3" s="63"/>
      <c r="E3" s="63"/>
      <c r="F3" s="63"/>
      <c r="G3" s="63"/>
      <c r="H3" s="63"/>
      <c r="I3" s="63"/>
      <c r="J3" s="63"/>
      <c r="K3" s="63"/>
      <c r="L3" s="63"/>
      <c r="M3" s="63"/>
      <c r="N3" s="63"/>
      <c r="O3" s="63"/>
      <c r="P3" s="63"/>
      <c r="Q3" s="63"/>
      <c r="R3" s="63"/>
      <c r="S3" s="63"/>
    </row>
    <row r="4" spans="1:19" ht="15.5">
      <c r="A4" s="63"/>
      <c r="B4" s="63"/>
      <c r="C4" s="63"/>
      <c r="D4" s="215">
        <v>36526</v>
      </c>
      <c r="E4" s="215">
        <v>36545</v>
      </c>
      <c r="F4" s="63"/>
      <c r="G4" s="63"/>
      <c r="H4" s="63"/>
      <c r="I4" s="63"/>
      <c r="J4" s="63"/>
      <c r="K4" s="63"/>
      <c r="L4" s="63"/>
      <c r="M4" s="63"/>
      <c r="N4" s="63"/>
      <c r="O4" s="63"/>
      <c r="P4" s="63"/>
      <c r="Q4" s="63"/>
      <c r="R4" s="63"/>
      <c r="S4" s="63"/>
    </row>
    <row r="5" spans="1:19" ht="15.5">
      <c r="A5" s="63"/>
      <c r="B5" s="63"/>
      <c r="C5" s="63"/>
      <c r="D5" s="215">
        <v>36526</v>
      </c>
      <c r="E5" s="63">
        <v>19</v>
      </c>
      <c r="F5" s="215"/>
      <c r="G5" s="63"/>
      <c r="H5" s="63"/>
      <c r="I5" s="63"/>
      <c r="J5" s="63"/>
      <c r="K5" s="63"/>
      <c r="L5" s="63"/>
      <c r="M5" s="63"/>
      <c r="N5" s="63"/>
      <c r="O5" s="63"/>
      <c r="P5" s="63"/>
      <c r="Q5" s="63"/>
      <c r="R5" s="63"/>
      <c r="S5" s="63"/>
    </row>
    <row r="6" spans="1:19" ht="15.5">
      <c r="A6" s="63"/>
      <c r="B6" s="63"/>
      <c r="C6" s="63"/>
      <c r="D6" s="215">
        <v>36545</v>
      </c>
      <c r="E6" s="63">
        <v>19</v>
      </c>
      <c r="F6" s="215"/>
      <c r="G6" s="63"/>
      <c r="H6" s="63"/>
      <c r="I6" s="63"/>
      <c r="J6" s="63"/>
      <c r="K6" s="63"/>
      <c r="L6" s="63"/>
      <c r="M6" s="63"/>
      <c r="N6" s="63"/>
      <c r="O6" s="63"/>
      <c r="P6" s="63"/>
      <c r="Q6" s="63"/>
      <c r="R6" s="63"/>
      <c r="S6" s="63"/>
    </row>
    <row r="7" spans="1:19" ht="15.5">
      <c r="A7" s="63"/>
      <c r="B7" s="63"/>
      <c r="C7" s="63"/>
      <c r="D7" s="63"/>
      <c r="E7" s="63"/>
      <c r="F7" s="63"/>
      <c r="G7" s="63"/>
      <c r="H7" s="63"/>
      <c r="I7" s="63"/>
      <c r="J7" s="63"/>
      <c r="K7" s="63"/>
      <c r="L7" s="63"/>
      <c r="M7" s="63"/>
      <c r="N7" s="63"/>
      <c r="O7" s="63"/>
      <c r="P7" s="63"/>
      <c r="Q7" s="63"/>
      <c r="R7" s="63"/>
      <c r="S7" s="63"/>
    </row>
    <row r="8" spans="1:19" ht="15.5">
      <c r="A8" s="63"/>
      <c r="B8" s="63"/>
      <c r="C8" s="9" t="s">
        <v>200</v>
      </c>
      <c r="D8" s="63"/>
      <c r="E8" s="63" t="s">
        <v>201</v>
      </c>
      <c r="F8" s="63"/>
      <c r="G8" s="63"/>
      <c r="H8" s="63"/>
      <c r="I8" s="63"/>
      <c r="J8" s="63"/>
      <c r="K8" s="63"/>
      <c r="L8" s="63"/>
      <c r="M8" s="63"/>
      <c r="N8" s="63"/>
      <c r="O8" s="63"/>
      <c r="P8" s="63"/>
      <c r="Q8" s="63"/>
      <c r="R8" s="63"/>
      <c r="S8" s="63"/>
    </row>
    <row r="9" spans="1:19" ht="15.5">
      <c r="A9" s="63"/>
      <c r="B9" s="63"/>
      <c r="C9" s="63"/>
      <c r="D9" s="63"/>
      <c r="E9" s="63"/>
      <c r="F9" s="63"/>
      <c r="G9" s="63"/>
      <c r="H9" s="63"/>
      <c r="I9" s="63"/>
      <c r="J9" s="63"/>
      <c r="K9" s="63"/>
      <c r="L9" s="63"/>
      <c r="M9" s="63"/>
      <c r="N9" s="63"/>
      <c r="O9" s="63"/>
      <c r="P9" s="63"/>
      <c r="Q9" s="63"/>
      <c r="R9" s="63"/>
      <c r="S9" s="63"/>
    </row>
    <row r="10" spans="1:19" ht="15.5">
      <c r="A10" s="63"/>
      <c r="B10" s="63"/>
      <c r="C10" s="63"/>
      <c r="D10" s="215">
        <v>36526</v>
      </c>
      <c r="E10" s="215">
        <f ca="1">TODAY()</f>
        <v>44941</v>
      </c>
      <c r="F10" s="63"/>
      <c r="G10" s="63"/>
      <c r="H10" s="63"/>
      <c r="I10" s="63"/>
      <c r="J10" s="63"/>
      <c r="K10" s="63"/>
      <c r="L10" s="63"/>
      <c r="M10" s="63"/>
      <c r="N10" s="63"/>
      <c r="O10" s="63"/>
      <c r="P10" s="63"/>
      <c r="Q10" s="63"/>
      <c r="R10" s="63"/>
      <c r="S10" s="63"/>
    </row>
    <row r="11" spans="1:19" ht="15.5">
      <c r="A11" s="63"/>
      <c r="B11" s="63"/>
      <c r="C11" s="63"/>
      <c r="D11" s="215">
        <v>36526</v>
      </c>
      <c r="E11" s="215">
        <f ca="1">TODAY()</f>
        <v>44941</v>
      </c>
      <c r="F11" s="247"/>
      <c r="G11" s="63"/>
      <c r="H11" s="63"/>
      <c r="I11" s="63"/>
      <c r="J11" s="63"/>
      <c r="K11" s="63"/>
      <c r="L11" s="63"/>
      <c r="M11" s="63"/>
      <c r="N11" s="63"/>
      <c r="O11" s="63"/>
      <c r="P11" s="63"/>
      <c r="Q11" s="63"/>
      <c r="R11" s="63"/>
      <c r="S11" s="63"/>
    </row>
    <row r="12" spans="1:19" ht="15.5">
      <c r="A12" s="63"/>
      <c r="B12" s="63"/>
      <c r="C12" s="63"/>
      <c r="D12" s="215">
        <v>36526</v>
      </c>
      <c r="E12" s="215">
        <f ca="1">TODAY()</f>
        <v>44941</v>
      </c>
      <c r="F12" s="248"/>
      <c r="G12" s="63"/>
      <c r="H12" s="63"/>
      <c r="I12" s="63"/>
      <c r="J12" s="63"/>
      <c r="K12" s="63"/>
      <c r="L12" s="63"/>
      <c r="M12" s="63"/>
      <c r="N12" s="63"/>
      <c r="O12" s="63"/>
      <c r="P12" s="63"/>
      <c r="Q12" s="63"/>
      <c r="R12" s="63"/>
      <c r="S12" s="63"/>
    </row>
    <row r="13" spans="1:19" ht="15.5">
      <c r="A13" s="63"/>
      <c r="B13" s="63"/>
      <c r="C13" s="63"/>
      <c r="D13" s="63"/>
      <c r="E13" s="63"/>
      <c r="F13" s="63"/>
      <c r="G13" s="63"/>
      <c r="H13" s="63"/>
      <c r="I13" s="63"/>
      <c r="J13" s="63"/>
      <c r="K13" s="63"/>
      <c r="L13" s="63"/>
      <c r="M13" s="63"/>
      <c r="N13" s="63"/>
      <c r="O13" s="63"/>
      <c r="P13" s="63"/>
      <c r="Q13" s="63"/>
      <c r="R13" s="63"/>
      <c r="S13" s="63"/>
    </row>
    <row r="14" spans="1:19" ht="18.5">
      <c r="A14" s="63"/>
      <c r="B14" s="63"/>
      <c r="C14" s="9" t="s">
        <v>202</v>
      </c>
      <c r="D14" s="63"/>
      <c r="E14" s="80" t="s">
        <v>203</v>
      </c>
      <c r="F14" s="63"/>
      <c r="G14" s="63"/>
      <c r="H14" s="63"/>
      <c r="I14" s="63"/>
      <c r="J14" s="63"/>
      <c r="K14" s="63"/>
      <c r="L14" s="63"/>
      <c r="M14" s="63"/>
      <c r="N14" s="63"/>
      <c r="O14" s="63"/>
      <c r="P14" s="63"/>
      <c r="Q14" s="63"/>
      <c r="R14" s="63"/>
      <c r="S14" s="63"/>
    </row>
    <row r="15" spans="1:19" ht="15.5">
      <c r="A15" s="63"/>
      <c r="B15" s="63"/>
      <c r="C15" s="63"/>
      <c r="D15" s="63"/>
      <c r="E15" s="63"/>
      <c r="F15" s="63"/>
      <c r="G15" s="63"/>
      <c r="H15" s="63"/>
      <c r="I15" s="63"/>
      <c r="J15" s="63"/>
      <c r="K15" s="63"/>
      <c r="L15" s="63"/>
      <c r="M15" s="63"/>
      <c r="N15" s="63"/>
      <c r="O15" s="63"/>
      <c r="P15" s="63"/>
      <c r="Q15" s="63"/>
      <c r="R15" s="63"/>
      <c r="S15" s="63"/>
    </row>
    <row r="16" spans="1:19" ht="15.5">
      <c r="A16" s="63"/>
      <c r="B16" s="63"/>
      <c r="C16" s="63"/>
      <c r="D16" s="215">
        <v>36526</v>
      </c>
      <c r="E16" s="215">
        <f ca="1">TODAY()</f>
        <v>44941</v>
      </c>
      <c r="F16" s="249"/>
      <c r="G16" s="63"/>
      <c r="H16" s="63"/>
      <c r="I16" s="63"/>
      <c r="J16" s="63"/>
      <c r="K16" s="63"/>
      <c r="L16" s="63"/>
      <c r="M16" s="63"/>
      <c r="N16" s="63"/>
      <c r="O16" s="63"/>
      <c r="P16" s="63"/>
      <c r="Q16" s="63"/>
      <c r="R16" s="63"/>
      <c r="S16" s="63"/>
    </row>
    <row r="17" spans="1:19" ht="18.5">
      <c r="A17" s="63"/>
      <c r="B17" s="63"/>
      <c r="C17" s="63"/>
      <c r="D17" s="81">
        <v>36526</v>
      </c>
      <c r="E17" s="81">
        <f ca="1">TODAY()</f>
        <v>44941</v>
      </c>
      <c r="F17" s="82"/>
      <c r="G17" s="63"/>
      <c r="H17" s="63"/>
      <c r="I17" s="63"/>
      <c r="J17" s="63"/>
      <c r="K17" s="63"/>
      <c r="L17" s="63"/>
      <c r="M17" s="63"/>
      <c r="N17" s="63"/>
      <c r="O17" s="63"/>
      <c r="P17" s="63"/>
      <c r="Q17" s="63"/>
      <c r="R17" s="63"/>
      <c r="S17" s="63"/>
    </row>
    <row r="18" spans="1:19" ht="15.5">
      <c r="A18" s="63"/>
      <c r="B18" s="63"/>
      <c r="C18" s="63"/>
      <c r="D18" s="63"/>
      <c r="E18" s="63"/>
      <c r="F18" s="63"/>
      <c r="G18" s="63"/>
      <c r="H18" s="63"/>
      <c r="I18" s="63"/>
      <c r="J18" s="63"/>
      <c r="K18" s="63"/>
      <c r="L18" s="63"/>
      <c r="M18" s="63"/>
      <c r="N18" s="63"/>
      <c r="O18" s="63"/>
      <c r="P18" s="63"/>
      <c r="Q18" s="63"/>
      <c r="R18" s="63"/>
      <c r="S18" s="63"/>
    </row>
    <row r="19" spans="1:19" ht="15.5">
      <c r="A19" s="63"/>
      <c r="B19" s="63"/>
      <c r="C19" s="9" t="s">
        <v>204</v>
      </c>
      <c r="D19" s="63"/>
      <c r="E19" s="63" t="s">
        <v>205</v>
      </c>
      <c r="F19" s="63"/>
      <c r="G19" s="63"/>
      <c r="H19" s="63"/>
      <c r="I19" s="63"/>
      <c r="J19" s="63"/>
      <c r="K19" s="63"/>
      <c r="L19" s="63"/>
      <c r="M19" s="63"/>
      <c r="N19" s="63"/>
      <c r="O19" s="63"/>
      <c r="P19" s="63"/>
      <c r="Q19" s="63"/>
      <c r="R19" s="63"/>
      <c r="S19" s="63"/>
    </row>
    <row r="20" spans="1:19" ht="15.5">
      <c r="A20" s="63"/>
      <c r="B20" s="63"/>
      <c r="C20" s="9" t="s">
        <v>206</v>
      </c>
      <c r="D20" s="63"/>
      <c r="E20" s="63" t="s">
        <v>207</v>
      </c>
      <c r="F20" s="63"/>
      <c r="G20" s="63"/>
      <c r="H20" s="63"/>
      <c r="I20" s="63"/>
      <c r="J20" s="63"/>
      <c r="K20" s="63"/>
      <c r="L20" s="63"/>
      <c r="M20" s="63"/>
      <c r="N20" s="63"/>
      <c r="O20" s="63"/>
      <c r="P20" s="63"/>
      <c r="Q20" s="63"/>
      <c r="R20" s="63"/>
      <c r="S20" s="63"/>
    </row>
    <row r="21" spans="1:19" ht="15.5">
      <c r="A21" s="63"/>
      <c r="B21" s="63"/>
      <c r="C21" s="63"/>
      <c r="D21" s="63"/>
      <c r="E21" s="63"/>
      <c r="F21" s="63"/>
      <c r="G21" s="63"/>
      <c r="H21" s="63"/>
      <c r="I21" s="63"/>
      <c r="J21" s="63"/>
      <c r="K21" s="63"/>
      <c r="L21" s="63"/>
      <c r="M21" s="63"/>
      <c r="N21" s="63"/>
      <c r="O21" s="63"/>
      <c r="P21" s="63"/>
      <c r="Q21" s="63"/>
      <c r="R21" s="63"/>
      <c r="S21" s="63"/>
    </row>
    <row r="22" spans="1:19" ht="15.5">
      <c r="A22" s="63"/>
      <c r="B22" s="63"/>
      <c r="C22" s="63"/>
      <c r="D22" s="215">
        <v>36526</v>
      </c>
      <c r="E22" s="63">
        <v>12</v>
      </c>
      <c r="F22" s="215"/>
      <c r="G22" s="63"/>
      <c r="H22" s="63"/>
      <c r="I22" s="63"/>
      <c r="J22" s="63"/>
      <c r="K22" s="63"/>
      <c r="L22" s="63"/>
      <c r="M22" s="63"/>
      <c r="N22" s="63"/>
      <c r="O22" s="63"/>
      <c r="P22" s="63"/>
      <c r="Q22" s="63"/>
      <c r="R22" s="63"/>
      <c r="S22" s="63"/>
    </row>
    <row r="23" spans="1:19" ht="15.5">
      <c r="A23" s="63"/>
      <c r="B23" s="63"/>
      <c r="C23" s="63"/>
      <c r="D23" s="63"/>
      <c r="E23" s="63"/>
      <c r="F23" s="215"/>
      <c r="G23" s="63"/>
      <c r="H23" s="63"/>
      <c r="I23" s="63"/>
      <c r="J23" s="63"/>
      <c r="K23" s="63"/>
      <c r="L23" s="63"/>
      <c r="M23" s="63"/>
      <c r="N23" s="63"/>
      <c r="O23" s="63"/>
      <c r="P23" s="63"/>
      <c r="Q23" s="63"/>
      <c r="R23" s="63"/>
      <c r="S23" s="63"/>
    </row>
    <row r="24" spans="1:19" ht="15.5">
      <c r="A24" s="63"/>
      <c r="B24" s="63"/>
      <c r="C24" s="63"/>
      <c r="D24" s="63"/>
      <c r="E24" s="63"/>
      <c r="F24" s="63"/>
      <c r="G24" s="63"/>
      <c r="H24" s="63"/>
      <c r="I24" s="63"/>
      <c r="J24" s="63"/>
      <c r="K24" s="63"/>
      <c r="L24" s="63"/>
      <c r="M24" s="63"/>
      <c r="N24" s="63"/>
      <c r="O24" s="63"/>
      <c r="P24" s="63"/>
      <c r="Q24" s="63"/>
      <c r="R24" s="63"/>
      <c r="S24" s="63"/>
    </row>
    <row r="25" spans="1:19" ht="15.5">
      <c r="A25" s="63"/>
      <c r="B25" s="63"/>
      <c r="C25" s="9" t="s">
        <v>208</v>
      </c>
      <c r="D25" s="63"/>
      <c r="E25" s="63" t="s">
        <v>209</v>
      </c>
      <c r="F25" s="63"/>
      <c r="G25" s="63"/>
      <c r="H25" s="63"/>
      <c r="I25" s="63"/>
      <c r="J25" s="63"/>
      <c r="K25" s="63"/>
      <c r="L25" s="63"/>
      <c r="M25" s="63"/>
      <c r="N25" s="63"/>
      <c r="O25" s="63"/>
      <c r="P25" s="63"/>
      <c r="Q25" s="63"/>
      <c r="R25" s="63"/>
      <c r="S25" s="63"/>
    </row>
    <row r="26" spans="1:19" ht="15.5">
      <c r="A26" s="63"/>
      <c r="B26" s="63"/>
      <c r="C26" s="63"/>
      <c r="D26" s="63"/>
      <c r="E26" s="63"/>
      <c r="F26" s="63"/>
      <c r="G26" s="63"/>
      <c r="H26" s="63"/>
      <c r="I26" s="63"/>
      <c r="J26" s="63"/>
      <c r="K26" s="63"/>
      <c r="L26" s="63"/>
      <c r="M26" s="63"/>
      <c r="N26" s="63"/>
      <c r="O26" s="63"/>
      <c r="P26" s="63"/>
      <c r="Q26" s="63"/>
      <c r="R26" s="63"/>
      <c r="S26" s="63"/>
    </row>
    <row r="27" spans="1:19" ht="15.5">
      <c r="A27" s="63"/>
      <c r="B27" s="63"/>
      <c r="C27" s="63"/>
      <c r="D27" s="215">
        <f ca="1">TODAY()</f>
        <v>44941</v>
      </c>
      <c r="E27" s="63"/>
      <c r="F27" s="63"/>
      <c r="G27" s="63"/>
      <c r="H27" s="63"/>
      <c r="I27" s="63"/>
      <c r="J27" s="63"/>
      <c r="K27" s="63"/>
      <c r="L27" s="63"/>
      <c r="M27" s="63"/>
      <c r="N27" s="63"/>
      <c r="O27" s="63"/>
      <c r="P27" s="63"/>
      <c r="Q27" s="63"/>
      <c r="R27" s="63"/>
      <c r="S27" s="63"/>
    </row>
    <row r="28" spans="1:19" ht="15.5">
      <c r="A28" s="63"/>
      <c r="B28" s="63"/>
      <c r="C28" s="63"/>
      <c r="D28" s="63"/>
      <c r="E28" s="63"/>
      <c r="F28" s="63"/>
      <c r="G28" s="63"/>
      <c r="H28" s="63"/>
      <c r="I28" s="63"/>
      <c r="J28" s="63"/>
      <c r="K28" s="63"/>
      <c r="L28" s="63"/>
      <c r="M28" s="63"/>
      <c r="N28" s="63"/>
      <c r="O28" s="63"/>
      <c r="P28" s="63"/>
      <c r="Q28" s="63"/>
      <c r="R28" s="63"/>
      <c r="S28" s="63"/>
    </row>
    <row r="29" spans="1:19" ht="15.5">
      <c r="A29" s="63"/>
      <c r="B29" s="63"/>
      <c r="C29" s="63"/>
      <c r="D29" s="63"/>
      <c r="E29" s="63"/>
      <c r="F29" s="63"/>
      <c r="G29" s="63"/>
      <c r="H29" s="63"/>
      <c r="I29" s="63"/>
      <c r="J29" s="63"/>
      <c r="K29" s="63"/>
      <c r="L29" s="63"/>
      <c r="M29" s="63"/>
      <c r="N29" s="63"/>
      <c r="O29" s="63"/>
      <c r="P29" s="63"/>
      <c r="Q29" s="63"/>
      <c r="R29" s="63"/>
      <c r="S29" s="63"/>
    </row>
    <row r="30" spans="1:19" ht="15.5">
      <c r="A30" s="63"/>
      <c r="B30" s="63"/>
      <c r="C30" s="9" t="s">
        <v>210</v>
      </c>
      <c r="D30" s="63"/>
      <c r="E30" s="63" t="s">
        <v>211</v>
      </c>
      <c r="F30" s="63"/>
      <c r="G30" s="63"/>
      <c r="H30" s="63"/>
      <c r="I30" s="63"/>
      <c r="J30" s="63"/>
      <c r="K30" s="63"/>
      <c r="L30" s="63"/>
      <c r="M30" s="63"/>
      <c r="N30" s="63"/>
      <c r="O30" s="63"/>
      <c r="P30" s="63"/>
      <c r="Q30" s="63"/>
      <c r="R30" s="63"/>
      <c r="S30" s="63"/>
    </row>
    <row r="31" spans="1:19" ht="15.5">
      <c r="A31" s="63"/>
      <c r="B31" s="63"/>
      <c r="C31" s="63"/>
      <c r="D31" s="63"/>
      <c r="E31" s="63"/>
      <c r="F31" s="63"/>
      <c r="G31" s="63"/>
      <c r="H31" s="63"/>
      <c r="I31" s="63"/>
      <c r="J31" s="63"/>
      <c r="K31" s="63"/>
      <c r="L31" s="63"/>
      <c r="M31" s="63"/>
      <c r="N31" s="63"/>
      <c r="O31" s="63"/>
      <c r="P31" s="63"/>
      <c r="Q31" s="63"/>
      <c r="R31" s="63"/>
      <c r="S31" s="63"/>
    </row>
    <row r="32" spans="1:19" ht="15.5">
      <c r="A32" s="63"/>
      <c r="B32" s="63"/>
      <c r="C32" s="63"/>
      <c r="D32" s="215">
        <f ca="1">TODAY()</f>
        <v>44941</v>
      </c>
      <c r="E32" s="63"/>
      <c r="F32" s="63"/>
      <c r="G32" s="63"/>
      <c r="H32" s="63"/>
      <c r="I32" s="63"/>
      <c r="J32" s="63"/>
      <c r="K32" s="63"/>
      <c r="L32" s="63"/>
      <c r="M32" s="63"/>
      <c r="N32" s="63"/>
      <c r="O32" s="63"/>
      <c r="P32" s="63"/>
      <c r="Q32" s="63"/>
      <c r="R32" s="63"/>
      <c r="S32" s="63"/>
    </row>
    <row r="33" spans="1:19" ht="15.5">
      <c r="A33" s="63"/>
      <c r="B33" s="63"/>
      <c r="C33" s="63"/>
      <c r="D33" s="63"/>
      <c r="E33" s="63"/>
      <c r="F33" s="63"/>
      <c r="G33" s="63"/>
      <c r="H33" s="63"/>
      <c r="I33" s="63"/>
      <c r="J33" s="63"/>
      <c r="K33" s="63"/>
      <c r="L33" s="63"/>
      <c r="M33" s="63"/>
      <c r="N33" s="63"/>
      <c r="O33" s="63"/>
      <c r="P33" s="63"/>
      <c r="Q33" s="63"/>
      <c r="R33" s="63"/>
      <c r="S33" s="63"/>
    </row>
    <row r="34" spans="1:19" ht="15.5">
      <c r="A34" s="63"/>
      <c r="B34" s="63"/>
      <c r="C34" s="63"/>
      <c r="D34" s="63"/>
      <c r="E34" s="63"/>
      <c r="F34" s="63"/>
      <c r="G34" s="63"/>
      <c r="H34" s="63"/>
      <c r="I34" s="63"/>
      <c r="J34" s="63"/>
      <c r="K34" s="63"/>
      <c r="L34" s="63"/>
      <c r="M34" s="63"/>
      <c r="N34" s="63"/>
      <c r="O34" s="63"/>
      <c r="P34" s="63"/>
      <c r="Q34" s="63"/>
      <c r="R34" s="63"/>
      <c r="S34" s="63"/>
    </row>
    <row r="35" spans="1:19" ht="15.5">
      <c r="A35" s="63"/>
      <c r="B35" s="63"/>
      <c r="C35" s="9" t="s">
        <v>212</v>
      </c>
      <c r="D35" s="63"/>
      <c r="E35" s="63" t="s">
        <v>213</v>
      </c>
      <c r="F35" s="63"/>
      <c r="G35" s="63"/>
      <c r="H35" s="63"/>
      <c r="I35" s="63"/>
      <c r="J35" s="63"/>
      <c r="K35" s="63"/>
      <c r="L35" s="63"/>
      <c r="M35" s="63"/>
      <c r="N35" s="63"/>
      <c r="O35" s="63"/>
      <c r="P35" s="63"/>
      <c r="Q35" s="63"/>
      <c r="R35" s="63"/>
      <c r="S35" s="63"/>
    </row>
    <row r="36" spans="1:19" ht="15.5">
      <c r="A36" s="63"/>
      <c r="B36" s="63"/>
      <c r="C36" s="9" t="s">
        <v>214</v>
      </c>
      <c r="D36" s="63"/>
      <c r="E36" s="63" t="s">
        <v>215</v>
      </c>
      <c r="F36" s="63"/>
      <c r="G36" s="63"/>
      <c r="H36" s="63"/>
      <c r="I36" s="63"/>
      <c r="J36" s="63"/>
      <c r="K36" s="63"/>
      <c r="L36" s="63"/>
      <c r="M36" s="63"/>
      <c r="N36" s="63"/>
      <c r="O36" s="63"/>
      <c r="P36" s="63"/>
      <c r="Q36" s="63"/>
      <c r="R36" s="63"/>
      <c r="S36" s="63"/>
    </row>
    <row r="37" spans="1:19" ht="15.5">
      <c r="A37" s="63"/>
      <c r="B37" s="63"/>
      <c r="C37" s="63"/>
      <c r="D37" s="63"/>
      <c r="E37" s="63"/>
      <c r="F37" s="63"/>
      <c r="G37" s="63"/>
      <c r="H37" s="63"/>
      <c r="I37" s="63"/>
      <c r="J37" s="63"/>
      <c r="K37" s="63"/>
      <c r="L37" s="63"/>
      <c r="M37" s="63"/>
      <c r="N37" s="63"/>
      <c r="O37" s="63"/>
      <c r="P37" s="63"/>
      <c r="Q37" s="63"/>
      <c r="R37" s="63"/>
      <c r="S37" s="63"/>
    </row>
    <row r="38" spans="1:19" ht="16" thickBot="1">
      <c r="A38" s="63"/>
      <c r="B38" s="63"/>
      <c r="C38" s="63"/>
      <c r="D38" s="63"/>
      <c r="E38" s="63"/>
      <c r="F38" s="63"/>
      <c r="G38" s="63"/>
      <c r="H38" s="63"/>
      <c r="I38" s="63"/>
      <c r="J38" s="63"/>
      <c r="K38" s="215"/>
      <c r="L38" s="63"/>
      <c r="M38" s="63"/>
      <c r="N38" s="63"/>
      <c r="O38" s="63"/>
      <c r="P38" s="63"/>
      <c r="Q38" s="63"/>
      <c r="R38" s="63"/>
      <c r="S38" s="63"/>
    </row>
    <row r="39" spans="1:19" ht="19" thickBot="1">
      <c r="A39" s="63"/>
      <c r="B39" s="444" t="s">
        <v>216</v>
      </c>
      <c r="C39" s="445"/>
      <c r="D39" s="445"/>
      <c r="E39" s="445"/>
      <c r="F39" s="445"/>
      <c r="G39" s="445"/>
      <c r="H39" s="445"/>
      <c r="I39" s="445"/>
      <c r="J39" s="445"/>
      <c r="K39" s="445"/>
      <c r="L39" s="446"/>
      <c r="M39" s="63"/>
      <c r="N39" s="63"/>
      <c r="O39" s="63"/>
      <c r="P39" s="63"/>
      <c r="Q39" s="63"/>
      <c r="R39" s="63"/>
      <c r="S39" s="63"/>
    </row>
    <row r="40" spans="1:19" ht="15.5">
      <c r="A40" s="63"/>
      <c r="B40" s="63"/>
      <c r="C40" s="63"/>
      <c r="D40" s="63"/>
      <c r="E40" s="63"/>
      <c r="F40" s="63"/>
      <c r="G40" s="63"/>
      <c r="H40" s="63"/>
      <c r="I40" s="63"/>
      <c r="J40" s="63"/>
      <c r="K40" s="63"/>
      <c r="L40" s="63"/>
      <c r="M40" s="63"/>
      <c r="N40" s="63"/>
      <c r="O40" s="63"/>
      <c r="P40" s="63"/>
      <c r="Q40" s="63"/>
      <c r="R40" s="63"/>
      <c r="S40" s="63"/>
    </row>
    <row r="41" spans="1:19" ht="16" thickBot="1">
      <c r="A41" s="63"/>
      <c r="B41" s="63"/>
      <c r="C41" s="63"/>
      <c r="D41" s="216">
        <v>0.51041666666666663</v>
      </c>
      <c r="E41" s="216">
        <v>0.28125</v>
      </c>
      <c r="F41" s="216"/>
      <c r="G41" s="63"/>
      <c r="H41" s="63"/>
      <c r="I41" s="63"/>
      <c r="J41" s="63"/>
      <c r="K41" s="63"/>
      <c r="L41" s="63"/>
      <c r="M41" s="63"/>
      <c r="N41" s="63"/>
      <c r="O41" s="63"/>
      <c r="P41" s="63"/>
      <c r="Q41" s="63"/>
      <c r="R41" s="63"/>
      <c r="S41" s="63"/>
    </row>
    <row r="42" spans="1:19" ht="16" thickTop="1">
      <c r="A42" s="63"/>
      <c r="B42" s="63"/>
      <c r="C42" s="63"/>
      <c r="D42" s="216">
        <v>0.83333333333333337</v>
      </c>
      <c r="E42" s="216">
        <v>0.625</v>
      </c>
      <c r="F42" s="250"/>
      <c r="G42" s="63"/>
      <c r="H42" s="449" t="s">
        <v>342</v>
      </c>
      <c r="I42" s="477"/>
      <c r="J42" s="450"/>
      <c r="K42" s="63"/>
      <c r="L42" s="63"/>
      <c r="M42" s="63"/>
      <c r="N42" s="63"/>
      <c r="O42" s="63"/>
      <c r="P42" s="63"/>
      <c r="Q42" s="63"/>
      <c r="R42" s="63"/>
      <c r="S42" s="63"/>
    </row>
    <row r="43" spans="1:19" ht="15.5">
      <c r="A43" s="63"/>
      <c r="B43" s="63"/>
      <c r="C43" s="63"/>
      <c r="D43" s="216">
        <v>0.83333333333333337</v>
      </c>
      <c r="E43" s="216">
        <v>0.625</v>
      </c>
      <c r="F43" s="251"/>
      <c r="G43" s="63"/>
      <c r="H43" s="451"/>
      <c r="I43" s="478"/>
      <c r="J43" s="452"/>
      <c r="K43" s="63"/>
      <c r="L43" s="63"/>
      <c r="M43" s="63"/>
      <c r="N43" s="63"/>
      <c r="O43" s="63"/>
      <c r="P43" s="63"/>
      <c r="Q43" s="63"/>
      <c r="R43" s="63"/>
      <c r="S43" s="63"/>
    </row>
    <row r="44" spans="1:19" ht="15.5">
      <c r="A44" s="63"/>
      <c r="B44" s="63"/>
      <c r="C44" s="63"/>
      <c r="D44" s="63"/>
      <c r="E44" s="63"/>
      <c r="F44" s="63"/>
      <c r="G44" s="63"/>
      <c r="H44" s="451"/>
      <c r="I44" s="478"/>
      <c r="J44" s="452"/>
      <c r="K44" s="63"/>
      <c r="L44" s="63"/>
      <c r="M44" s="63"/>
      <c r="N44" s="63"/>
      <c r="O44" s="63"/>
      <c r="P44" s="63"/>
      <c r="Q44" s="63"/>
      <c r="R44" s="63"/>
      <c r="S44" s="63"/>
    </row>
    <row r="45" spans="1:19" ht="15.5">
      <c r="A45" s="63"/>
      <c r="B45" s="63"/>
      <c r="C45" s="9" t="s">
        <v>217</v>
      </c>
      <c r="D45" s="63"/>
      <c r="E45" s="63" t="s">
        <v>218</v>
      </c>
      <c r="F45" s="63"/>
      <c r="G45" s="63"/>
      <c r="H45" s="451"/>
      <c r="I45" s="478"/>
      <c r="J45" s="452"/>
      <c r="K45" s="63"/>
      <c r="L45" s="63"/>
      <c r="M45" s="63"/>
      <c r="N45" s="63"/>
      <c r="O45" s="63"/>
      <c r="P45" s="63"/>
      <c r="Q45" s="63"/>
      <c r="R45" s="63"/>
      <c r="S45" s="63"/>
    </row>
    <row r="46" spans="1:19" ht="16" thickBot="1">
      <c r="A46" s="63"/>
      <c r="B46" s="63"/>
      <c r="C46" s="63"/>
      <c r="D46" s="63"/>
      <c r="E46" s="63"/>
      <c r="F46" s="63"/>
      <c r="G46" s="63"/>
      <c r="H46" s="453"/>
      <c r="I46" s="479"/>
      <c r="J46" s="454"/>
      <c r="K46" s="63"/>
      <c r="L46" s="63"/>
      <c r="M46" s="63"/>
      <c r="N46" s="63"/>
      <c r="O46" s="63"/>
      <c r="P46" s="63"/>
      <c r="Q46" s="63"/>
      <c r="R46" s="63"/>
      <c r="S46" s="63"/>
    </row>
    <row r="47" spans="1:19" ht="16" thickTop="1">
      <c r="A47" s="63"/>
      <c r="B47" s="63"/>
      <c r="C47" s="63"/>
      <c r="D47" s="216">
        <v>0.5</v>
      </c>
      <c r="E47" s="218">
        <f ca="1">NOW()</f>
        <v>44941.918473611113</v>
      </c>
      <c r="F47" s="218"/>
      <c r="G47" s="63"/>
      <c r="H47" s="63"/>
      <c r="I47" s="63"/>
      <c r="J47" s="63"/>
      <c r="K47" s="63"/>
      <c r="L47" s="63"/>
      <c r="M47" s="63"/>
      <c r="N47" s="63"/>
      <c r="O47" s="63"/>
      <c r="P47" s="63"/>
      <c r="Q47" s="63"/>
      <c r="R47" s="63"/>
      <c r="S47" s="63"/>
    </row>
    <row r="48" spans="1:19" ht="15.5">
      <c r="A48" s="63"/>
      <c r="B48" s="63"/>
      <c r="C48" s="63"/>
      <c r="D48" s="216">
        <v>0.5</v>
      </c>
      <c r="E48" s="218">
        <f ca="1">NOW()</f>
        <v>44941.918473611113</v>
      </c>
      <c r="F48" s="216"/>
      <c r="G48" s="63"/>
      <c r="H48" s="63"/>
      <c r="I48" s="63"/>
      <c r="J48" s="63"/>
      <c r="K48" s="63"/>
      <c r="L48" s="63"/>
      <c r="M48" s="63"/>
      <c r="N48" s="63"/>
      <c r="O48" s="63"/>
      <c r="P48" s="63"/>
      <c r="Q48" s="63"/>
      <c r="R48" s="63"/>
      <c r="S48" s="63"/>
    </row>
    <row r="49" spans="1:19" ht="16" thickBot="1">
      <c r="A49" s="63"/>
      <c r="B49" s="63"/>
      <c r="C49" s="63"/>
      <c r="D49" s="63"/>
      <c r="E49" s="63"/>
      <c r="F49" s="63"/>
      <c r="G49" s="63"/>
      <c r="H49" s="63"/>
      <c r="I49" s="63"/>
      <c r="J49" s="63"/>
      <c r="K49" s="63"/>
      <c r="L49" s="63"/>
      <c r="M49" s="63"/>
      <c r="N49" s="63"/>
      <c r="O49" s="63"/>
      <c r="P49" s="63"/>
      <c r="Q49" s="63"/>
      <c r="R49" s="63"/>
      <c r="S49" s="63"/>
    </row>
    <row r="50" spans="1:19" ht="19" thickBot="1">
      <c r="A50" s="63"/>
      <c r="B50" s="444" t="s">
        <v>219</v>
      </c>
      <c r="C50" s="445"/>
      <c r="D50" s="445"/>
      <c r="E50" s="445"/>
      <c r="F50" s="445"/>
      <c r="G50" s="445"/>
      <c r="H50" s="445"/>
      <c r="I50" s="445"/>
      <c r="J50" s="445"/>
      <c r="K50" s="445"/>
      <c r="L50" s="446"/>
      <c r="M50" s="63"/>
      <c r="N50" s="63"/>
      <c r="O50" s="63"/>
      <c r="P50" s="63"/>
      <c r="Q50" s="63"/>
      <c r="R50" s="63"/>
      <c r="S50" s="63"/>
    </row>
    <row r="51" spans="1:19" ht="15.5">
      <c r="A51" s="63"/>
      <c r="B51" s="63"/>
      <c r="C51" s="63"/>
      <c r="D51" s="63"/>
      <c r="E51" s="63"/>
      <c r="F51" s="63"/>
      <c r="G51" s="63"/>
      <c r="H51" s="63"/>
      <c r="I51" s="63"/>
      <c r="J51" s="63"/>
      <c r="K51" s="63"/>
      <c r="L51" s="63"/>
      <c r="M51" s="63"/>
      <c r="N51" s="63"/>
      <c r="O51" s="63"/>
      <c r="P51" s="63"/>
      <c r="Q51" s="63"/>
      <c r="R51" s="63"/>
      <c r="S51" s="63"/>
    </row>
    <row r="52" spans="1:19" ht="15.5">
      <c r="A52" s="63"/>
      <c r="B52" s="63"/>
      <c r="C52" s="9" t="s">
        <v>220</v>
      </c>
      <c r="D52" s="63"/>
      <c r="E52" s="63" t="s">
        <v>221</v>
      </c>
      <c r="F52" s="63"/>
      <c r="G52" s="63"/>
      <c r="H52" s="63"/>
      <c r="I52" s="63"/>
      <c r="J52" s="63"/>
      <c r="K52" s="63"/>
      <c r="L52" s="63"/>
      <c r="M52" s="63"/>
      <c r="N52" s="63"/>
      <c r="O52" s="63"/>
      <c r="P52" s="63"/>
      <c r="Q52" s="63"/>
      <c r="R52" s="63"/>
      <c r="S52" s="63"/>
    </row>
    <row r="53" spans="1:19" ht="15.5">
      <c r="A53" s="63"/>
      <c r="B53" s="63"/>
      <c r="C53" s="9" t="s">
        <v>222</v>
      </c>
      <c r="D53" s="63"/>
      <c r="E53" s="63" t="s">
        <v>223</v>
      </c>
      <c r="F53" s="63"/>
      <c r="G53" s="63"/>
      <c r="H53" s="63"/>
      <c r="I53" s="63"/>
      <c r="J53" s="63"/>
      <c r="K53" s="63"/>
      <c r="L53" s="63"/>
      <c r="M53" s="63"/>
      <c r="N53" s="63"/>
      <c r="O53" s="63"/>
      <c r="P53" s="63"/>
      <c r="Q53" s="63"/>
      <c r="R53" s="63"/>
      <c r="S53" s="63"/>
    </row>
    <row r="54" spans="1:19" ht="15.5">
      <c r="A54" s="63"/>
      <c r="B54" s="63"/>
      <c r="C54" s="9" t="s">
        <v>224</v>
      </c>
      <c r="D54" s="63"/>
      <c r="E54" s="63" t="s">
        <v>225</v>
      </c>
      <c r="F54" s="63"/>
      <c r="G54" s="63"/>
      <c r="H54" s="63"/>
      <c r="I54" s="63"/>
      <c r="J54" s="63"/>
      <c r="K54" s="63"/>
      <c r="L54" s="63"/>
      <c r="M54" s="63"/>
      <c r="N54" s="63"/>
      <c r="O54" s="63"/>
      <c r="P54" s="63"/>
      <c r="Q54" s="63"/>
      <c r="R54" s="63"/>
      <c r="S54" s="63"/>
    </row>
    <row r="55" spans="1:19" ht="15.5">
      <c r="A55" s="63"/>
      <c r="B55" s="63"/>
      <c r="C55" s="63"/>
      <c r="D55" s="63"/>
      <c r="E55" s="63"/>
      <c r="F55" s="63"/>
      <c r="G55" s="63"/>
      <c r="H55" s="63"/>
      <c r="I55" s="63"/>
      <c r="J55" s="63"/>
      <c r="K55" s="63"/>
      <c r="L55" s="63"/>
      <c r="M55" s="63"/>
      <c r="N55" s="63"/>
      <c r="O55" s="63"/>
      <c r="P55" s="63"/>
      <c r="Q55" s="63"/>
      <c r="R55" s="63"/>
      <c r="S55" s="63"/>
    </row>
    <row r="56" spans="1:19" ht="15.5">
      <c r="A56" s="63"/>
      <c r="B56" s="63"/>
      <c r="C56" s="9" t="s">
        <v>226</v>
      </c>
      <c r="D56" s="63"/>
      <c r="E56" s="63" t="s">
        <v>227</v>
      </c>
      <c r="F56" s="63"/>
      <c r="G56" s="63"/>
      <c r="H56" s="63"/>
      <c r="I56" s="63"/>
      <c r="J56" s="63"/>
      <c r="K56" s="63"/>
      <c r="L56" s="63"/>
      <c r="M56" s="63"/>
      <c r="N56" s="63"/>
      <c r="O56" s="63"/>
      <c r="P56" s="63"/>
      <c r="Q56" s="63"/>
      <c r="R56" s="63"/>
      <c r="S56" s="63"/>
    </row>
    <row r="57" spans="1:19" ht="15.5">
      <c r="A57" s="63"/>
      <c r="B57" s="63"/>
      <c r="C57" s="9" t="s">
        <v>228</v>
      </c>
      <c r="D57" s="63"/>
      <c r="E57" s="63" t="s">
        <v>229</v>
      </c>
      <c r="F57" s="63"/>
      <c r="G57" s="63"/>
      <c r="H57" s="63"/>
      <c r="I57" s="63"/>
      <c r="J57" s="63"/>
      <c r="K57" s="63"/>
      <c r="L57" s="63"/>
      <c r="M57" s="63"/>
      <c r="N57" s="63"/>
      <c r="O57" s="63"/>
      <c r="P57" s="63"/>
      <c r="Q57" s="63"/>
      <c r="R57" s="63"/>
      <c r="S57" s="63"/>
    </row>
    <row r="58" spans="1:19" ht="15.5">
      <c r="A58" s="63"/>
      <c r="B58" s="63"/>
      <c r="C58" s="9" t="s">
        <v>230</v>
      </c>
      <c r="D58" s="63"/>
      <c r="E58" s="63" t="s">
        <v>231</v>
      </c>
      <c r="F58" s="63"/>
      <c r="G58" s="63"/>
      <c r="H58" s="63"/>
      <c r="I58" s="63"/>
      <c r="J58" s="63"/>
      <c r="K58" s="63"/>
      <c r="L58" s="63"/>
      <c r="M58" s="63"/>
      <c r="N58" s="63"/>
      <c r="O58" s="63"/>
      <c r="P58" s="63"/>
      <c r="Q58" s="63"/>
      <c r="R58" s="63"/>
      <c r="S58" s="63"/>
    </row>
    <row r="59" spans="1:19" ht="15.5">
      <c r="A59" s="63"/>
      <c r="B59" s="63"/>
      <c r="C59" s="63"/>
      <c r="D59" s="63"/>
      <c r="E59" s="63"/>
      <c r="F59" s="63"/>
      <c r="G59" s="63"/>
      <c r="H59" s="63"/>
      <c r="I59" s="63"/>
      <c r="J59" s="63"/>
      <c r="K59" s="63"/>
      <c r="L59" s="63"/>
      <c r="M59" s="63"/>
      <c r="N59" s="63"/>
      <c r="O59" s="63"/>
      <c r="P59" s="63"/>
      <c r="Q59" s="63"/>
      <c r="R59" s="63"/>
      <c r="S59" s="63"/>
    </row>
    <row r="60" spans="1:19" ht="15.5">
      <c r="A60" s="63"/>
      <c r="B60" s="63"/>
      <c r="C60" s="9" t="s">
        <v>232</v>
      </c>
      <c r="D60" s="63"/>
      <c r="E60" s="63" t="s">
        <v>233</v>
      </c>
      <c r="F60" s="63"/>
      <c r="G60" s="63"/>
      <c r="H60" s="63"/>
      <c r="I60" s="63"/>
      <c r="J60" s="63"/>
      <c r="K60" s="63"/>
      <c r="L60" s="63"/>
      <c r="M60" s="63"/>
      <c r="N60" s="63"/>
      <c r="O60" s="63"/>
      <c r="P60" s="63"/>
      <c r="Q60" s="63"/>
      <c r="R60" s="63"/>
      <c r="S60" s="63"/>
    </row>
    <row r="61" spans="1:19" ht="15.5">
      <c r="A61" s="63"/>
      <c r="B61" s="63"/>
      <c r="C61" s="9" t="s">
        <v>234</v>
      </c>
      <c r="D61" s="63"/>
      <c r="E61" s="63" t="s">
        <v>235</v>
      </c>
      <c r="F61" s="63"/>
      <c r="G61" s="63"/>
      <c r="H61" s="63"/>
      <c r="I61" s="63"/>
      <c r="J61" s="63"/>
      <c r="K61" s="63"/>
      <c r="L61" s="63"/>
      <c r="M61" s="63"/>
      <c r="N61" s="63"/>
      <c r="O61" s="63"/>
      <c r="P61" s="63"/>
      <c r="Q61" s="63"/>
      <c r="R61" s="63"/>
      <c r="S61" s="63"/>
    </row>
    <row r="62" spans="1:19" ht="15.5">
      <c r="A62" s="63"/>
      <c r="B62" s="63"/>
      <c r="C62" s="63"/>
      <c r="D62" s="63"/>
      <c r="E62" s="63"/>
      <c r="F62" s="63"/>
      <c r="G62" s="63"/>
      <c r="H62" s="63"/>
      <c r="I62" s="63"/>
      <c r="J62" s="63"/>
      <c r="K62" s="63"/>
      <c r="L62" s="63"/>
      <c r="M62" s="63"/>
      <c r="N62" s="63"/>
      <c r="O62" s="63"/>
      <c r="P62" s="63"/>
      <c r="Q62" s="63"/>
      <c r="R62" s="63"/>
      <c r="S62" s="63"/>
    </row>
    <row r="63" spans="1:19" ht="15.5">
      <c r="A63" s="63"/>
      <c r="B63" s="63"/>
      <c r="C63" s="63"/>
      <c r="D63" s="63"/>
      <c r="E63" s="63"/>
      <c r="F63" s="63"/>
      <c r="G63" s="63"/>
      <c r="H63" s="63"/>
      <c r="I63" s="63"/>
      <c r="J63" s="63"/>
      <c r="K63" s="63"/>
      <c r="L63" s="63"/>
      <c r="M63" s="63"/>
      <c r="N63" s="63"/>
      <c r="O63" s="63"/>
      <c r="P63" s="63"/>
      <c r="Q63" s="63"/>
      <c r="R63" s="63"/>
      <c r="S63" s="63"/>
    </row>
    <row r="64" spans="1:19" ht="15.5">
      <c r="A64" s="63"/>
      <c r="B64" s="63"/>
      <c r="C64" s="63"/>
      <c r="D64" s="63">
        <v>1</v>
      </c>
      <c r="E64" s="63"/>
      <c r="F64" s="215"/>
      <c r="G64" s="63"/>
      <c r="H64" s="63"/>
      <c r="I64" s="63"/>
      <c r="J64" s="63"/>
      <c r="K64" s="63"/>
      <c r="L64" s="63"/>
      <c r="M64" s="63"/>
      <c r="N64" s="63"/>
      <c r="O64" s="63"/>
      <c r="P64" s="63"/>
      <c r="Q64" s="63"/>
      <c r="R64" s="63"/>
      <c r="S64" s="63"/>
    </row>
    <row r="65" spans="1:19" ht="15.5">
      <c r="A65" s="63"/>
      <c r="B65" s="63"/>
      <c r="C65" s="63"/>
      <c r="D65" s="63">
        <v>1</v>
      </c>
      <c r="E65" s="63"/>
      <c r="F65" s="63"/>
      <c r="G65" s="63"/>
      <c r="H65" s="63"/>
      <c r="I65" s="63"/>
      <c r="J65" s="63"/>
      <c r="K65" s="63"/>
      <c r="L65" s="63"/>
      <c r="M65" s="63"/>
      <c r="N65" s="63"/>
      <c r="O65" s="63"/>
      <c r="P65" s="63"/>
      <c r="Q65" s="63"/>
      <c r="R65" s="63"/>
      <c r="S65" s="63"/>
    </row>
    <row r="66" spans="1:19" ht="15.5">
      <c r="A66" s="63"/>
      <c r="B66" s="63"/>
      <c r="C66" s="63"/>
      <c r="D66" s="63">
        <v>2000</v>
      </c>
      <c r="E66" s="63"/>
      <c r="F66" s="63"/>
      <c r="G66" s="63"/>
      <c r="H66" s="63"/>
      <c r="I66" s="63"/>
      <c r="J66" s="63"/>
      <c r="K66" s="63"/>
      <c r="L66" s="63"/>
      <c r="M66" s="63"/>
      <c r="N66" s="63"/>
      <c r="O66" s="63"/>
      <c r="P66" s="63"/>
      <c r="Q66" s="63"/>
      <c r="R66" s="63"/>
      <c r="S66" s="63"/>
    </row>
    <row r="67" spans="1:19" ht="15.5">
      <c r="A67" s="63"/>
      <c r="B67" s="63"/>
      <c r="C67" s="63"/>
      <c r="D67" s="63"/>
      <c r="E67" s="63"/>
      <c r="F67" s="63"/>
      <c r="G67" s="63"/>
      <c r="H67" s="63"/>
      <c r="I67" s="63"/>
      <c r="J67" s="63"/>
      <c r="K67" s="63"/>
      <c r="L67" s="63"/>
      <c r="M67" s="63"/>
      <c r="N67" s="63"/>
      <c r="O67" s="63"/>
      <c r="P67" s="63"/>
      <c r="Q67" s="63"/>
      <c r="R67" s="63"/>
      <c r="S67" s="63"/>
    </row>
    <row r="68" spans="1:19" ht="18.5">
      <c r="A68" s="63"/>
      <c r="B68" s="63"/>
      <c r="C68" s="63"/>
      <c r="D68" s="215">
        <v>36526</v>
      </c>
      <c r="E68" s="80"/>
      <c r="F68" s="63"/>
      <c r="G68" s="63"/>
      <c r="H68" s="63"/>
      <c r="I68" s="63"/>
      <c r="J68" s="63"/>
      <c r="K68" s="63"/>
      <c r="L68" s="63"/>
      <c r="M68" s="63"/>
      <c r="N68" s="63"/>
      <c r="O68" s="63"/>
      <c r="P68" s="63"/>
      <c r="Q68" s="63"/>
      <c r="R68" s="63"/>
      <c r="S68" s="63"/>
    </row>
    <row r="69" spans="1:19" ht="18.5">
      <c r="A69" s="63"/>
      <c r="B69" s="63"/>
      <c r="C69" s="63"/>
      <c r="D69" s="63"/>
      <c r="E69" s="80"/>
      <c r="F69" s="63"/>
      <c r="G69" s="63"/>
      <c r="H69" s="63"/>
      <c r="I69" s="63"/>
      <c r="J69" s="63"/>
      <c r="K69" s="63"/>
      <c r="L69" s="63"/>
      <c r="M69" s="63"/>
      <c r="N69" s="63"/>
      <c r="O69" s="63"/>
      <c r="P69" s="63"/>
      <c r="Q69" s="63"/>
      <c r="R69" s="63"/>
      <c r="S69" s="63"/>
    </row>
    <row r="70" spans="1:19" ht="15.5">
      <c r="A70" s="63"/>
      <c r="B70" s="63"/>
      <c r="C70" s="63"/>
      <c r="D70" s="63"/>
      <c r="E70" s="63"/>
      <c r="F70" s="63"/>
      <c r="G70" s="63"/>
      <c r="H70" s="63"/>
      <c r="I70" s="63"/>
      <c r="J70" s="63"/>
      <c r="K70" s="63"/>
      <c r="L70" s="63"/>
      <c r="M70" s="63"/>
      <c r="N70" s="63"/>
      <c r="O70" s="63"/>
      <c r="P70" s="63"/>
      <c r="Q70" s="63"/>
      <c r="R70" s="63"/>
      <c r="S70" s="63"/>
    </row>
    <row r="71" spans="1:19" ht="15.5">
      <c r="A71" s="63"/>
      <c r="B71" s="63"/>
      <c r="C71" s="63"/>
      <c r="D71" s="63"/>
      <c r="E71" s="63"/>
      <c r="F71" s="63"/>
      <c r="G71" s="63"/>
      <c r="H71" s="63"/>
      <c r="I71" s="63"/>
      <c r="J71" s="63"/>
      <c r="K71" s="63"/>
      <c r="L71" s="63"/>
      <c r="M71" s="63"/>
      <c r="N71" s="63"/>
      <c r="O71" s="63"/>
      <c r="P71" s="63"/>
      <c r="Q71" s="63"/>
      <c r="R71" s="63"/>
      <c r="S71" s="63"/>
    </row>
    <row r="72" spans="1:19" ht="18.5">
      <c r="A72" s="63"/>
      <c r="B72" s="63"/>
      <c r="C72" s="63"/>
      <c r="D72" s="215">
        <v>36540</v>
      </c>
      <c r="E72" s="80"/>
      <c r="F72" s="215"/>
      <c r="G72" s="63"/>
      <c r="H72" s="63"/>
      <c r="I72" s="63"/>
      <c r="J72" s="63"/>
      <c r="K72" s="63"/>
      <c r="L72" s="63"/>
      <c r="M72" s="63"/>
      <c r="N72" s="63"/>
      <c r="O72" s="63"/>
      <c r="P72" s="63"/>
      <c r="Q72" s="63"/>
      <c r="R72" s="63"/>
      <c r="S72" s="63"/>
    </row>
    <row r="73" spans="1:19" ht="18.5">
      <c r="A73" s="63"/>
      <c r="B73" s="63"/>
      <c r="C73" s="63"/>
      <c r="D73" s="63"/>
      <c r="E73" s="80"/>
      <c r="F73" s="63"/>
      <c r="G73" s="63"/>
      <c r="H73" s="63"/>
      <c r="I73" s="63"/>
      <c r="J73" s="63"/>
      <c r="K73" s="63"/>
      <c r="L73" s="63"/>
      <c r="M73" s="63"/>
      <c r="N73" s="63"/>
      <c r="O73" s="63"/>
      <c r="P73" s="63"/>
      <c r="Q73" s="63"/>
      <c r="R73" s="63"/>
      <c r="S73" s="63"/>
    </row>
    <row r="74" spans="1:19" ht="18.5">
      <c r="A74" s="63"/>
      <c r="B74" s="63"/>
      <c r="C74" s="63"/>
      <c r="D74" s="215">
        <v>36540</v>
      </c>
      <c r="E74" s="80"/>
      <c r="F74" s="215"/>
      <c r="G74" s="63"/>
      <c r="H74" s="63"/>
      <c r="I74" s="63"/>
      <c r="J74" s="63"/>
      <c r="K74" s="63"/>
      <c r="L74" s="63"/>
      <c r="M74" s="63"/>
      <c r="N74" s="63"/>
      <c r="O74" s="63"/>
      <c r="P74" s="63"/>
      <c r="Q74" s="63"/>
      <c r="R74" s="63"/>
      <c r="S74" s="63"/>
    </row>
    <row r="75" spans="1:19" ht="15.5">
      <c r="A75" s="63"/>
      <c r="B75" s="63"/>
      <c r="C75" s="63"/>
      <c r="D75" s="63"/>
      <c r="E75" s="63"/>
      <c r="F75" s="215"/>
      <c r="G75" s="63"/>
      <c r="H75" s="63"/>
      <c r="I75" s="63"/>
      <c r="J75" s="63"/>
      <c r="K75" s="63"/>
      <c r="L75" s="63"/>
      <c r="M75" s="63"/>
      <c r="N75" s="63"/>
      <c r="O75" s="63"/>
      <c r="P75" s="63"/>
      <c r="Q75" s="63"/>
      <c r="R75" s="63"/>
      <c r="S75" s="63"/>
    </row>
    <row r="76" spans="1:19" ht="16" thickBot="1">
      <c r="A76" s="63"/>
      <c r="B76" s="63"/>
      <c r="C76" s="63"/>
      <c r="D76" s="63"/>
      <c r="E76" s="63"/>
      <c r="F76" s="63"/>
      <c r="G76" s="63"/>
      <c r="H76" s="63"/>
      <c r="I76" s="63"/>
      <c r="J76" s="63"/>
      <c r="K76" s="63"/>
      <c r="L76" s="63"/>
      <c r="M76" s="63"/>
      <c r="N76" s="63"/>
      <c r="O76" s="63"/>
      <c r="P76" s="63"/>
      <c r="Q76" s="63"/>
      <c r="R76" s="63"/>
      <c r="S76" s="63"/>
    </row>
    <row r="77" spans="1:19" ht="19" thickBot="1">
      <c r="A77" s="63"/>
      <c r="B77" s="444" t="s">
        <v>116</v>
      </c>
      <c r="C77" s="445"/>
      <c r="D77" s="445"/>
      <c r="E77" s="445"/>
      <c r="F77" s="445"/>
      <c r="G77" s="445"/>
      <c r="H77" s="445"/>
      <c r="I77" s="445"/>
      <c r="J77" s="445"/>
      <c r="K77" s="445"/>
      <c r="L77" s="446"/>
      <c r="M77" s="63"/>
      <c r="N77" s="63"/>
      <c r="O77" s="63"/>
      <c r="P77" s="63"/>
      <c r="Q77" s="63"/>
      <c r="R77" s="63"/>
      <c r="S77" s="63"/>
    </row>
    <row r="78" spans="1:19" ht="15.5">
      <c r="A78" s="63"/>
      <c r="B78" s="63"/>
      <c r="C78" s="63"/>
      <c r="D78" s="63"/>
      <c r="E78" s="63"/>
      <c r="F78" s="63"/>
      <c r="G78" s="63"/>
      <c r="H78" s="63"/>
      <c r="I78" s="63"/>
      <c r="J78" s="63"/>
      <c r="K78" s="63"/>
      <c r="L78" s="63"/>
      <c r="M78" s="63"/>
      <c r="N78" s="63"/>
      <c r="O78" s="63"/>
      <c r="P78" s="63"/>
      <c r="Q78" s="63"/>
      <c r="R78" s="63"/>
      <c r="S78" s="63"/>
    </row>
    <row r="79" spans="1:19" ht="15.5">
      <c r="A79" s="63"/>
      <c r="B79" s="63"/>
      <c r="C79" s="9" t="s">
        <v>353</v>
      </c>
      <c r="D79" s="18"/>
      <c r="E79" s="18"/>
      <c r="F79" s="63"/>
      <c r="G79" s="63"/>
      <c r="H79" s="63"/>
      <c r="I79" s="63"/>
      <c r="J79" s="63"/>
      <c r="K79" s="63"/>
      <c r="L79" s="63"/>
      <c r="M79" s="63"/>
      <c r="N79" s="63"/>
      <c r="O79" s="63"/>
      <c r="P79" s="63"/>
      <c r="Q79" s="63"/>
      <c r="R79" s="63"/>
      <c r="S79" s="63"/>
    </row>
    <row r="80" spans="1:19" ht="15.5">
      <c r="A80" s="63"/>
      <c r="B80" s="63"/>
      <c r="C80" s="63" t="s">
        <v>2</v>
      </c>
      <c r="D80" s="63" t="s">
        <v>3</v>
      </c>
      <c r="E80" s="63" t="s">
        <v>4</v>
      </c>
      <c r="F80" s="63"/>
      <c r="G80" s="63"/>
      <c r="H80" s="63"/>
      <c r="I80" s="63"/>
      <c r="J80" s="63"/>
      <c r="K80" s="63"/>
      <c r="L80" s="63"/>
      <c r="M80" s="63"/>
      <c r="N80" s="63"/>
      <c r="O80" s="63"/>
      <c r="P80" s="63"/>
      <c r="Q80" s="63"/>
      <c r="R80" s="63"/>
      <c r="S80" s="63"/>
    </row>
    <row r="81" spans="1:19" ht="15.5">
      <c r="A81" s="63"/>
      <c r="B81" s="63"/>
      <c r="C81" s="215">
        <v>33239</v>
      </c>
      <c r="D81" s="63"/>
      <c r="E81" s="63"/>
      <c r="F81" s="63"/>
      <c r="G81" s="63"/>
      <c r="H81" s="63"/>
      <c r="I81" s="63"/>
      <c r="J81" s="63"/>
      <c r="K81" s="63"/>
      <c r="L81" s="63"/>
      <c r="M81" s="63"/>
      <c r="N81" s="63"/>
      <c r="O81" s="63"/>
      <c r="P81" s="63"/>
      <c r="Q81" s="63"/>
      <c r="R81" s="63"/>
      <c r="S81" s="63"/>
    </row>
    <row r="82" spans="1:19" ht="15.5">
      <c r="A82" s="63"/>
      <c r="B82" s="63"/>
      <c r="C82" s="63"/>
      <c r="D82" s="63"/>
      <c r="E82" s="63"/>
      <c r="F82" s="63"/>
      <c r="G82" s="63"/>
      <c r="H82" s="63"/>
      <c r="I82" s="63"/>
      <c r="J82" s="63"/>
      <c r="K82" s="63"/>
      <c r="L82" s="63"/>
      <c r="M82" s="63"/>
      <c r="N82" s="63"/>
      <c r="O82" s="63"/>
      <c r="P82" s="63"/>
      <c r="Q82" s="63"/>
      <c r="R82" s="63"/>
      <c r="S82" s="63"/>
    </row>
    <row r="83" spans="1:19" ht="15.5">
      <c r="A83" s="63"/>
      <c r="B83" s="63"/>
      <c r="C83" s="63" t="s">
        <v>0</v>
      </c>
      <c r="D83" s="216"/>
      <c r="E83" s="63"/>
      <c r="F83" s="63"/>
      <c r="G83" s="63"/>
      <c r="H83" s="63"/>
      <c r="I83" s="63"/>
      <c r="J83" s="63"/>
      <c r="K83" s="63"/>
      <c r="L83" s="63"/>
      <c r="M83" s="63"/>
      <c r="N83" s="63"/>
      <c r="O83" s="63"/>
      <c r="P83" s="63"/>
      <c r="Q83" s="63"/>
      <c r="R83" s="63"/>
      <c r="S83" s="63"/>
    </row>
    <row r="84" spans="1:19" ht="15.5">
      <c r="A84" s="63"/>
      <c r="B84" s="63"/>
      <c r="C84" s="63" t="s">
        <v>1</v>
      </c>
      <c r="D84" s="215"/>
      <c r="E84" s="63"/>
      <c r="F84" s="63"/>
      <c r="G84" s="63"/>
      <c r="H84" s="63"/>
      <c r="I84" s="63"/>
      <c r="J84" s="63"/>
      <c r="K84" s="63"/>
      <c r="L84" s="63"/>
      <c r="M84" s="63"/>
      <c r="N84" s="63"/>
      <c r="O84" s="63"/>
      <c r="P84" s="63"/>
      <c r="Q84" s="63"/>
      <c r="R84" s="63"/>
      <c r="S84" s="63"/>
    </row>
    <row r="85" spans="1:19" ht="15.5">
      <c r="A85" s="63"/>
      <c r="B85" s="63"/>
      <c r="C85" s="63"/>
      <c r="D85" s="63"/>
      <c r="E85" s="63"/>
      <c r="F85" s="63"/>
      <c r="G85" s="63"/>
      <c r="H85" s="63"/>
      <c r="I85" s="63"/>
      <c r="J85" s="63"/>
      <c r="K85" s="63"/>
      <c r="L85" s="63"/>
      <c r="M85" s="63"/>
      <c r="N85" s="63"/>
      <c r="O85" s="63"/>
      <c r="P85" s="63"/>
      <c r="Q85" s="63"/>
      <c r="R85" s="63"/>
      <c r="S85" s="63"/>
    </row>
    <row r="86" spans="1:19" ht="15.5">
      <c r="A86" s="63"/>
      <c r="B86" s="63"/>
      <c r="C86" s="63"/>
      <c r="D86" s="63"/>
      <c r="E86" s="63"/>
      <c r="F86" s="63"/>
      <c r="G86" s="63"/>
      <c r="H86" s="63"/>
      <c r="I86" s="63"/>
      <c r="J86" s="63"/>
      <c r="K86" s="63"/>
      <c r="L86" s="63"/>
      <c r="M86" s="63"/>
      <c r="N86" s="63"/>
      <c r="O86" s="63"/>
      <c r="P86" s="63"/>
      <c r="Q86" s="63"/>
      <c r="R86" s="63"/>
      <c r="S86" s="63"/>
    </row>
    <row r="87" spans="1:19" ht="18.5">
      <c r="A87" s="63"/>
      <c r="B87" s="63"/>
      <c r="C87" s="79" t="s">
        <v>236</v>
      </c>
      <c r="D87" s="79"/>
      <c r="E87" s="79" t="s">
        <v>237</v>
      </c>
      <c r="F87" s="63"/>
      <c r="G87" s="63"/>
      <c r="H87" s="63"/>
      <c r="I87" s="63"/>
      <c r="J87" s="63"/>
      <c r="K87" s="63"/>
      <c r="L87" s="63"/>
      <c r="M87" s="63"/>
      <c r="N87" s="63"/>
      <c r="O87" s="63"/>
      <c r="P87" s="63"/>
      <c r="Q87" s="63"/>
      <c r="R87" s="63"/>
      <c r="S87" s="63"/>
    </row>
    <row r="88" spans="1:19" ht="15.5">
      <c r="A88" s="63"/>
      <c r="B88" s="63"/>
      <c r="C88" s="63"/>
      <c r="D88" s="63"/>
      <c r="E88" s="63"/>
      <c r="F88" s="63"/>
      <c r="G88" s="63"/>
      <c r="H88" s="63"/>
      <c r="I88" s="63"/>
      <c r="J88" s="63"/>
      <c r="K88" s="63"/>
      <c r="L88" s="63"/>
      <c r="M88" s="63"/>
      <c r="N88" s="63"/>
      <c r="O88" s="63"/>
      <c r="P88" s="63"/>
      <c r="Q88" s="63"/>
      <c r="R88" s="63"/>
      <c r="S88" s="63"/>
    </row>
    <row r="89" spans="1:19" ht="18.5">
      <c r="A89" s="63"/>
      <c r="B89" s="63"/>
      <c r="C89" s="79" t="s">
        <v>238</v>
      </c>
      <c r="D89" s="79"/>
      <c r="E89" s="79" t="s">
        <v>239</v>
      </c>
      <c r="F89" s="63"/>
      <c r="G89" s="63"/>
      <c r="H89" s="63"/>
      <c r="I89" s="63"/>
      <c r="J89" s="63"/>
      <c r="K89" s="63"/>
      <c r="L89" s="63"/>
      <c r="M89" s="63"/>
      <c r="N89" s="63"/>
      <c r="O89" s="63"/>
      <c r="P89" s="63"/>
      <c r="Q89" s="63"/>
      <c r="R89" s="63"/>
      <c r="S89" s="63"/>
    </row>
    <row r="90" spans="1:19" ht="18.5">
      <c r="A90" s="63"/>
      <c r="B90" s="63"/>
      <c r="C90" s="79" t="s">
        <v>240</v>
      </c>
      <c r="D90" s="79"/>
      <c r="E90" s="79" t="s">
        <v>241</v>
      </c>
      <c r="F90" s="63"/>
      <c r="G90" s="63"/>
      <c r="H90" s="63"/>
      <c r="I90" s="63"/>
      <c r="J90" s="63"/>
      <c r="K90" s="63"/>
      <c r="L90" s="63"/>
      <c r="M90" s="63"/>
      <c r="N90" s="63"/>
      <c r="O90" s="63"/>
      <c r="P90" s="63"/>
      <c r="Q90" s="63"/>
      <c r="R90" s="63"/>
      <c r="S90" s="63"/>
    </row>
  </sheetData>
  <mergeCells count="6">
    <mergeCell ref="B2:L2"/>
    <mergeCell ref="B39:L39"/>
    <mergeCell ref="B50:L50"/>
    <mergeCell ref="B77:L77"/>
    <mergeCell ref="A1:S1"/>
    <mergeCell ref="H42:J46"/>
  </mergeCells>
  <pageMargins left="0.7" right="0.7" top="0.75" bottom="0.75" header="0.3" footer="0.3"/>
  <pageSetup orientation="portrait" r:id="rId1"/>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árok4">
    <tabColor theme="1"/>
  </sheetPr>
  <dimension ref="A1:S144"/>
  <sheetViews>
    <sheetView topLeftCell="A52" workbookViewId="0">
      <selection activeCell="C18" sqref="C18"/>
    </sheetView>
  </sheetViews>
  <sheetFormatPr defaultColWidth="10.6328125" defaultRowHeight="14.5"/>
  <cols>
    <col min="2" max="2" width="21.453125" customWidth="1"/>
    <col min="3" max="3" width="16.26953125" customWidth="1"/>
    <col min="4" max="4" width="38.54296875" bestFit="1" customWidth="1"/>
    <col min="5" max="5" width="15.1796875" bestFit="1" customWidth="1"/>
    <col min="11" max="11" width="12.36328125" bestFit="1" customWidth="1"/>
    <col min="12" max="12" width="9.453125" bestFit="1" customWidth="1"/>
    <col min="13" max="13" width="11.81640625" bestFit="1" customWidth="1"/>
    <col min="14" max="14" width="11.54296875" bestFit="1" customWidth="1"/>
    <col min="15" max="15" width="16.1796875" bestFit="1" customWidth="1"/>
    <col min="260" max="260" width="13.453125" customWidth="1"/>
    <col min="516" max="516" width="13.453125" customWidth="1"/>
    <col min="772" max="772" width="13.453125" customWidth="1"/>
    <col min="1028" max="1028" width="13.453125" customWidth="1"/>
    <col min="1284" max="1284" width="13.453125" customWidth="1"/>
    <col min="1540" max="1540" width="13.453125" customWidth="1"/>
    <col min="1796" max="1796" width="13.453125" customWidth="1"/>
    <col min="2052" max="2052" width="13.453125" customWidth="1"/>
    <col min="2308" max="2308" width="13.453125" customWidth="1"/>
    <col min="2564" max="2564" width="13.453125" customWidth="1"/>
    <col min="2820" max="2820" width="13.453125" customWidth="1"/>
    <col min="3076" max="3076" width="13.453125" customWidth="1"/>
    <col min="3332" max="3332" width="13.453125" customWidth="1"/>
    <col min="3588" max="3588" width="13.453125" customWidth="1"/>
    <col min="3844" max="3844" width="13.453125" customWidth="1"/>
    <col min="4100" max="4100" width="13.453125" customWidth="1"/>
    <col min="4356" max="4356" width="13.453125" customWidth="1"/>
    <col min="4612" max="4612" width="13.453125" customWidth="1"/>
    <col min="4868" max="4868" width="13.453125" customWidth="1"/>
    <col min="5124" max="5124" width="13.453125" customWidth="1"/>
    <col min="5380" max="5380" width="13.453125" customWidth="1"/>
    <col min="5636" max="5636" width="13.453125" customWidth="1"/>
    <col min="5892" max="5892" width="13.453125" customWidth="1"/>
    <col min="6148" max="6148" width="13.453125" customWidth="1"/>
    <col min="6404" max="6404" width="13.453125" customWidth="1"/>
    <col min="6660" max="6660" width="13.453125" customWidth="1"/>
    <col min="6916" max="6916" width="13.453125" customWidth="1"/>
    <col min="7172" max="7172" width="13.453125" customWidth="1"/>
    <col min="7428" max="7428" width="13.453125" customWidth="1"/>
    <col min="7684" max="7684" width="13.453125" customWidth="1"/>
    <col min="7940" max="7940" width="13.453125" customWidth="1"/>
    <col min="8196" max="8196" width="13.453125" customWidth="1"/>
    <col min="8452" max="8452" width="13.453125" customWidth="1"/>
    <col min="8708" max="8708" width="13.453125" customWidth="1"/>
    <col min="8964" max="8964" width="13.453125" customWidth="1"/>
    <col min="9220" max="9220" width="13.453125" customWidth="1"/>
    <col min="9476" max="9476" width="13.453125" customWidth="1"/>
    <col min="9732" max="9732" width="13.453125" customWidth="1"/>
    <col min="9988" max="9988" width="13.453125" customWidth="1"/>
    <col min="10244" max="10244" width="13.453125" customWidth="1"/>
    <col min="10500" max="10500" width="13.453125" customWidth="1"/>
    <col min="10756" max="10756" width="13.453125" customWidth="1"/>
    <col min="11012" max="11012" width="13.453125" customWidth="1"/>
    <col min="11268" max="11268" width="13.453125" customWidth="1"/>
    <col min="11524" max="11524" width="13.453125" customWidth="1"/>
    <col min="11780" max="11780" width="13.453125" customWidth="1"/>
    <col min="12036" max="12036" width="13.453125" customWidth="1"/>
    <col min="12292" max="12292" width="13.453125" customWidth="1"/>
    <col min="12548" max="12548" width="13.453125" customWidth="1"/>
    <col min="12804" max="12804" width="13.453125" customWidth="1"/>
    <col min="13060" max="13060" width="13.453125" customWidth="1"/>
    <col min="13316" max="13316" width="13.453125" customWidth="1"/>
    <col min="13572" max="13572" width="13.453125" customWidth="1"/>
    <col min="13828" max="13828" width="13.453125" customWidth="1"/>
    <col min="14084" max="14084" width="13.453125" customWidth="1"/>
    <col min="14340" max="14340" width="13.453125" customWidth="1"/>
    <col min="14596" max="14596" width="13.453125" customWidth="1"/>
    <col min="14852" max="14852" width="13.453125" customWidth="1"/>
    <col min="15108" max="15108" width="13.453125" customWidth="1"/>
    <col min="15364" max="15364" width="13.453125" customWidth="1"/>
    <col min="15620" max="15620" width="13.453125" customWidth="1"/>
    <col min="15876" max="15876" width="13.453125" customWidth="1"/>
    <col min="16132" max="16132" width="13.453125" customWidth="1"/>
  </cols>
  <sheetData>
    <row r="1" spans="1:19" ht="81" customHeight="1">
      <c r="A1" s="443"/>
      <c r="B1" s="438"/>
      <c r="C1" s="438"/>
      <c r="D1" s="438"/>
      <c r="E1" s="438"/>
      <c r="F1" s="438"/>
      <c r="G1" s="438"/>
      <c r="H1" s="438"/>
      <c r="I1" s="438"/>
      <c r="J1" s="438"/>
      <c r="K1" s="438"/>
      <c r="L1" s="438"/>
      <c r="M1" s="438"/>
      <c r="N1" s="438"/>
      <c r="O1" s="438"/>
      <c r="P1" s="438"/>
      <c r="Q1" s="438"/>
      <c r="R1" s="438"/>
      <c r="S1" s="438"/>
    </row>
    <row r="2" spans="1:19" ht="14.25" customHeight="1" thickBot="1">
      <c r="A2" s="207"/>
      <c r="B2" s="207"/>
      <c r="C2" s="207"/>
      <c r="D2" s="207"/>
      <c r="E2" s="207"/>
      <c r="F2" s="207"/>
      <c r="G2" s="207"/>
      <c r="H2" s="207"/>
      <c r="I2" s="207"/>
      <c r="J2" s="207"/>
      <c r="K2" s="207"/>
      <c r="L2" s="207"/>
      <c r="M2" s="207"/>
      <c r="N2" s="207"/>
      <c r="O2" s="207"/>
      <c r="P2" s="207"/>
      <c r="Q2" s="207"/>
      <c r="R2" s="207"/>
      <c r="S2" s="207"/>
    </row>
    <row r="3" spans="1:19" ht="19" thickBot="1">
      <c r="A3" s="63"/>
      <c r="B3" s="444" t="s">
        <v>242</v>
      </c>
      <c r="C3" s="445"/>
      <c r="D3" s="445"/>
      <c r="E3" s="445"/>
      <c r="F3" s="445"/>
      <c r="G3" s="445"/>
      <c r="H3" s="445"/>
      <c r="I3" s="445"/>
      <c r="J3" s="445"/>
      <c r="K3" s="445"/>
      <c r="L3" s="446"/>
      <c r="M3" s="63"/>
      <c r="N3" s="63"/>
      <c r="O3" s="63"/>
      <c r="P3" s="63"/>
      <c r="Q3" s="63"/>
      <c r="R3" s="63"/>
      <c r="S3" s="63"/>
    </row>
    <row r="4" spans="1:19" ht="18.5">
      <c r="A4" s="63"/>
      <c r="B4" s="83"/>
      <c r="C4" s="83"/>
      <c r="D4" s="83"/>
      <c r="E4" s="83"/>
      <c r="F4" s="83"/>
      <c r="G4" s="83"/>
      <c r="H4" s="83"/>
      <c r="I4" s="83"/>
      <c r="J4" s="83"/>
      <c r="K4" s="83"/>
      <c r="L4" s="83"/>
      <c r="M4" s="63"/>
      <c r="N4" s="63"/>
      <c r="O4" s="63"/>
      <c r="P4" s="63"/>
      <c r="Q4" s="63"/>
      <c r="R4" s="63"/>
      <c r="S4" s="63"/>
    </row>
    <row r="5" spans="1:19" ht="27" customHeight="1">
      <c r="A5" s="63"/>
      <c r="B5" s="83"/>
      <c r="C5" s="485" t="b">
        <v>1</v>
      </c>
      <c r="D5" s="485"/>
      <c r="E5" s="83"/>
      <c r="F5" s="485" t="s">
        <v>243</v>
      </c>
      <c r="G5" s="485"/>
      <c r="H5" s="63"/>
      <c r="I5" s="83"/>
      <c r="J5" s="83"/>
      <c r="K5" s="83"/>
      <c r="L5" s="83"/>
      <c r="M5" s="83"/>
      <c r="N5" s="63"/>
      <c r="O5" s="63"/>
      <c r="P5" s="63"/>
      <c r="Q5" s="63"/>
      <c r="R5" s="63"/>
      <c r="S5" s="63"/>
    </row>
    <row r="6" spans="1:19" ht="12.75" customHeight="1">
      <c r="A6" s="63"/>
      <c r="B6" s="83"/>
      <c r="C6" s="74"/>
      <c r="D6" s="74"/>
      <c r="E6" s="83"/>
      <c r="F6" s="74"/>
      <c r="G6" s="74"/>
      <c r="H6" s="63"/>
      <c r="I6" s="83"/>
      <c r="J6" s="83"/>
      <c r="K6" s="83"/>
      <c r="L6" s="83"/>
      <c r="M6" s="83"/>
      <c r="N6" s="63"/>
      <c r="O6" s="63"/>
      <c r="P6" s="63"/>
      <c r="Q6" s="63"/>
      <c r="R6" s="63"/>
      <c r="S6" s="63"/>
    </row>
    <row r="7" spans="1:19" ht="18.5">
      <c r="A7" s="63"/>
      <c r="B7" s="83"/>
      <c r="C7" s="83"/>
      <c r="D7" s="83"/>
      <c r="E7" s="83"/>
      <c r="F7" s="83"/>
      <c r="G7" s="83"/>
      <c r="H7" s="63"/>
      <c r="I7" s="83"/>
      <c r="J7" s="83"/>
      <c r="K7" s="83"/>
      <c r="L7" s="83"/>
      <c r="M7" s="83"/>
      <c r="N7" s="63"/>
      <c r="O7" s="63"/>
      <c r="P7" s="63"/>
      <c r="Q7" s="63"/>
      <c r="R7" s="63"/>
      <c r="S7" s="63"/>
    </row>
    <row r="8" spans="1:19" ht="32.25" customHeight="1">
      <c r="A8" s="63"/>
      <c r="B8" s="83"/>
      <c r="C8" s="486" t="b">
        <v>0</v>
      </c>
      <c r="D8" s="486"/>
      <c r="E8" s="83"/>
      <c r="F8" s="486" t="s">
        <v>244</v>
      </c>
      <c r="G8" s="486"/>
      <c r="H8" s="63"/>
      <c r="I8" s="83"/>
      <c r="J8" s="83"/>
      <c r="K8" s="83"/>
      <c r="L8" s="83"/>
      <c r="M8" s="83"/>
      <c r="N8" s="63"/>
      <c r="O8" s="63"/>
      <c r="P8" s="63"/>
      <c r="Q8" s="63"/>
      <c r="R8" s="63"/>
      <c r="S8" s="63"/>
    </row>
    <row r="9" spans="1:19" ht="12.75" customHeight="1">
      <c r="A9" s="63"/>
      <c r="B9" s="83"/>
      <c r="C9" s="74"/>
      <c r="D9" s="74"/>
      <c r="E9" s="83"/>
      <c r="F9" s="74"/>
      <c r="G9" s="74"/>
      <c r="H9" s="63"/>
      <c r="I9" s="83"/>
      <c r="J9" s="83"/>
      <c r="K9" s="83"/>
      <c r="L9" s="83"/>
      <c r="M9" s="83"/>
      <c r="N9" s="63"/>
      <c r="O9" s="63"/>
      <c r="P9" s="63"/>
      <c r="Q9" s="63"/>
      <c r="R9" s="63"/>
      <c r="S9" s="63"/>
    </row>
    <row r="10" spans="1:19" ht="18.5">
      <c r="A10" s="63"/>
      <c r="B10" s="83"/>
      <c r="C10" s="84" t="s">
        <v>245</v>
      </c>
      <c r="D10" s="85" t="s">
        <v>246</v>
      </c>
      <c r="E10" s="85"/>
      <c r="F10" s="83"/>
      <c r="G10" s="83"/>
      <c r="H10" s="83"/>
      <c r="I10" s="83"/>
      <c r="J10" s="83"/>
      <c r="K10" s="83"/>
      <c r="L10" s="83"/>
      <c r="M10" s="83"/>
      <c r="N10" s="63"/>
      <c r="O10" s="63"/>
      <c r="P10" s="63"/>
      <c r="Q10" s="63"/>
      <c r="R10" s="63"/>
      <c r="S10" s="63"/>
    </row>
    <row r="11" spans="1:19" ht="18.5">
      <c r="A11" s="63"/>
      <c r="B11" s="83"/>
      <c r="C11" s="260" t="s">
        <v>247</v>
      </c>
      <c r="D11" s="261" t="s">
        <v>248</v>
      </c>
      <c r="E11" s="261"/>
      <c r="F11" s="83"/>
      <c r="G11" s="83"/>
      <c r="H11" s="83"/>
      <c r="I11" s="83"/>
      <c r="J11" s="83"/>
      <c r="K11" s="83"/>
      <c r="L11" s="83"/>
      <c r="M11" s="63"/>
      <c r="N11" s="63"/>
      <c r="O11" s="63"/>
      <c r="P11" s="63"/>
      <c r="Q11" s="63"/>
      <c r="R11" s="63"/>
      <c r="S11" s="63"/>
    </row>
    <row r="12" spans="1:19" ht="18.5">
      <c r="A12" s="63"/>
      <c r="B12" s="83"/>
      <c r="C12" s="260" t="s">
        <v>249</v>
      </c>
      <c r="D12" s="261" t="s">
        <v>250</v>
      </c>
      <c r="E12" s="261"/>
      <c r="F12" s="63"/>
      <c r="G12" s="63"/>
      <c r="H12" s="83"/>
      <c r="I12" s="83"/>
      <c r="J12" s="83"/>
      <c r="K12" s="63"/>
      <c r="L12" s="63"/>
      <c r="M12" s="63"/>
      <c r="N12" s="63"/>
      <c r="O12" s="63"/>
      <c r="P12" s="63"/>
      <c r="Q12" s="63"/>
      <c r="R12" s="63"/>
      <c r="S12" s="63"/>
    </row>
    <row r="13" spans="1:19" ht="18.5">
      <c r="A13" s="63"/>
      <c r="B13" s="83"/>
      <c r="C13" s="260" t="s">
        <v>251</v>
      </c>
      <c r="D13" s="261" t="s">
        <v>252</v>
      </c>
      <c r="E13" s="261"/>
      <c r="F13" s="63"/>
      <c r="G13" s="63"/>
      <c r="H13" s="83"/>
      <c r="I13" s="83"/>
      <c r="J13" s="83"/>
      <c r="K13" s="63"/>
      <c r="L13" s="63"/>
      <c r="M13" s="63"/>
      <c r="N13" s="63"/>
      <c r="O13" s="63"/>
      <c r="P13" s="63"/>
      <c r="Q13" s="63"/>
      <c r="R13" s="63"/>
      <c r="S13" s="63"/>
    </row>
    <row r="14" spans="1:19" ht="18.5">
      <c r="A14" s="63"/>
      <c r="B14" s="83"/>
      <c r="C14" s="260" t="s">
        <v>253</v>
      </c>
      <c r="D14" s="261" t="s">
        <v>254</v>
      </c>
      <c r="E14" s="261"/>
      <c r="F14" s="63"/>
      <c r="G14" s="63"/>
      <c r="H14" s="83"/>
      <c r="I14" s="83"/>
      <c r="J14" s="83"/>
      <c r="K14" s="63"/>
      <c r="L14" s="63"/>
      <c r="M14" s="63"/>
      <c r="N14" s="63"/>
      <c r="O14" s="63"/>
      <c r="P14" s="63"/>
      <c r="Q14" s="63"/>
      <c r="R14" s="63"/>
      <c r="S14" s="63"/>
    </row>
    <row r="15" spans="1:19" ht="18.5">
      <c r="A15" s="63"/>
      <c r="B15" s="83"/>
      <c r="C15" s="260" t="s">
        <v>255</v>
      </c>
      <c r="D15" s="261" t="s">
        <v>256</v>
      </c>
      <c r="E15" s="261"/>
      <c r="F15" s="63"/>
      <c r="G15" s="63"/>
      <c r="H15" s="83"/>
      <c r="I15" s="83"/>
      <c r="J15" s="83"/>
      <c r="K15" s="63"/>
      <c r="L15" s="63"/>
      <c r="M15" s="63"/>
      <c r="N15" s="63"/>
      <c r="O15" s="63"/>
      <c r="P15" s="63"/>
      <c r="Q15" s="63"/>
      <c r="R15" s="63"/>
      <c r="S15" s="63"/>
    </row>
    <row r="16" spans="1:19" ht="18.5">
      <c r="A16" s="63"/>
      <c r="B16" s="83"/>
      <c r="C16" s="260" t="s">
        <v>257</v>
      </c>
      <c r="D16" s="261" t="s">
        <v>258</v>
      </c>
      <c r="E16" s="261"/>
      <c r="F16" s="63"/>
      <c r="G16" s="63"/>
      <c r="H16" s="83"/>
      <c r="I16" s="83"/>
      <c r="J16" s="83"/>
      <c r="K16" s="63"/>
      <c r="L16" s="63"/>
      <c r="M16" s="63"/>
      <c r="N16" s="63"/>
      <c r="O16" s="63"/>
      <c r="P16" s="63"/>
      <c r="Q16" s="63"/>
      <c r="R16" s="63"/>
      <c r="S16" s="63"/>
    </row>
    <row r="17" spans="1:19" ht="18.5">
      <c r="A17" s="63"/>
      <c r="B17" s="83"/>
      <c r="C17" s="63"/>
      <c r="D17" s="63"/>
      <c r="E17" s="63"/>
      <c r="F17" s="63"/>
      <c r="G17" s="63"/>
      <c r="H17" s="83"/>
      <c r="I17" s="83"/>
      <c r="J17" s="83"/>
      <c r="K17" s="63"/>
      <c r="L17" s="63"/>
      <c r="M17" s="63"/>
      <c r="N17" s="63"/>
      <c r="O17" s="63"/>
      <c r="P17" s="63"/>
      <c r="Q17" s="63"/>
      <c r="R17" s="63"/>
      <c r="S17" s="63"/>
    </row>
    <row r="18" spans="1:19" ht="18.5">
      <c r="A18" s="63"/>
      <c r="B18" s="83"/>
      <c r="C18" s="74" t="s">
        <v>392</v>
      </c>
      <c r="D18" s="74" t="s">
        <v>393</v>
      </c>
      <c r="E18" s="63" t="s">
        <v>352</v>
      </c>
      <c r="F18" s="63"/>
      <c r="G18" s="63"/>
      <c r="H18" s="83"/>
      <c r="I18" s="83"/>
      <c r="J18" s="83"/>
      <c r="K18" s="63"/>
      <c r="L18" s="63"/>
      <c r="M18" s="63"/>
      <c r="N18" s="63"/>
      <c r="O18" s="63"/>
      <c r="P18" s="63"/>
      <c r="Q18" s="63"/>
      <c r="R18" s="63"/>
      <c r="S18" s="63"/>
    </row>
    <row r="19" spans="1:19" ht="18.5">
      <c r="A19" s="63"/>
      <c r="B19" s="83"/>
      <c r="C19" s="83">
        <v>50</v>
      </c>
      <c r="D19" s="83">
        <v>30</v>
      </c>
      <c r="E19" s="83"/>
      <c r="F19" s="83"/>
      <c r="G19" s="83"/>
      <c r="H19" s="83"/>
      <c r="I19" s="83"/>
      <c r="J19" s="83"/>
      <c r="K19" s="83"/>
      <c r="L19" s="83"/>
      <c r="M19" s="63"/>
      <c r="N19" s="63"/>
      <c r="O19" s="63"/>
      <c r="P19" s="63"/>
      <c r="Q19" s="63"/>
      <c r="R19" s="63"/>
      <c r="S19" s="63"/>
    </row>
    <row r="20" spans="1:19" ht="18.5">
      <c r="A20" s="63"/>
      <c r="B20" s="83"/>
      <c r="C20" s="83">
        <v>308</v>
      </c>
      <c r="D20" s="83">
        <v>55</v>
      </c>
      <c r="E20" s="83"/>
      <c r="F20" s="83"/>
      <c r="G20" s="83"/>
      <c r="H20" s="83"/>
      <c r="I20" s="83"/>
      <c r="J20" s="83"/>
      <c r="K20" s="83"/>
      <c r="L20" s="83"/>
      <c r="M20" s="63"/>
      <c r="N20" s="63"/>
      <c r="O20" s="63"/>
      <c r="P20" s="63"/>
      <c r="Q20" s="63"/>
      <c r="R20" s="63"/>
      <c r="S20" s="63"/>
    </row>
    <row r="21" spans="1:19" ht="18.5">
      <c r="A21" s="63"/>
      <c r="B21" s="83"/>
      <c r="C21" s="83">
        <v>-587</v>
      </c>
      <c r="D21" s="83">
        <v>7854</v>
      </c>
      <c r="E21" s="83"/>
      <c r="F21" s="83"/>
      <c r="G21" s="83"/>
      <c r="H21" s="83"/>
      <c r="I21" s="83"/>
      <c r="J21" s="83"/>
      <c r="K21" s="83"/>
      <c r="L21" s="83"/>
      <c r="M21" s="63"/>
      <c r="N21" s="63"/>
      <c r="O21" s="63"/>
      <c r="P21" s="63"/>
      <c r="Q21" s="63"/>
      <c r="R21" s="63"/>
      <c r="S21" s="63"/>
    </row>
    <row r="22" spans="1:19" ht="18.5">
      <c r="A22" s="63"/>
      <c r="B22" s="83"/>
      <c r="C22" s="83">
        <v>0.59799999999999998</v>
      </c>
      <c r="D22" s="83">
        <v>-698</v>
      </c>
      <c r="E22" s="83"/>
      <c r="F22" s="83"/>
      <c r="G22" s="83"/>
      <c r="H22" s="83"/>
      <c r="I22" s="63"/>
      <c r="J22" s="63"/>
      <c r="K22" s="63"/>
      <c r="L22" s="63"/>
      <c r="M22" s="63"/>
      <c r="N22" s="63"/>
      <c r="O22" s="63"/>
      <c r="P22" s="63"/>
      <c r="Q22" s="63"/>
      <c r="R22" s="63"/>
      <c r="S22" s="63"/>
    </row>
    <row r="23" spans="1:19" ht="18.5">
      <c r="A23" s="63"/>
      <c r="B23" s="83"/>
      <c r="C23" s="83">
        <v>-5</v>
      </c>
      <c r="D23" s="83">
        <v>1588</v>
      </c>
      <c r="E23" s="83"/>
      <c r="F23" s="83"/>
      <c r="G23" s="83"/>
      <c r="H23" s="83"/>
      <c r="I23" s="63"/>
      <c r="J23" s="63"/>
      <c r="K23" s="63"/>
      <c r="L23" s="63"/>
      <c r="M23" s="63"/>
      <c r="N23" s="63"/>
      <c r="O23" s="63"/>
      <c r="P23" s="63"/>
      <c r="Q23" s="63"/>
      <c r="R23" s="63"/>
      <c r="S23" s="63"/>
    </row>
    <row r="24" spans="1:19" ht="18.5">
      <c r="A24" s="63"/>
      <c r="B24" s="83"/>
      <c r="C24" s="83">
        <v>70</v>
      </c>
      <c r="D24" s="83">
        <v>-0.55500000000000005</v>
      </c>
      <c r="E24" s="83"/>
      <c r="F24" s="83"/>
      <c r="G24" s="83"/>
      <c r="H24" s="83"/>
      <c r="I24" s="63"/>
      <c r="J24" s="63"/>
      <c r="K24" s="63"/>
      <c r="L24" s="63"/>
      <c r="M24" s="63"/>
      <c r="N24" s="63"/>
      <c r="O24" s="63"/>
      <c r="P24" s="63"/>
      <c r="Q24" s="63"/>
      <c r="R24" s="63"/>
      <c r="S24" s="63"/>
    </row>
    <row r="25" spans="1:19" ht="18.5">
      <c r="A25" s="63"/>
      <c r="B25" s="83"/>
      <c r="C25" s="83">
        <v>-0.34560000000000002</v>
      </c>
      <c r="D25" s="83">
        <v>68.558999999999997</v>
      </c>
      <c r="E25" s="83"/>
      <c r="F25" s="83"/>
      <c r="G25" s="83"/>
      <c r="H25" s="83"/>
      <c r="I25" s="63"/>
      <c r="J25" s="63"/>
      <c r="K25" s="63"/>
      <c r="L25" s="63"/>
      <c r="M25" s="63"/>
      <c r="N25" s="63"/>
      <c r="O25" s="63"/>
      <c r="P25" s="63"/>
      <c r="Q25" s="63"/>
      <c r="R25" s="63"/>
      <c r="S25" s="63"/>
    </row>
    <row r="26" spans="1:19" ht="18.5">
      <c r="A26" s="63"/>
      <c r="B26" s="83"/>
      <c r="C26" s="63"/>
      <c r="D26" s="63"/>
      <c r="E26" s="83"/>
      <c r="F26" s="83"/>
      <c r="G26" s="83"/>
      <c r="H26" s="83"/>
      <c r="I26" s="63"/>
      <c r="J26" s="63"/>
      <c r="K26" s="63"/>
      <c r="L26" s="63"/>
      <c r="M26" s="63"/>
      <c r="N26" s="63"/>
      <c r="O26" s="63"/>
      <c r="P26" s="63"/>
      <c r="Q26" s="63"/>
      <c r="R26" s="63"/>
      <c r="S26" s="63"/>
    </row>
    <row r="27" spans="1:19" ht="18.5">
      <c r="A27" s="63"/>
      <c r="B27" s="83"/>
      <c r="C27" s="63"/>
      <c r="D27" s="63"/>
      <c r="E27" s="83"/>
      <c r="F27" s="83"/>
      <c r="G27" s="83"/>
      <c r="H27" s="83"/>
      <c r="I27" s="63"/>
      <c r="J27" s="63"/>
      <c r="K27" s="63"/>
      <c r="L27" s="63"/>
      <c r="M27" s="63"/>
      <c r="N27" s="63"/>
      <c r="O27" s="63"/>
      <c r="P27" s="63"/>
      <c r="Q27" s="63"/>
      <c r="R27" s="63"/>
      <c r="S27" s="63"/>
    </row>
    <row r="28" spans="1:19" ht="18.5">
      <c r="A28" s="63"/>
      <c r="B28" s="83"/>
      <c r="C28" s="83"/>
      <c r="D28" s="83"/>
      <c r="E28" s="83"/>
      <c r="F28" s="83"/>
      <c r="G28" s="83"/>
      <c r="H28" s="83"/>
      <c r="I28" s="63"/>
      <c r="J28" s="63"/>
      <c r="K28" s="63"/>
      <c r="L28" s="63"/>
      <c r="M28" s="63"/>
      <c r="N28" s="63"/>
      <c r="O28" s="63"/>
      <c r="P28" s="63"/>
      <c r="Q28" s="63"/>
      <c r="R28" s="63"/>
      <c r="S28" s="63"/>
    </row>
    <row r="29" spans="1:19" ht="19" thickBot="1">
      <c r="A29" s="63"/>
      <c r="B29" s="83"/>
      <c r="C29" s="86"/>
      <c r="D29" s="83"/>
      <c r="E29" s="83"/>
      <c r="F29" s="83"/>
      <c r="G29" s="83"/>
      <c r="H29" s="83"/>
      <c r="I29" s="83"/>
      <c r="J29" s="83"/>
      <c r="K29" s="83"/>
      <c r="L29" s="83"/>
      <c r="M29" s="63"/>
      <c r="N29" s="63"/>
      <c r="O29" s="63"/>
      <c r="P29" s="63"/>
      <c r="Q29" s="63"/>
      <c r="R29" s="63"/>
      <c r="S29" s="63"/>
    </row>
    <row r="30" spans="1:19" ht="19" thickBot="1">
      <c r="A30" s="63"/>
      <c r="B30" s="444" t="s">
        <v>259</v>
      </c>
      <c r="C30" s="445"/>
      <c r="D30" s="445"/>
      <c r="E30" s="445"/>
      <c r="F30" s="445"/>
      <c r="G30" s="445"/>
      <c r="H30" s="445"/>
      <c r="I30" s="445"/>
      <c r="J30" s="445"/>
      <c r="K30" s="445"/>
      <c r="L30" s="446"/>
      <c r="M30" s="63"/>
      <c r="N30" s="63"/>
      <c r="O30" s="63"/>
      <c r="P30" s="63"/>
      <c r="Q30" s="63"/>
      <c r="R30" s="63"/>
      <c r="S30" s="63"/>
    </row>
    <row r="31" spans="1:19" ht="15.5">
      <c r="A31" s="63"/>
      <c r="B31" s="63"/>
      <c r="C31" s="63"/>
      <c r="D31" s="63"/>
      <c r="E31" s="63"/>
      <c r="F31" s="63"/>
      <c r="G31" s="63"/>
      <c r="H31" s="63"/>
      <c r="I31" s="63"/>
      <c r="J31" s="63"/>
      <c r="K31" s="63"/>
      <c r="L31" s="63"/>
      <c r="M31" s="63"/>
      <c r="N31" s="63"/>
      <c r="O31" s="63"/>
      <c r="P31" s="63"/>
      <c r="Q31" s="63"/>
      <c r="R31" s="63"/>
      <c r="S31" s="63"/>
    </row>
    <row r="32" spans="1:19" ht="18.5">
      <c r="A32" s="63"/>
      <c r="B32" s="83"/>
      <c r="C32" s="83"/>
      <c r="D32" s="83"/>
      <c r="E32" s="83"/>
      <c r="F32" s="83"/>
      <c r="G32" s="83"/>
      <c r="H32" s="83"/>
      <c r="I32" s="83"/>
      <c r="J32" s="83"/>
      <c r="K32" s="83"/>
      <c r="L32" s="83"/>
      <c r="M32" s="63"/>
      <c r="N32" s="63"/>
      <c r="O32" s="63"/>
      <c r="P32" s="63"/>
      <c r="Q32" s="63"/>
      <c r="R32" s="63"/>
      <c r="S32" s="63"/>
    </row>
    <row r="33" spans="1:19" ht="18.5">
      <c r="A33" s="63"/>
      <c r="B33" s="83"/>
      <c r="C33" s="83">
        <v>50</v>
      </c>
      <c r="D33" s="83">
        <v>30</v>
      </c>
      <c r="E33" s="83"/>
      <c r="F33" s="83"/>
      <c r="G33" s="83"/>
      <c r="H33" s="83"/>
      <c r="I33" s="83" t="s">
        <v>260</v>
      </c>
      <c r="J33" s="83">
        <v>80</v>
      </c>
      <c r="K33" s="83" t="s">
        <v>16</v>
      </c>
      <c r="L33" s="83"/>
      <c r="M33" s="63"/>
      <c r="N33" s="63"/>
      <c r="O33" s="63"/>
      <c r="P33" s="63"/>
      <c r="Q33" s="63"/>
      <c r="R33" s="63"/>
      <c r="S33" s="63"/>
    </row>
    <row r="34" spans="1:19" ht="18.5">
      <c r="A34" s="63"/>
      <c r="B34" s="83"/>
      <c r="C34" s="83">
        <v>308</v>
      </c>
      <c r="D34" s="83">
        <v>55</v>
      </c>
      <c r="E34" s="83"/>
      <c r="F34" s="83"/>
      <c r="G34" s="83"/>
      <c r="H34" s="83"/>
      <c r="I34" s="83"/>
      <c r="J34" s="83">
        <v>69</v>
      </c>
      <c r="K34" s="83" t="s">
        <v>14</v>
      </c>
      <c r="L34" s="83"/>
      <c r="M34" s="63"/>
      <c r="N34" s="63"/>
      <c r="O34" s="63"/>
      <c r="P34" s="63"/>
      <c r="Q34" s="63"/>
      <c r="R34" s="63"/>
      <c r="S34" s="63"/>
    </row>
    <row r="35" spans="1:19" ht="18.5">
      <c r="A35" s="63"/>
      <c r="B35" s="83"/>
      <c r="C35" s="83">
        <v>-587</v>
      </c>
      <c r="D35" s="83">
        <v>7854</v>
      </c>
      <c r="E35" s="83"/>
      <c r="F35" s="83"/>
      <c r="G35" s="83"/>
      <c r="H35" s="83"/>
      <c r="I35" s="83"/>
      <c r="J35" s="83">
        <v>40</v>
      </c>
      <c r="K35" s="83" t="s">
        <v>261</v>
      </c>
      <c r="L35" s="83"/>
      <c r="M35" s="63"/>
      <c r="N35" s="63"/>
      <c r="O35" s="63"/>
      <c r="P35" s="63"/>
      <c r="Q35" s="63"/>
      <c r="R35" s="63"/>
      <c r="S35" s="63"/>
    </row>
    <row r="36" spans="1:19" ht="18.5">
      <c r="A36" s="63"/>
      <c r="B36" s="83"/>
      <c r="C36" s="83">
        <v>0.59799999999999998</v>
      </c>
      <c r="D36" s="83">
        <v>-698</v>
      </c>
      <c r="E36" s="83"/>
      <c r="F36" s="83"/>
      <c r="G36" s="83"/>
      <c r="H36" s="83"/>
      <c r="I36" s="83"/>
      <c r="J36" s="83"/>
      <c r="K36" s="83"/>
      <c r="L36" s="83"/>
      <c r="M36" s="63"/>
      <c r="N36" s="63"/>
      <c r="O36" s="63"/>
      <c r="P36" s="63"/>
      <c r="Q36" s="63"/>
      <c r="R36" s="63"/>
      <c r="S36" s="63"/>
    </row>
    <row r="37" spans="1:19" ht="18.5">
      <c r="A37" s="63"/>
      <c r="B37" s="83"/>
      <c r="C37" s="83">
        <v>-5</v>
      </c>
      <c r="D37" s="83">
        <v>1588</v>
      </c>
      <c r="E37" s="83"/>
      <c r="F37" s="83"/>
      <c r="G37" s="83"/>
      <c r="H37" s="83"/>
      <c r="I37" s="83"/>
      <c r="J37" s="83"/>
      <c r="K37" s="83"/>
      <c r="L37" s="83"/>
      <c r="M37" s="63"/>
      <c r="N37" s="63"/>
      <c r="O37" s="63"/>
      <c r="P37" s="63"/>
      <c r="Q37" s="63"/>
      <c r="R37" s="63"/>
      <c r="S37" s="63"/>
    </row>
    <row r="38" spans="1:19" ht="18.5">
      <c r="A38" s="63"/>
      <c r="B38" s="83"/>
      <c r="C38" s="83">
        <v>70</v>
      </c>
      <c r="D38" s="83">
        <v>-0.55500000000000005</v>
      </c>
      <c r="E38" s="83"/>
      <c r="F38" s="83"/>
      <c r="G38" s="83"/>
      <c r="H38" s="83"/>
      <c r="I38" s="83"/>
      <c r="J38" s="83"/>
      <c r="K38" s="83"/>
      <c r="L38" s="83"/>
      <c r="M38" s="63"/>
      <c r="N38" s="63"/>
      <c r="O38" s="63"/>
      <c r="P38" s="63"/>
      <c r="Q38" s="63"/>
      <c r="R38" s="63"/>
      <c r="S38" s="63"/>
    </row>
    <row r="39" spans="1:19" ht="18.5">
      <c r="A39" s="63"/>
      <c r="B39" s="83"/>
      <c r="C39" s="83">
        <v>-0.34560000000000002</v>
      </c>
      <c r="D39" s="83">
        <v>68.558999999999997</v>
      </c>
      <c r="E39" s="83"/>
      <c r="F39" s="83"/>
      <c r="G39" s="83"/>
      <c r="H39" s="83"/>
      <c r="I39" s="83"/>
      <c r="J39" s="83"/>
      <c r="K39" s="83"/>
      <c r="L39" s="83"/>
      <c r="M39" s="63"/>
      <c r="N39" s="63"/>
      <c r="O39" s="63"/>
      <c r="P39" s="63"/>
      <c r="Q39" s="63"/>
      <c r="R39" s="63"/>
      <c r="S39" s="63"/>
    </row>
    <row r="40" spans="1:19" ht="18.5">
      <c r="A40" s="63"/>
      <c r="B40" s="83"/>
      <c r="C40" s="83"/>
      <c r="D40" s="83"/>
      <c r="E40" s="83"/>
      <c r="F40" s="83"/>
      <c r="G40" s="83"/>
      <c r="H40" s="83"/>
      <c r="I40" s="83"/>
      <c r="J40" s="83"/>
      <c r="K40" s="83"/>
      <c r="L40" s="83"/>
      <c r="M40" s="63"/>
      <c r="N40" s="63"/>
      <c r="O40" s="63"/>
      <c r="P40" s="63"/>
      <c r="Q40" s="63"/>
      <c r="R40" s="63"/>
      <c r="S40" s="63"/>
    </row>
    <row r="41" spans="1:19" ht="18.5">
      <c r="A41" s="63"/>
      <c r="B41" s="83"/>
      <c r="C41" s="83"/>
      <c r="D41" s="83"/>
      <c r="E41" s="83"/>
      <c r="F41" s="83"/>
      <c r="G41" s="83"/>
      <c r="H41" s="83"/>
      <c r="I41" s="83"/>
      <c r="J41" s="83"/>
      <c r="K41" s="83"/>
      <c r="L41" s="83"/>
      <c r="M41" s="63"/>
      <c r="N41" s="63"/>
      <c r="O41" s="63"/>
      <c r="P41" s="63"/>
      <c r="Q41" s="63"/>
      <c r="R41" s="63"/>
      <c r="S41" s="63"/>
    </row>
    <row r="42" spans="1:19" ht="18.5">
      <c r="A42" s="63"/>
      <c r="B42" s="83" t="s">
        <v>262</v>
      </c>
      <c r="C42" s="83"/>
      <c r="D42" s="83"/>
      <c r="E42" s="83"/>
      <c r="F42" s="83"/>
      <c r="G42" s="83"/>
      <c r="H42" s="83"/>
      <c r="I42" s="83"/>
      <c r="J42" s="83"/>
      <c r="K42" s="83"/>
      <c r="L42" s="83"/>
      <c r="M42" s="63"/>
      <c r="N42" s="63"/>
      <c r="O42" s="63"/>
      <c r="P42" s="63"/>
      <c r="Q42" s="63"/>
      <c r="R42" s="63"/>
      <c r="S42" s="63"/>
    </row>
    <row r="43" spans="1:19" ht="18.5">
      <c r="A43" s="63"/>
      <c r="B43" s="83"/>
      <c r="C43" s="83"/>
      <c r="D43" s="83"/>
      <c r="E43" s="83"/>
      <c r="F43" s="83"/>
      <c r="G43" s="83"/>
      <c r="H43" s="83"/>
      <c r="I43" s="83"/>
      <c r="J43" s="83"/>
      <c r="K43" s="83"/>
      <c r="L43" s="83"/>
      <c r="M43" s="63"/>
      <c r="N43" s="63"/>
      <c r="O43" s="63"/>
      <c r="P43" s="63"/>
      <c r="Q43" s="63"/>
      <c r="R43" s="63"/>
      <c r="S43" s="63"/>
    </row>
    <row r="44" spans="1:19" ht="18.5">
      <c r="A44" s="63"/>
      <c r="B44" s="83"/>
      <c r="C44" s="83"/>
      <c r="D44" s="83"/>
      <c r="E44" s="83"/>
      <c r="F44" s="83"/>
      <c r="G44" s="83"/>
      <c r="H44" s="83"/>
      <c r="I44" s="83"/>
      <c r="J44" s="83"/>
      <c r="K44" s="83"/>
      <c r="L44" s="83"/>
      <c r="M44" s="63"/>
      <c r="N44" s="63"/>
      <c r="O44" s="63"/>
      <c r="P44" s="63"/>
      <c r="Q44" s="63"/>
      <c r="R44" s="63"/>
      <c r="S44" s="63"/>
    </row>
    <row r="45" spans="1:19" ht="18.5">
      <c r="A45" s="63"/>
      <c r="B45" s="87" t="s">
        <v>263</v>
      </c>
      <c r="C45" s="88" t="s">
        <v>264</v>
      </c>
      <c r="D45" s="88" t="s">
        <v>265</v>
      </c>
      <c r="E45" s="88" t="s">
        <v>266</v>
      </c>
      <c r="F45" s="83"/>
      <c r="G45" s="83"/>
      <c r="H45" s="83"/>
      <c r="I45" s="83"/>
      <c r="J45" s="83"/>
      <c r="K45" s="63"/>
      <c r="L45" s="63"/>
      <c r="M45" s="63"/>
      <c r="N45" s="63"/>
      <c r="O45" s="63"/>
      <c r="P45" s="63"/>
      <c r="Q45" s="63"/>
      <c r="R45" s="63"/>
      <c r="S45" s="63"/>
    </row>
    <row r="46" spans="1:19" ht="18.5">
      <c r="A46" s="63"/>
      <c r="B46" s="83" t="s">
        <v>183</v>
      </c>
      <c r="C46" s="605">
        <v>100000</v>
      </c>
      <c r="D46" s="605">
        <v>99999</v>
      </c>
      <c r="E46" s="63"/>
      <c r="F46" s="83"/>
      <c r="G46" s="83"/>
      <c r="H46" s="83"/>
      <c r="I46" s="83"/>
      <c r="J46" s="83"/>
      <c r="K46" s="63"/>
      <c r="L46" s="63"/>
      <c r="M46" s="63"/>
      <c r="N46" s="63"/>
      <c r="O46" s="63"/>
      <c r="P46" s="63"/>
      <c r="Q46" s="63"/>
      <c r="R46" s="63"/>
      <c r="S46" s="63"/>
    </row>
    <row r="47" spans="1:19" ht="18.5">
      <c r="A47" s="63"/>
      <c r="B47" s="83" t="s">
        <v>184</v>
      </c>
      <c r="C47" s="605">
        <v>100000</v>
      </c>
      <c r="D47" s="605">
        <v>143598</v>
      </c>
      <c r="E47" s="90"/>
      <c r="F47" s="83"/>
      <c r="G47" s="83"/>
      <c r="H47" s="83"/>
      <c r="I47" s="83"/>
      <c r="J47" s="83"/>
      <c r="K47" s="63"/>
      <c r="L47" s="63"/>
      <c r="M47" s="63"/>
      <c r="N47" s="63"/>
      <c r="O47" s="63"/>
      <c r="P47" s="63"/>
      <c r="Q47" s="63"/>
      <c r="R47" s="63"/>
      <c r="S47" s="63"/>
    </row>
    <row r="48" spans="1:19" ht="18.5">
      <c r="A48" s="63"/>
      <c r="B48" s="83" t="s">
        <v>185</v>
      </c>
      <c r="C48" s="605">
        <v>130000</v>
      </c>
      <c r="D48" s="605">
        <v>89000</v>
      </c>
      <c r="E48" s="90"/>
      <c r="F48" s="83"/>
      <c r="G48" s="83"/>
      <c r="H48" s="83"/>
      <c r="I48" s="83"/>
      <c r="J48" s="83"/>
      <c r="K48" s="63"/>
      <c r="L48" s="63"/>
      <c r="M48" s="63"/>
      <c r="N48" s="63"/>
      <c r="O48" s="63"/>
      <c r="P48" s="63"/>
      <c r="Q48" s="63"/>
      <c r="R48" s="63"/>
      <c r="S48" s="63"/>
    </row>
    <row r="49" spans="1:19" ht="18.5">
      <c r="A49" s="63"/>
      <c r="B49" s="83" t="s">
        <v>186</v>
      </c>
      <c r="C49" s="605">
        <v>120000</v>
      </c>
      <c r="D49" s="605">
        <v>145985</v>
      </c>
      <c r="E49" s="90"/>
      <c r="F49" s="83"/>
      <c r="G49" s="90"/>
      <c r="H49" s="83"/>
      <c r="I49" s="83"/>
      <c r="J49" s="83"/>
      <c r="K49" s="63"/>
      <c r="L49" s="63"/>
      <c r="M49" s="63"/>
      <c r="N49" s="63"/>
      <c r="O49" s="63"/>
      <c r="P49" s="63"/>
      <c r="Q49" s="63"/>
      <c r="R49" s="63"/>
      <c r="S49" s="63"/>
    </row>
    <row r="50" spans="1:19" ht="18.5">
      <c r="A50" s="63"/>
      <c r="B50" s="83" t="s">
        <v>187</v>
      </c>
      <c r="C50" s="605">
        <v>130000</v>
      </c>
      <c r="D50" s="605">
        <v>121000</v>
      </c>
      <c r="E50" s="90"/>
      <c r="F50" s="83"/>
      <c r="G50" s="83"/>
      <c r="H50" s="83"/>
      <c r="I50" s="83"/>
      <c r="J50" s="83"/>
      <c r="K50" s="63"/>
      <c r="L50" s="63"/>
      <c r="M50" s="63"/>
      <c r="N50" s="63"/>
      <c r="O50" s="63"/>
      <c r="P50" s="63"/>
      <c r="Q50" s="63"/>
      <c r="R50" s="63"/>
      <c r="S50" s="63"/>
    </row>
    <row r="51" spans="1:19" ht="18.5">
      <c r="A51" s="63"/>
      <c r="B51" s="83" t="s">
        <v>188</v>
      </c>
      <c r="C51" s="605">
        <v>130000</v>
      </c>
      <c r="D51" s="605">
        <v>110001</v>
      </c>
      <c r="E51" s="90"/>
      <c r="F51" s="83"/>
      <c r="G51" s="83"/>
      <c r="H51" s="83"/>
      <c r="I51" s="83"/>
      <c r="J51" s="83"/>
      <c r="K51" s="63"/>
      <c r="L51" s="63"/>
      <c r="M51" s="63"/>
      <c r="N51" s="63"/>
      <c r="O51" s="63"/>
      <c r="P51" s="63"/>
      <c r="Q51" s="63"/>
      <c r="R51" s="63"/>
      <c r="S51" s="63"/>
    </row>
    <row r="52" spans="1:19" ht="18.5">
      <c r="A52" s="63"/>
      <c r="B52" s="83" t="s">
        <v>189</v>
      </c>
      <c r="C52" s="605">
        <v>130000</v>
      </c>
      <c r="D52" s="605">
        <v>140005</v>
      </c>
      <c r="E52" s="90"/>
      <c r="F52" s="63"/>
      <c r="G52" s="83"/>
      <c r="H52" s="83"/>
      <c r="I52" s="83"/>
      <c r="J52" s="83"/>
      <c r="K52" s="63"/>
      <c r="L52" s="63"/>
      <c r="M52" s="63"/>
      <c r="N52" s="63"/>
      <c r="O52" s="63"/>
      <c r="P52" s="63"/>
      <c r="Q52" s="63"/>
      <c r="R52" s="63"/>
      <c r="S52" s="63"/>
    </row>
    <row r="53" spans="1:19" ht="18.5">
      <c r="A53" s="63"/>
      <c r="B53" s="83"/>
      <c r="C53" s="83"/>
      <c r="D53" s="83"/>
      <c r="E53" s="89"/>
      <c r="F53" s="89"/>
      <c r="G53" s="83"/>
      <c r="H53" s="83"/>
      <c r="I53" s="83"/>
      <c r="J53" s="83"/>
      <c r="K53" s="83"/>
      <c r="L53" s="83"/>
      <c r="M53" s="63"/>
      <c r="N53" s="63"/>
      <c r="O53" s="63"/>
      <c r="P53" s="63"/>
      <c r="Q53" s="63"/>
      <c r="R53" s="63"/>
      <c r="S53" s="63"/>
    </row>
    <row r="54" spans="1:19" ht="18.5">
      <c r="A54" s="63"/>
      <c r="B54" s="83"/>
      <c r="C54" s="83"/>
      <c r="D54" s="83"/>
      <c r="E54" s="89"/>
      <c r="F54" s="89"/>
      <c r="G54" s="83"/>
      <c r="H54" s="83"/>
      <c r="I54" s="83"/>
      <c r="J54" s="83"/>
      <c r="K54" s="83"/>
      <c r="L54" s="83"/>
      <c r="M54" s="63"/>
      <c r="N54" s="63"/>
      <c r="O54" s="63"/>
      <c r="P54" s="63"/>
      <c r="Q54" s="63"/>
      <c r="R54" s="63"/>
      <c r="S54" s="63"/>
    </row>
    <row r="55" spans="1:19" ht="18.5">
      <c r="A55" s="63"/>
      <c r="B55" s="83"/>
      <c r="C55" s="83"/>
      <c r="D55" s="83"/>
      <c r="E55" s="89"/>
      <c r="F55" s="89"/>
      <c r="G55" s="83"/>
      <c r="H55" s="83"/>
      <c r="I55" s="83"/>
      <c r="J55" s="83"/>
      <c r="K55" s="83"/>
      <c r="L55" s="83"/>
      <c r="M55" s="63"/>
      <c r="N55" s="63"/>
      <c r="O55" s="63"/>
      <c r="P55" s="63"/>
      <c r="Q55" s="63"/>
      <c r="R55" s="63"/>
      <c r="S55" s="63"/>
    </row>
    <row r="56" spans="1:19" ht="18.5">
      <c r="A56" s="63"/>
      <c r="B56" s="83" t="s">
        <v>267</v>
      </c>
      <c r="C56" s="63"/>
      <c r="D56" s="63"/>
      <c r="E56" s="63"/>
      <c r="F56" s="63"/>
      <c r="G56" s="63"/>
      <c r="H56" s="63"/>
      <c r="I56" s="63"/>
      <c r="J56" s="63"/>
      <c r="K56" s="63"/>
      <c r="L56" s="63"/>
      <c r="M56" s="63"/>
      <c r="N56" s="63"/>
      <c r="O56" s="63"/>
      <c r="P56" s="63"/>
      <c r="Q56" s="63"/>
      <c r="R56" s="63"/>
      <c r="S56" s="63"/>
    </row>
    <row r="57" spans="1:19" ht="18.5">
      <c r="A57" s="63"/>
      <c r="B57" s="83" t="s">
        <v>268</v>
      </c>
      <c r="C57" s="63"/>
      <c r="D57" s="63"/>
      <c r="E57" s="63"/>
      <c r="F57" s="63"/>
      <c r="G57" s="63"/>
      <c r="H57" s="63"/>
      <c r="I57" s="63"/>
      <c r="J57" s="63"/>
      <c r="K57" s="63"/>
      <c r="L57" s="63"/>
      <c r="M57" s="63"/>
      <c r="N57" s="63"/>
      <c r="O57" s="63"/>
      <c r="P57" s="63"/>
      <c r="Q57" s="63"/>
      <c r="R57" s="63"/>
      <c r="S57" s="63"/>
    </row>
    <row r="58" spans="1:19" ht="18.5">
      <c r="A58" s="63"/>
      <c r="B58" s="83" t="s">
        <v>269</v>
      </c>
      <c r="C58" s="63"/>
      <c r="D58" s="63"/>
      <c r="E58" s="63"/>
      <c r="F58" s="63"/>
      <c r="G58" s="63"/>
      <c r="H58" s="63"/>
      <c r="I58" s="63"/>
      <c r="J58" s="63"/>
      <c r="K58" s="63"/>
      <c r="L58" s="63"/>
      <c r="M58" s="63"/>
      <c r="N58" s="63"/>
      <c r="O58" s="63"/>
      <c r="P58" s="63"/>
      <c r="Q58" s="63"/>
      <c r="R58" s="63"/>
      <c r="S58" s="63"/>
    </row>
    <row r="59" spans="1:19" ht="15.5">
      <c r="A59" s="63"/>
      <c r="B59" s="63"/>
      <c r="C59" s="63"/>
      <c r="D59" s="63"/>
      <c r="E59" s="63"/>
      <c r="F59" s="63"/>
      <c r="G59" s="63"/>
      <c r="H59" s="63"/>
      <c r="I59" s="63"/>
      <c r="J59" s="63"/>
      <c r="K59" s="63"/>
      <c r="L59" s="63"/>
      <c r="M59" s="63"/>
      <c r="N59" s="63"/>
      <c r="O59" s="63"/>
      <c r="P59" s="63"/>
      <c r="Q59" s="63"/>
      <c r="R59" s="63"/>
      <c r="S59" s="63"/>
    </row>
    <row r="60" spans="1:19" ht="16" thickBot="1">
      <c r="A60" s="63"/>
      <c r="B60" s="63"/>
      <c r="C60" s="63"/>
      <c r="D60" s="63"/>
      <c r="E60" s="63"/>
      <c r="F60" s="63"/>
      <c r="G60" s="63"/>
      <c r="H60" s="63"/>
      <c r="I60" s="63"/>
      <c r="J60" s="63"/>
      <c r="K60" s="63"/>
      <c r="L60" s="63"/>
      <c r="M60" s="63"/>
      <c r="N60" s="63"/>
      <c r="O60" s="63"/>
      <c r="P60" s="63"/>
      <c r="Q60" s="63"/>
      <c r="R60" s="63"/>
      <c r="S60" s="63"/>
    </row>
    <row r="61" spans="1:19" ht="18.5">
      <c r="A61" s="63"/>
      <c r="B61" s="480" t="s">
        <v>270</v>
      </c>
      <c r="C61" s="482" t="s">
        <v>271</v>
      </c>
      <c r="D61" s="483"/>
      <c r="E61" s="483"/>
      <c r="F61" s="483"/>
      <c r="G61" s="483"/>
      <c r="H61" s="483"/>
      <c r="I61" s="483"/>
      <c r="J61" s="483"/>
      <c r="K61" s="483"/>
      <c r="L61" s="483"/>
      <c r="M61" s="483"/>
      <c r="N61" s="484"/>
      <c r="O61" s="487" t="s">
        <v>272</v>
      </c>
      <c r="P61" s="489" t="s">
        <v>273</v>
      </c>
      <c r="Q61" s="63"/>
      <c r="R61" s="63"/>
      <c r="S61" s="63"/>
    </row>
    <row r="62" spans="1:19" ht="19" thickBot="1">
      <c r="A62" s="63"/>
      <c r="B62" s="481"/>
      <c r="C62" s="91" t="s">
        <v>183</v>
      </c>
      <c r="D62" s="92" t="s">
        <v>184</v>
      </c>
      <c r="E62" s="92" t="s">
        <v>185</v>
      </c>
      <c r="F62" s="92" t="s">
        <v>186</v>
      </c>
      <c r="G62" s="92" t="s">
        <v>187</v>
      </c>
      <c r="H62" s="92" t="s">
        <v>188</v>
      </c>
      <c r="I62" s="92" t="s">
        <v>189</v>
      </c>
      <c r="J62" s="92" t="s">
        <v>190</v>
      </c>
      <c r="K62" s="92" t="s">
        <v>191</v>
      </c>
      <c r="L62" s="92" t="s">
        <v>192</v>
      </c>
      <c r="M62" s="93" t="s">
        <v>193</v>
      </c>
      <c r="N62" s="94" t="s">
        <v>194</v>
      </c>
      <c r="O62" s="488"/>
      <c r="P62" s="490"/>
      <c r="Q62" s="63"/>
      <c r="R62" s="63"/>
      <c r="S62" s="63"/>
    </row>
    <row r="63" spans="1:19" ht="18.5">
      <c r="A63" s="63"/>
      <c r="B63" s="252" t="s">
        <v>274</v>
      </c>
      <c r="C63" s="83">
        <v>15550</v>
      </c>
      <c r="D63" s="83">
        <v>15550</v>
      </c>
      <c r="E63" s="83">
        <v>19000</v>
      </c>
      <c r="F63" s="83">
        <v>15550</v>
      </c>
      <c r="G63" s="83">
        <v>16000</v>
      </c>
      <c r="H63" s="83">
        <v>16750</v>
      </c>
      <c r="I63" s="83">
        <v>16750</v>
      </c>
      <c r="J63" s="83">
        <v>16750</v>
      </c>
      <c r="K63" s="83">
        <v>17000</v>
      </c>
      <c r="L63" s="83">
        <v>16750</v>
      </c>
      <c r="M63" s="95">
        <v>15000</v>
      </c>
      <c r="N63" s="95">
        <v>31000</v>
      </c>
      <c r="O63" s="253">
        <f t="shared" ref="O63:O72" si="0">AVERAGE(C63:N63)</f>
        <v>17637.5</v>
      </c>
      <c r="P63" s="254"/>
      <c r="Q63" s="63"/>
      <c r="R63" s="63"/>
      <c r="S63" s="63"/>
    </row>
    <row r="64" spans="1:19" ht="18.5">
      <c r="A64" s="63"/>
      <c r="B64" s="255" t="s">
        <v>275</v>
      </c>
      <c r="C64" s="83">
        <v>18057</v>
      </c>
      <c r="D64" s="83">
        <v>18057</v>
      </c>
      <c r="E64" s="83">
        <v>18057</v>
      </c>
      <c r="F64" s="83">
        <v>18057</v>
      </c>
      <c r="G64" s="83">
        <v>18000</v>
      </c>
      <c r="H64" s="83">
        <v>21028</v>
      </c>
      <c r="I64" s="83">
        <v>23586</v>
      </c>
      <c r="J64" s="83">
        <v>21028</v>
      </c>
      <c r="K64" s="83">
        <v>21028</v>
      </c>
      <c r="L64" s="83">
        <v>21028</v>
      </c>
      <c r="M64" s="95">
        <v>20568</v>
      </c>
      <c r="N64" s="95">
        <v>25000</v>
      </c>
      <c r="O64" s="253">
        <f t="shared" si="0"/>
        <v>20291.166666666668</v>
      </c>
      <c r="P64" s="254"/>
      <c r="Q64" s="63"/>
      <c r="R64" s="63"/>
      <c r="S64" s="63"/>
    </row>
    <row r="65" spans="1:19" ht="18.5">
      <c r="A65" s="63"/>
      <c r="B65" s="255" t="s">
        <v>276</v>
      </c>
      <c r="C65" s="83">
        <v>19586</v>
      </c>
      <c r="D65" s="83">
        <v>19586</v>
      </c>
      <c r="E65" s="83">
        <v>19586</v>
      </c>
      <c r="F65" s="83">
        <v>21578</v>
      </c>
      <c r="G65" s="83">
        <v>21578</v>
      </c>
      <c r="H65" s="83">
        <v>25862</v>
      </c>
      <c r="I65" s="83">
        <v>25862</v>
      </c>
      <c r="J65" s="83">
        <v>25862</v>
      </c>
      <c r="K65" s="83">
        <v>28552</v>
      </c>
      <c r="L65" s="83">
        <v>20559</v>
      </c>
      <c r="M65" s="83">
        <v>25862</v>
      </c>
      <c r="N65" s="95">
        <v>35000</v>
      </c>
      <c r="O65" s="253">
        <f t="shared" si="0"/>
        <v>24122.75</v>
      </c>
      <c r="P65" s="254"/>
      <c r="Q65" s="63"/>
      <c r="R65" s="63"/>
      <c r="S65" s="63"/>
    </row>
    <row r="66" spans="1:19" ht="18.5">
      <c r="A66" s="63"/>
      <c r="B66" s="255" t="s">
        <v>277</v>
      </c>
      <c r="C66" s="83">
        <v>21058</v>
      </c>
      <c r="D66" s="83">
        <v>21058</v>
      </c>
      <c r="E66" s="83">
        <v>21058</v>
      </c>
      <c r="F66" s="83">
        <v>21058</v>
      </c>
      <c r="G66" s="83">
        <v>21058</v>
      </c>
      <c r="H66" s="83">
        <v>22562</v>
      </c>
      <c r="I66" s="83">
        <v>22562</v>
      </c>
      <c r="J66" s="83">
        <v>22562</v>
      </c>
      <c r="K66" s="83">
        <v>23568</v>
      </c>
      <c r="L66" s="83">
        <v>23568</v>
      </c>
      <c r="M66" s="83">
        <v>23568</v>
      </c>
      <c r="N66" s="95">
        <v>28000</v>
      </c>
      <c r="O66" s="253">
        <f t="shared" si="0"/>
        <v>22640</v>
      </c>
      <c r="P66" s="254"/>
      <c r="Q66" s="63"/>
      <c r="R66" s="63"/>
      <c r="S66" s="63"/>
    </row>
    <row r="67" spans="1:19" ht="18.5">
      <c r="A67" s="63"/>
      <c r="B67" s="255" t="s">
        <v>278</v>
      </c>
      <c r="C67" s="83">
        <v>17536</v>
      </c>
      <c r="D67" s="83">
        <v>17536</v>
      </c>
      <c r="E67" s="83">
        <v>17536</v>
      </c>
      <c r="F67" s="83">
        <v>17536</v>
      </c>
      <c r="G67" s="83">
        <v>17536</v>
      </c>
      <c r="H67" s="83">
        <v>18562</v>
      </c>
      <c r="I67" s="83">
        <v>19000</v>
      </c>
      <c r="J67" s="83" t="s">
        <v>1512</v>
      </c>
      <c r="K67" s="83">
        <v>18562</v>
      </c>
      <c r="L67" s="83">
        <v>18562</v>
      </c>
      <c r="M67" s="95">
        <v>19584</v>
      </c>
      <c r="N67" s="95">
        <v>25046</v>
      </c>
      <c r="O67" s="253">
        <f t="shared" si="0"/>
        <v>18817.81818181818</v>
      </c>
      <c r="P67" s="254"/>
      <c r="Q67" s="63"/>
      <c r="R67" s="63"/>
      <c r="S67" s="63"/>
    </row>
    <row r="68" spans="1:19" ht="18.5">
      <c r="A68" s="63"/>
      <c r="B68" s="255" t="s">
        <v>279</v>
      </c>
      <c r="C68" s="83">
        <v>15889</v>
      </c>
      <c r="D68" s="83">
        <v>15889</v>
      </c>
      <c r="E68" s="83">
        <v>15889</v>
      </c>
      <c r="F68" s="83">
        <v>15889</v>
      </c>
      <c r="G68" s="83">
        <v>20556</v>
      </c>
      <c r="H68" s="83">
        <v>17002</v>
      </c>
      <c r="I68" s="83">
        <v>16025</v>
      </c>
      <c r="J68" s="83">
        <v>17002</v>
      </c>
      <c r="K68" s="83">
        <v>17002</v>
      </c>
      <c r="L68" s="83">
        <v>18574</v>
      </c>
      <c r="M68" s="83">
        <v>18574</v>
      </c>
      <c r="N68" s="95">
        <v>22005</v>
      </c>
      <c r="O68" s="253">
        <f t="shared" si="0"/>
        <v>17524.666666666668</v>
      </c>
      <c r="P68" s="254"/>
      <c r="Q68" s="63"/>
      <c r="R68" s="63"/>
      <c r="S68" s="63"/>
    </row>
    <row r="69" spans="1:19" ht="18.5">
      <c r="A69" s="63"/>
      <c r="B69" s="255" t="s">
        <v>280</v>
      </c>
      <c r="C69" s="83">
        <v>23586</v>
      </c>
      <c r="D69" s="83">
        <v>23586</v>
      </c>
      <c r="E69" s="83">
        <v>23586</v>
      </c>
      <c r="F69" s="83">
        <v>23586</v>
      </c>
      <c r="G69" s="83">
        <v>25865</v>
      </c>
      <c r="H69" s="83">
        <v>25865</v>
      </c>
      <c r="I69" s="83">
        <v>24581</v>
      </c>
      <c r="J69" s="83">
        <v>24581</v>
      </c>
      <c r="K69" s="83">
        <v>26258</v>
      </c>
      <c r="L69" s="83">
        <v>26258</v>
      </c>
      <c r="M69" s="83">
        <v>26258</v>
      </c>
      <c r="N69" s="95">
        <v>31025</v>
      </c>
      <c r="O69" s="253">
        <f t="shared" si="0"/>
        <v>25419.583333333332</v>
      </c>
      <c r="P69" s="254"/>
      <c r="Q69" s="63"/>
      <c r="R69" s="63"/>
      <c r="S69" s="63"/>
    </row>
    <row r="70" spans="1:19" ht="18.5">
      <c r="A70" s="63"/>
      <c r="B70" s="255" t="s">
        <v>281</v>
      </c>
      <c r="C70" s="83">
        <v>26895</v>
      </c>
      <c r="D70" s="83">
        <v>26895</v>
      </c>
      <c r="E70" s="83">
        <v>23258</v>
      </c>
      <c r="F70" s="83">
        <v>26895</v>
      </c>
      <c r="G70" s="83">
        <v>26895</v>
      </c>
      <c r="H70" s="83">
        <v>27014</v>
      </c>
      <c r="I70" s="83">
        <v>27014</v>
      </c>
      <c r="J70" s="83">
        <v>28025</v>
      </c>
      <c r="K70" s="83">
        <v>29352</v>
      </c>
      <c r="L70" s="83">
        <v>27014</v>
      </c>
      <c r="M70" s="83">
        <v>29352</v>
      </c>
      <c r="N70" s="95">
        <v>31588</v>
      </c>
      <c r="O70" s="253">
        <f t="shared" si="0"/>
        <v>27516.416666666668</v>
      </c>
      <c r="P70" s="254"/>
      <c r="Q70" s="63"/>
      <c r="R70" s="63"/>
      <c r="S70" s="63"/>
    </row>
    <row r="71" spans="1:19" ht="18.5">
      <c r="A71" s="63"/>
      <c r="B71" s="255" t="s">
        <v>282</v>
      </c>
      <c r="C71" s="83">
        <v>29552</v>
      </c>
      <c r="D71" s="83">
        <v>29552</v>
      </c>
      <c r="E71" s="83">
        <v>29552</v>
      </c>
      <c r="F71" s="83">
        <v>29552</v>
      </c>
      <c r="G71" s="83">
        <v>29552</v>
      </c>
      <c r="H71" s="83">
        <v>30258</v>
      </c>
      <c r="I71" s="83">
        <v>30258</v>
      </c>
      <c r="J71" s="83">
        <v>30258</v>
      </c>
      <c r="K71" s="83">
        <v>30258</v>
      </c>
      <c r="L71" s="83">
        <v>32586</v>
      </c>
      <c r="M71" s="95">
        <v>33588</v>
      </c>
      <c r="N71" s="95">
        <v>38574</v>
      </c>
      <c r="O71" s="253">
        <f t="shared" si="0"/>
        <v>31128.333333333332</v>
      </c>
      <c r="P71" s="254"/>
      <c r="Q71" s="63"/>
      <c r="R71" s="63"/>
      <c r="S71" s="63"/>
    </row>
    <row r="72" spans="1:19" ht="19" thickBot="1">
      <c r="A72" s="63"/>
      <c r="B72" s="256" t="s">
        <v>283</v>
      </c>
      <c r="C72" s="96">
        <v>14885</v>
      </c>
      <c r="D72" s="96">
        <v>14885</v>
      </c>
      <c r="E72" s="96">
        <v>14885</v>
      </c>
      <c r="F72" s="96">
        <v>14885</v>
      </c>
      <c r="G72" s="96">
        <v>14885</v>
      </c>
      <c r="H72" s="96">
        <v>15500</v>
      </c>
      <c r="I72" s="96">
        <v>15500</v>
      </c>
      <c r="J72" s="96">
        <v>15500</v>
      </c>
      <c r="K72" s="96">
        <v>15500</v>
      </c>
      <c r="L72" s="96">
        <v>16852</v>
      </c>
      <c r="M72" s="97">
        <v>17854</v>
      </c>
      <c r="N72" s="97">
        <v>25058</v>
      </c>
      <c r="O72" s="257">
        <f t="shared" si="0"/>
        <v>16349.083333333334</v>
      </c>
      <c r="P72" s="258"/>
      <c r="Q72" s="63"/>
      <c r="R72" s="63"/>
      <c r="S72" s="63"/>
    </row>
    <row r="73" spans="1:19" ht="18.5">
      <c r="A73" s="63"/>
      <c r="B73" s="83"/>
      <c r="C73" s="83"/>
      <c r="D73" s="83"/>
      <c r="E73" s="83"/>
      <c r="F73" s="83"/>
      <c r="G73" s="83"/>
      <c r="H73" s="83"/>
      <c r="I73" s="83"/>
      <c r="J73" s="83"/>
      <c r="K73" s="83"/>
      <c r="L73" s="83"/>
      <c r="M73" s="63"/>
      <c r="N73" s="63"/>
      <c r="O73" s="63"/>
      <c r="P73" s="63"/>
      <c r="Q73" s="63"/>
      <c r="R73" s="63"/>
      <c r="S73" s="63"/>
    </row>
    <row r="74" spans="1:19" ht="19" thickBot="1">
      <c r="A74" s="63"/>
      <c r="B74" s="83"/>
      <c r="C74" s="83"/>
      <c r="D74" s="83"/>
      <c r="E74" s="83"/>
      <c r="F74" s="83"/>
      <c r="G74" s="83"/>
      <c r="H74" s="83">
        <v>30.126000000000001</v>
      </c>
      <c r="I74" s="83"/>
      <c r="J74" s="83"/>
      <c r="K74" s="83"/>
      <c r="L74" s="83"/>
      <c r="M74" s="63"/>
      <c r="N74" s="63"/>
      <c r="O74" s="63"/>
      <c r="P74" s="63"/>
      <c r="Q74" s="63"/>
      <c r="R74" s="63"/>
      <c r="S74" s="63"/>
    </row>
    <row r="75" spans="1:19" ht="19" thickBot="1">
      <c r="A75" s="63"/>
      <c r="B75" s="444" t="s">
        <v>284</v>
      </c>
      <c r="C75" s="445"/>
      <c r="D75" s="445"/>
      <c r="E75" s="445"/>
      <c r="F75" s="445"/>
      <c r="G75" s="445"/>
      <c r="H75" s="445"/>
      <c r="I75" s="445"/>
      <c r="J75" s="445"/>
      <c r="K75" s="445"/>
      <c r="L75" s="446"/>
      <c r="M75" s="63"/>
      <c r="N75" s="63"/>
      <c r="O75" s="63"/>
      <c r="P75" s="63"/>
      <c r="Q75" s="63"/>
      <c r="R75" s="63"/>
      <c r="S75" s="63"/>
    </row>
    <row r="76" spans="1:19" ht="18.5">
      <c r="A76" s="63"/>
      <c r="B76" s="83"/>
      <c r="C76" s="86"/>
      <c r="D76" s="83"/>
      <c r="E76" s="83"/>
      <c r="F76" s="83"/>
      <c r="G76" s="83"/>
      <c r="H76" s="83"/>
      <c r="I76" s="83"/>
      <c r="J76" s="83"/>
      <c r="K76" s="83"/>
      <c r="L76" s="83"/>
      <c r="M76" s="63"/>
      <c r="N76" s="63"/>
      <c r="O76" s="63"/>
      <c r="P76" s="63"/>
      <c r="Q76" s="63"/>
      <c r="R76" s="63"/>
      <c r="S76" s="63"/>
    </row>
    <row r="77" spans="1:19" ht="18.5">
      <c r="A77" s="83"/>
      <c r="B77" s="63" t="s">
        <v>285</v>
      </c>
      <c r="C77" s="86" t="s">
        <v>1514</v>
      </c>
      <c r="D77" s="83"/>
      <c r="E77" s="83"/>
      <c r="F77" s="83"/>
      <c r="G77" s="83"/>
      <c r="H77" s="83"/>
      <c r="I77" s="83"/>
      <c r="J77" s="83"/>
      <c r="K77" s="83"/>
      <c r="L77" s="63"/>
      <c r="M77" s="63"/>
      <c r="N77" s="63"/>
      <c r="O77" s="63"/>
      <c r="P77" s="63"/>
      <c r="Q77" s="63"/>
      <c r="R77" s="63"/>
      <c r="S77" s="63"/>
    </row>
    <row r="78" spans="1:19" ht="18.5">
      <c r="A78" s="63"/>
      <c r="B78" s="259" t="s">
        <v>286</v>
      </c>
      <c r="C78" s="86" t="s">
        <v>1515</v>
      </c>
      <c r="D78" s="83"/>
      <c r="E78" s="89"/>
      <c r="F78" s="89"/>
      <c r="G78" s="83"/>
      <c r="H78" s="83"/>
      <c r="I78" s="83"/>
      <c r="J78" s="83"/>
      <c r="K78" s="83"/>
      <c r="L78" s="83"/>
      <c r="M78" s="63"/>
      <c r="N78" s="63"/>
      <c r="O78" s="63"/>
      <c r="P78" s="63"/>
      <c r="Q78" s="63"/>
      <c r="R78" s="63"/>
      <c r="S78" s="63"/>
    </row>
    <row r="79" spans="1:19" ht="18.5">
      <c r="A79" s="63"/>
      <c r="B79" s="259"/>
      <c r="C79" s="83"/>
      <c r="D79" s="83"/>
      <c r="E79" s="89"/>
      <c r="F79" s="89"/>
      <c r="G79" s="83"/>
      <c r="H79" s="83"/>
      <c r="I79" s="83"/>
      <c r="J79" s="83"/>
      <c r="K79" s="83"/>
      <c r="L79" s="83"/>
      <c r="M79" s="63"/>
      <c r="N79" s="63"/>
      <c r="O79" s="63"/>
      <c r="P79" s="63"/>
      <c r="Q79" s="63"/>
      <c r="R79" s="63"/>
      <c r="S79" s="63"/>
    </row>
    <row r="80" spans="1:19" ht="18.5">
      <c r="A80" s="63"/>
      <c r="B80" s="83"/>
      <c r="C80" s="83"/>
      <c r="D80" s="83"/>
      <c r="E80" s="89"/>
      <c r="F80" s="89"/>
      <c r="G80" s="83"/>
      <c r="H80" s="83"/>
      <c r="I80" s="83"/>
      <c r="J80" s="83"/>
      <c r="K80" s="83"/>
      <c r="L80" s="83"/>
      <c r="M80" s="63"/>
      <c r="N80" s="63"/>
      <c r="O80" s="63"/>
      <c r="P80" s="63"/>
      <c r="Q80" s="63"/>
      <c r="R80" s="63"/>
      <c r="S80" s="63"/>
    </row>
    <row r="81" spans="1:19" ht="18.5">
      <c r="A81" s="63"/>
      <c r="B81" s="63"/>
      <c r="C81" s="83"/>
      <c r="D81" s="83">
        <v>50</v>
      </c>
      <c r="E81" s="83">
        <v>30</v>
      </c>
      <c r="F81" s="89"/>
      <c r="G81" s="89"/>
      <c r="H81" s="83"/>
      <c r="I81" s="83"/>
      <c r="J81" s="83"/>
      <c r="K81" s="83"/>
      <c r="L81" s="83"/>
      <c r="M81" s="83"/>
      <c r="N81" s="63"/>
      <c r="O81" s="63"/>
      <c r="P81" s="63"/>
      <c r="Q81" s="63"/>
      <c r="R81" s="63"/>
      <c r="S81" s="63"/>
    </row>
    <row r="82" spans="1:19" ht="18.5">
      <c r="A82" s="63"/>
      <c r="B82" s="63"/>
      <c r="C82" s="83"/>
      <c r="D82" s="83">
        <v>308</v>
      </c>
      <c r="E82" s="83">
        <v>55</v>
      </c>
      <c r="F82" s="89"/>
      <c r="G82" s="89"/>
      <c r="H82" s="83"/>
      <c r="I82" s="83"/>
      <c r="J82" s="83"/>
      <c r="K82" s="83"/>
      <c r="L82" s="83"/>
      <c r="M82" s="83"/>
      <c r="N82" s="63"/>
      <c r="O82" s="63"/>
      <c r="P82" s="63"/>
      <c r="Q82" s="63"/>
      <c r="R82" s="63"/>
      <c r="S82" s="63"/>
    </row>
    <row r="83" spans="1:19" ht="18.5">
      <c r="A83" s="63"/>
      <c r="B83" s="63"/>
      <c r="C83" s="83"/>
      <c r="D83" s="83">
        <v>-587</v>
      </c>
      <c r="E83" s="83">
        <v>7854</v>
      </c>
      <c r="F83" s="89"/>
      <c r="G83" s="89"/>
      <c r="H83" s="83"/>
      <c r="I83" s="83"/>
      <c r="J83" s="83"/>
      <c r="K83" s="83"/>
      <c r="L83" s="83"/>
      <c r="M83" s="83"/>
      <c r="N83" s="63"/>
      <c r="O83" s="63"/>
      <c r="P83" s="63"/>
      <c r="Q83" s="63"/>
      <c r="R83" s="63"/>
      <c r="S83" s="63"/>
    </row>
    <row r="84" spans="1:19" ht="18.5">
      <c r="A84" s="63"/>
      <c r="B84" s="63"/>
      <c r="C84" s="83"/>
      <c r="D84" s="83">
        <v>0.59799999999999998</v>
      </c>
      <c r="E84" s="83">
        <v>-698</v>
      </c>
      <c r="F84" s="89"/>
      <c r="G84" s="89"/>
      <c r="H84" s="83"/>
      <c r="I84" s="83"/>
      <c r="J84" s="83"/>
      <c r="K84" s="83"/>
      <c r="L84" s="83"/>
      <c r="M84" s="83"/>
      <c r="N84" s="63"/>
      <c r="O84" s="63"/>
      <c r="P84" s="63"/>
      <c r="Q84" s="63"/>
      <c r="R84" s="63"/>
      <c r="S84" s="63"/>
    </row>
    <row r="85" spans="1:19" ht="18.5">
      <c r="A85" s="63"/>
      <c r="B85" s="63"/>
      <c r="C85" s="83"/>
      <c r="D85" s="83">
        <v>-5</v>
      </c>
      <c r="E85" s="83">
        <v>1588</v>
      </c>
      <c r="F85" s="89"/>
      <c r="G85" s="89"/>
      <c r="H85" s="83"/>
      <c r="I85" s="83"/>
      <c r="J85" s="83"/>
      <c r="K85" s="83"/>
      <c r="L85" s="83"/>
      <c r="M85" s="83"/>
      <c r="N85" s="63"/>
      <c r="O85" s="63"/>
      <c r="P85" s="63"/>
      <c r="Q85" s="63"/>
      <c r="R85" s="63"/>
      <c r="S85" s="63"/>
    </row>
    <row r="86" spans="1:19" ht="18.5">
      <c r="A86" s="63"/>
      <c r="B86" s="63"/>
      <c r="C86" s="83"/>
      <c r="D86" s="83">
        <v>70</v>
      </c>
      <c r="E86" s="83">
        <v>-0.55500000000000005</v>
      </c>
      <c r="F86" s="89"/>
      <c r="G86" s="89"/>
      <c r="H86" s="83"/>
      <c r="I86" s="83"/>
      <c r="J86" s="83"/>
      <c r="K86" s="83"/>
      <c r="L86" s="83"/>
      <c r="M86" s="83"/>
      <c r="N86" s="63"/>
      <c r="O86" s="63"/>
      <c r="P86" s="63"/>
      <c r="Q86" s="63"/>
      <c r="R86" s="63"/>
      <c r="S86" s="63"/>
    </row>
    <row r="87" spans="1:19" ht="18.5">
      <c r="A87" s="63"/>
      <c r="B87" s="63"/>
      <c r="C87" s="83"/>
      <c r="D87" s="83">
        <v>-0.34560000000000002</v>
      </c>
      <c r="E87" s="83">
        <v>68.558999999999997</v>
      </c>
      <c r="F87" s="89"/>
      <c r="G87" s="89"/>
      <c r="H87" s="83"/>
      <c r="I87" s="83"/>
      <c r="J87" s="83"/>
      <c r="K87" s="83"/>
      <c r="L87" s="83"/>
      <c r="M87" s="83"/>
      <c r="N87" s="63"/>
      <c r="O87" s="63"/>
      <c r="P87" s="63"/>
      <c r="Q87" s="63"/>
      <c r="R87" s="63"/>
      <c r="S87" s="63"/>
    </row>
    <row r="88" spans="1:19" ht="18.5">
      <c r="A88" s="63"/>
      <c r="B88" s="83"/>
      <c r="C88" s="83"/>
      <c r="D88" s="83"/>
      <c r="E88" s="83"/>
      <c r="F88" s="83"/>
      <c r="G88" s="83"/>
      <c r="H88" s="83"/>
      <c r="I88" s="83"/>
      <c r="J88" s="83"/>
      <c r="K88" s="83"/>
      <c r="L88" s="83"/>
      <c r="M88" s="63"/>
      <c r="N88" s="63"/>
      <c r="O88" s="95"/>
      <c r="P88" s="95"/>
      <c r="Q88" s="63"/>
      <c r="R88" s="63"/>
      <c r="S88" s="63"/>
    </row>
    <row r="89" spans="1:19" ht="18.5">
      <c r="A89" s="63"/>
      <c r="B89" s="83"/>
      <c r="C89" s="86" t="s">
        <v>287</v>
      </c>
      <c r="D89" s="83"/>
      <c r="E89" s="83"/>
      <c r="F89" s="83"/>
      <c r="G89" s="83"/>
      <c r="H89" s="83"/>
      <c r="I89" s="83"/>
      <c r="J89" s="83"/>
      <c r="K89" s="83"/>
      <c r="L89" s="83"/>
      <c r="M89" s="63"/>
      <c r="N89" s="63"/>
      <c r="O89" s="95"/>
      <c r="P89" s="95"/>
      <c r="Q89" s="63"/>
      <c r="R89" s="63"/>
      <c r="S89" s="63"/>
    </row>
    <row r="90" spans="1:19" ht="18.5">
      <c r="A90" s="63"/>
      <c r="B90" s="83"/>
      <c r="C90" s="86" t="s">
        <v>288</v>
      </c>
      <c r="D90" s="83"/>
      <c r="E90" s="83"/>
      <c r="F90" s="83"/>
      <c r="G90" s="83"/>
      <c r="H90" s="83"/>
      <c r="I90" s="83"/>
      <c r="J90" s="83"/>
      <c r="K90" s="83"/>
      <c r="L90" s="83"/>
      <c r="M90" s="63"/>
      <c r="N90" s="63"/>
      <c r="O90" s="95"/>
      <c r="P90" s="95"/>
      <c r="Q90" s="63"/>
      <c r="R90" s="63"/>
      <c r="S90" s="63"/>
    </row>
    <row r="91" spans="1:19" ht="18.5">
      <c r="A91" s="63"/>
      <c r="B91" s="83"/>
      <c r="C91" s="86"/>
      <c r="D91" s="83"/>
      <c r="E91" s="83"/>
      <c r="F91" s="83"/>
      <c r="G91" s="83"/>
      <c r="H91" s="83"/>
      <c r="I91" s="83"/>
      <c r="J91" s="83"/>
      <c r="K91" s="83"/>
      <c r="L91" s="83"/>
      <c r="M91" s="63"/>
      <c r="N91" s="63"/>
      <c r="O91" s="95"/>
      <c r="P91" s="95"/>
      <c r="Q91" s="63"/>
      <c r="R91" s="63"/>
      <c r="S91" s="63"/>
    </row>
    <row r="92" spans="1:19" ht="18.5">
      <c r="A92" s="63"/>
      <c r="B92" s="83"/>
      <c r="C92" s="86"/>
      <c r="D92" s="83" t="s">
        <v>289</v>
      </c>
      <c r="E92" s="83"/>
      <c r="F92" s="83"/>
      <c r="G92" s="98">
        <v>0.06</v>
      </c>
      <c r="H92" s="83"/>
      <c r="I92" s="83"/>
      <c r="J92" s="83"/>
      <c r="K92" s="83"/>
      <c r="L92" s="83"/>
      <c r="M92" s="63"/>
      <c r="N92" s="63"/>
      <c r="O92" s="95"/>
      <c r="P92" s="95"/>
      <c r="Q92" s="63"/>
      <c r="R92" s="63"/>
      <c r="S92" s="63"/>
    </row>
    <row r="93" spans="1:19" ht="18.5">
      <c r="A93" s="63"/>
      <c r="B93" s="83"/>
      <c r="C93" s="86"/>
      <c r="D93" s="83" t="s">
        <v>290</v>
      </c>
      <c r="E93" s="83"/>
      <c r="F93" s="83"/>
      <c r="G93" s="89">
        <v>100000</v>
      </c>
      <c r="H93" s="83"/>
      <c r="I93" s="83"/>
      <c r="J93" s="83"/>
      <c r="K93" s="83"/>
      <c r="L93" s="83"/>
      <c r="M93" s="63"/>
      <c r="N93" s="63"/>
      <c r="O93" s="95"/>
      <c r="P93" s="95"/>
      <c r="Q93" s="63"/>
      <c r="R93" s="63"/>
      <c r="S93" s="63"/>
    </row>
    <row r="94" spans="1:19" ht="18.5">
      <c r="A94" s="63"/>
      <c r="B94" s="83"/>
      <c r="C94" s="86"/>
      <c r="D94" s="83" t="s">
        <v>291</v>
      </c>
      <c r="E94" s="83"/>
      <c r="F94" s="83"/>
      <c r="G94" s="83">
        <v>70</v>
      </c>
      <c r="H94" s="83"/>
      <c r="I94" s="83"/>
      <c r="J94" s="83"/>
      <c r="K94" s="83"/>
      <c r="L94" s="83"/>
      <c r="M94" s="63"/>
      <c r="N94" s="63"/>
      <c r="O94" s="95"/>
      <c r="P94" s="95"/>
      <c r="Q94" s="63"/>
      <c r="R94" s="63"/>
      <c r="S94" s="63"/>
    </row>
    <row r="95" spans="1:19" ht="18.5">
      <c r="A95" s="63"/>
      <c r="B95" s="83"/>
      <c r="C95" s="86"/>
      <c r="D95" s="491"/>
      <c r="E95" s="491" t="s">
        <v>158</v>
      </c>
      <c r="F95" s="494" t="s">
        <v>292</v>
      </c>
      <c r="G95" s="491" t="s">
        <v>293</v>
      </c>
      <c r="H95" s="83"/>
      <c r="I95" s="83"/>
      <c r="J95" s="83"/>
      <c r="K95" s="83"/>
      <c r="L95" s="83"/>
      <c r="M95" s="63"/>
      <c r="N95" s="63"/>
      <c r="O95" s="95"/>
      <c r="P95" s="95"/>
      <c r="Q95" s="63"/>
      <c r="R95" s="63"/>
      <c r="S95" s="63"/>
    </row>
    <row r="96" spans="1:19" ht="18.5">
      <c r="A96" s="63"/>
      <c r="B96" s="83"/>
      <c r="C96" s="86"/>
      <c r="D96" s="492"/>
      <c r="E96" s="493"/>
      <c r="F96" s="495"/>
      <c r="G96" s="493"/>
      <c r="H96" s="83"/>
      <c r="I96" s="83"/>
      <c r="J96" s="83"/>
      <c r="K96" s="83"/>
      <c r="L96" s="83"/>
      <c r="M96" s="63"/>
      <c r="N96" s="63"/>
      <c r="O96" s="95"/>
      <c r="P96" s="95"/>
      <c r="Q96" s="63"/>
      <c r="R96" s="63"/>
      <c r="S96" s="63"/>
    </row>
    <row r="97" spans="1:19" ht="18.5">
      <c r="A97" s="63"/>
      <c r="B97" s="83"/>
      <c r="C97" s="86"/>
      <c r="D97" s="83" t="s">
        <v>294</v>
      </c>
      <c r="E97" s="89">
        <v>87925</v>
      </c>
      <c r="F97" s="95">
        <v>56</v>
      </c>
      <c r="G97" s="83"/>
      <c r="H97" s="98"/>
      <c r="I97" s="83"/>
      <c r="J97" s="83"/>
      <c r="K97" s="83"/>
      <c r="L97" s="83"/>
      <c r="M97" s="63"/>
      <c r="N97" s="63"/>
      <c r="O97" s="95"/>
      <c r="P97" s="95"/>
      <c r="Q97" s="63"/>
      <c r="R97" s="63"/>
      <c r="S97" s="63"/>
    </row>
    <row r="98" spans="1:19" ht="18.5">
      <c r="A98" s="63"/>
      <c r="B98" s="83"/>
      <c r="C98" s="86"/>
      <c r="D98" s="83" t="s">
        <v>295</v>
      </c>
      <c r="E98" s="89">
        <v>100000</v>
      </c>
      <c r="F98" s="95">
        <v>68</v>
      </c>
      <c r="G98" s="83"/>
      <c r="H98" s="98"/>
      <c r="I98" s="83"/>
      <c r="J98" s="83"/>
      <c r="K98" s="83"/>
      <c r="L98" s="83"/>
      <c r="M98" s="63"/>
      <c r="N98" s="63"/>
      <c r="O98" s="95"/>
      <c r="P98" s="95"/>
      <c r="Q98" s="63"/>
      <c r="R98" s="63"/>
      <c r="S98" s="63"/>
    </row>
    <row r="99" spans="1:19" ht="18.5">
      <c r="A99" s="63"/>
      <c r="B99" s="83"/>
      <c r="C99" s="86"/>
      <c r="D99" s="83" t="s">
        <v>296</v>
      </c>
      <c r="E99" s="89">
        <v>145000</v>
      </c>
      <c r="F99" s="95">
        <v>70</v>
      </c>
      <c r="G99" s="83"/>
      <c r="H99" s="98"/>
      <c r="I99" s="83"/>
      <c r="J99" s="83"/>
      <c r="K99" s="83"/>
      <c r="L99" s="83"/>
      <c r="M99" s="63"/>
      <c r="N99" s="63"/>
      <c r="O99" s="95"/>
      <c r="P99" s="95"/>
      <c r="Q99" s="63"/>
      <c r="R99" s="63"/>
      <c r="S99" s="63"/>
    </row>
    <row r="100" spans="1:19" ht="18.5">
      <c r="A100" s="63"/>
      <c r="B100" s="83"/>
      <c r="C100" s="86"/>
      <c r="D100" s="83" t="s">
        <v>297</v>
      </c>
      <c r="E100" s="89" t="s">
        <v>1513</v>
      </c>
      <c r="F100" s="95">
        <v>80</v>
      </c>
      <c r="G100" s="83"/>
      <c r="H100" s="98"/>
      <c r="I100" s="83"/>
      <c r="J100" s="83"/>
      <c r="K100" s="83"/>
      <c r="L100" s="83"/>
      <c r="M100" s="63"/>
      <c r="N100" s="63"/>
      <c r="O100" s="95"/>
      <c r="P100" s="95"/>
      <c r="Q100" s="63"/>
      <c r="R100" s="63"/>
      <c r="S100" s="63"/>
    </row>
    <row r="101" spans="1:19" ht="18.5">
      <c r="A101" s="63"/>
      <c r="B101" s="83"/>
      <c r="C101" s="86"/>
      <c r="D101" s="83" t="s">
        <v>298</v>
      </c>
      <c r="E101" s="89">
        <v>178650</v>
      </c>
      <c r="F101" s="95">
        <v>38</v>
      </c>
      <c r="G101" s="83"/>
      <c r="H101" s="98"/>
      <c r="I101" s="83"/>
      <c r="J101" s="83"/>
      <c r="K101" s="83"/>
      <c r="L101" s="83"/>
      <c r="M101" s="63"/>
      <c r="N101" s="63"/>
      <c r="O101" s="95"/>
      <c r="P101" s="95"/>
      <c r="Q101" s="63"/>
      <c r="R101" s="63"/>
      <c r="S101" s="63"/>
    </row>
    <row r="102" spans="1:19" ht="18.5">
      <c r="A102" s="63"/>
      <c r="B102" s="83"/>
      <c r="C102" s="86"/>
      <c r="D102" s="83" t="s">
        <v>299</v>
      </c>
      <c r="E102" s="89">
        <v>99555</v>
      </c>
      <c r="F102" s="95">
        <v>88</v>
      </c>
      <c r="G102" s="83"/>
      <c r="H102" s="98"/>
      <c r="I102" s="83"/>
      <c r="J102" s="83"/>
      <c r="K102" s="83"/>
      <c r="L102" s="83"/>
      <c r="M102" s="63"/>
      <c r="N102" s="63"/>
      <c r="O102" s="95"/>
      <c r="P102" s="95"/>
      <c r="Q102" s="63"/>
      <c r="R102" s="63"/>
      <c r="S102" s="63"/>
    </row>
    <row r="103" spans="1:19" ht="18.5">
      <c r="A103" s="63"/>
      <c r="B103" s="83"/>
      <c r="C103" s="86"/>
      <c r="D103" s="83" t="s">
        <v>300</v>
      </c>
      <c r="E103" s="89">
        <v>147000</v>
      </c>
      <c r="F103" s="95">
        <v>91</v>
      </c>
      <c r="G103" s="83"/>
      <c r="H103" s="98"/>
      <c r="I103" s="83"/>
      <c r="J103" s="83"/>
      <c r="K103" s="83"/>
      <c r="L103" s="83"/>
      <c r="M103" s="63"/>
      <c r="N103" s="63"/>
      <c r="O103" s="95"/>
      <c r="P103" s="95"/>
      <c r="Q103" s="63"/>
      <c r="R103" s="63"/>
      <c r="S103" s="63"/>
    </row>
    <row r="104" spans="1:19" ht="18.5">
      <c r="A104" s="63"/>
      <c r="B104" s="83"/>
      <c r="C104" s="86"/>
      <c r="D104" s="83" t="s">
        <v>301</v>
      </c>
      <c r="E104" s="89">
        <v>213450</v>
      </c>
      <c r="F104" s="95">
        <v>84</v>
      </c>
      <c r="G104" s="83"/>
      <c r="H104" s="98"/>
      <c r="I104" s="83"/>
      <c r="J104" s="83"/>
      <c r="K104" s="83"/>
      <c r="L104" s="83"/>
      <c r="M104" s="63"/>
      <c r="N104" s="63"/>
      <c r="O104" s="95"/>
      <c r="P104" s="95"/>
      <c r="Q104" s="63"/>
      <c r="R104" s="63"/>
      <c r="S104" s="63"/>
    </row>
    <row r="105" spans="1:19" ht="18.5">
      <c r="A105" s="63"/>
      <c r="B105" s="83"/>
      <c r="C105" s="86"/>
      <c r="D105" s="83" t="s">
        <v>302</v>
      </c>
      <c r="E105" s="89">
        <v>122680</v>
      </c>
      <c r="F105" s="95">
        <v>62</v>
      </c>
      <c r="G105" s="83"/>
      <c r="H105" s="98"/>
      <c r="I105" s="83"/>
      <c r="J105" s="83"/>
      <c r="K105" s="83"/>
      <c r="L105" s="83"/>
      <c r="M105" s="63"/>
      <c r="N105" s="63"/>
      <c r="O105" s="95"/>
      <c r="P105" s="95"/>
      <c r="Q105" s="63"/>
      <c r="R105" s="63"/>
      <c r="S105" s="63"/>
    </row>
    <row r="106" spans="1:19" ht="18.5">
      <c r="A106" s="63"/>
      <c r="B106" s="83"/>
      <c r="C106" s="86"/>
      <c r="D106" s="83" t="s">
        <v>303</v>
      </c>
      <c r="E106" s="89">
        <v>92500</v>
      </c>
      <c r="F106" s="95">
        <v>67</v>
      </c>
      <c r="G106" s="83"/>
      <c r="H106" s="98"/>
      <c r="I106" s="83"/>
      <c r="J106" s="83"/>
      <c r="K106" s="83"/>
      <c r="L106" s="83"/>
      <c r="M106" s="63"/>
      <c r="N106" s="63"/>
      <c r="O106" s="95"/>
      <c r="P106" s="95"/>
      <c r="Q106" s="63"/>
      <c r="R106" s="63"/>
      <c r="S106" s="63"/>
    </row>
    <row r="107" spans="1:19" ht="18.5">
      <c r="A107" s="63"/>
      <c r="B107" s="83"/>
      <c r="C107" s="86"/>
      <c r="D107" s="83"/>
      <c r="E107" s="83"/>
      <c r="F107" s="83"/>
      <c r="G107" s="83"/>
      <c r="H107" s="83"/>
      <c r="I107" s="83"/>
      <c r="J107" s="83"/>
      <c r="K107" s="83"/>
      <c r="L107" s="83"/>
      <c r="M107" s="63"/>
      <c r="N107" s="63"/>
      <c r="O107" s="95"/>
      <c r="P107" s="95"/>
      <c r="Q107" s="63"/>
      <c r="R107" s="63"/>
      <c r="S107" s="63"/>
    </row>
    <row r="108" spans="1:19" ht="18.5">
      <c r="A108" s="63"/>
      <c r="B108" s="83"/>
      <c r="C108" s="86"/>
      <c r="D108" s="83"/>
      <c r="E108" s="83"/>
      <c r="F108" s="83"/>
      <c r="G108" s="83"/>
      <c r="H108" s="83"/>
      <c r="I108" s="83"/>
      <c r="J108" s="83"/>
      <c r="K108" s="83"/>
      <c r="L108" s="83"/>
      <c r="M108" s="63"/>
      <c r="N108" s="63"/>
      <c r="O108" s="95"/>
      <c r="P108" s="95"/>
      <c r="Q108" s="63"/>
      <c r="R108" s="63"/>
      <c r="S108" s="63"/>
    </row>
    <row r="109" spans="1:19" ht="18.5">
      <c r="A109" s="63"/>
      <c r="B109" s="83"/>
      <c r="C109" s="86" t="s">
        <v>304</v>
      </c>
      <c r="D109" s="83"/>
      <c r="E109" s="83"/>
      <c r="F109" s="83"/>
      <c r="G109" s="83"/>
      <c r="H109" s="83"/>
      <c r="I109" s="83"/>
      <c r="J109" s="83"/>
      <c r="K109" s="83"/>
      <c r="L109" s="83"/>
      <c r="M109" s="63"/>
      <c r="N109" s="63"/>
      <c r="O109" s="95"/>
      <c r="P109" s="95"/>
      <c r="Q109" s="63"/>
      <c r="R109" s="63"/>
      <c r="S109" s="63"/>
    </row>
    <row r="110" spans="1:19" ht="18.5">
      <c r="A110" s="63"/>
      <c r="B110" s="83"/>
      <c r="C110" s="86"/>
      <c r="D110" s="83"/>
      <c r="E110" s="83"/>
      <c r="F110" s="83"/>
      <c r="G110" s="83"/>
      <c r="H110" s="83"/>
      <c r="I110" s="83"/>
      <c r="J110" s="83"/>
      <c r="K110" s="83"/>
      <c r="L110" s="83"/>
      <c r="M110" s="63"/>
      <c r="N110" s="63"/>
      <c r="O110" s="95"/>
      <c r="P110" s="95"/>
      <c r="Q110" s="63"/>
      <c r="R110" s="63"/>
      <c r="S110" s="63"/>
    </row>
    <row r="111" spans="1:19" ht="18.5">
      <c r="A111" s="63"/>
      <c r="B111" s="83"/>
      <c r="C111" s="86"/>
      <c r="D111" s="83" t="s">
        <v>289</v>
      </c>
      <c r="E111" s="83"/>
      <c r="F111" s="98">
        <v>0.06</v>
      </c>
      <c r="G111" s="98">
        <v>0.12</v>
      </c>
      <c r="H111" s="83"/>
      <c r="I111" s="83"/>
      <c r="J111" s="83"/>
      <c r="K111" s="83"/>
      <c r="L111" s="83"/>
      <c r="M111" s="63"/>
      <c r="N111" s="63"/>
      <c r="O111" s="95"/>
      <c r="P111" s="95"/>
      <c r="Q111" s="63"/>
      <c r="R111" s="63"/>
      <c r="S111" s="63"/>
    </row>
    <row r="112" spans="1:19" ht="18.5">
      <c r="A112" s="63"/>
      <c r="B112" s="83"/>
      <c r="C112" s="86"/>
      <c r="D112" s="83" t="s">
        <v>290</v>
      </c>
      <c r="E112" s="83"/>
      <c r="F112" s="89">
        <v>100000</v>
      </c>
      <c r="G112" s="83">
        <v>200001</v>
      </c>
      <c r="H112" s="83"/>
      <c r="I112" s="83"/>
      <c r="J112" s="83"/>
      <c r="K112" s="83"/>
      <c r="L112" s="83"/>
      <c r="M112" s="63"/>
      <c r="N112" s="63"/>
      <c r="O112" s="95"/>
      <c r="P112" s="95"/>
      <c r="Q112" s="63"/>
      <c r="R112" s="63"/>
      <c r="S112" s="63"/>
    </row>
    <row r="113" spans="1:19" ht="18.5">
      <c r="A113" s="63"/>
      <c r="B113" s="83"/>
      <c r="C113" s="86"/>
      <c r="D113" s="83" t="s">
        <v>305</v>
      </c>
      <c r="E113" s="83"/>
      <c r="F113" s="89">
        <v>200000</v>
      </c>
      <c r="G113" s="83">
        <v>300000</v>
      </c>
      <c r="H113" s="83"/>
      <c r="I113" s="83"/>
      <c r="J113" s="83"/>
      <c r="K113" s="83"/>
      <c r="L113" s="83"/>
      <c r="M113" s="63"/>
      <c r="N113" s="63"/>
      <c r="O113" s="95"/>
      <c r="P113" s="95"/>
      <c r="Q113" s="63"/>
      <c r="R113" s="63"/>
      <c r="S113" s="63"/>
    </row>
    <row r="114" spans="1:19" ht="18.5">
      <c r="A114" s="63"/>
      <c r="B114" s="83"/>
      <c r="C114" s="86"/>
      <c r="D114" s="83"/>
      <c r="E114" s="83" t="s">
        <v>158</v>
      </c>
      <c r="F114" s="83" t="s">
        <v>293</v>
      </c>
      <c r="G114" s="83"/>
      <c r="H114" s="83"/>
      <c r="I114" s="83"/>
      <c r="J114" s="83"/>
      <c r="K114" s="83"/>
      <c r="L114" s="83"/>
      <c r="M114" s="63"/>
      <c r="N114" s="63"/>
      <c r="O114" s="95"/>
      <c r="P114" s="95"/>
      <c r="Q114" s="63"/>
      <c r="R114" s="63"/>
      <c r="S114" s="63"/>
    </row>
    <row r="115" spans="1:19" ht="18.5">
      <c r="A115" s="63"/>
      <c r="B115" s="83"/>
      <c r="C115" s="86"/>
      <c r="D115" s="83" t="s">
        <v>294</v>
      </c>
      <c r="E115" s="89">
        <v>87925</v>
      </c>
      <c r="F115" s="95"/>
      <c r="G115" s="89"/>
      <c r="H115" s="83"/>
      <c r="I115" s="83"/>
      <c r="J115" s="83"/>
      <c r="K115" s="83"/>
      <c r="L115" s="83"/>
      <c r="M115" s="63"/>
      <c r="N115" s="63"/>
      <c r="O115" s="95"/>
      <c r="P115" s="95"/>
      <c r="Q115" s="63"/>
      <c r="R115" s="63"/>
      <c r="S115" s="63"/>
    </row>
    <row r="116" spans="1:19" ht="18.5">
      <c r="A116" s="63"/>
      <c r="B116" s="83"/>
      <c r="C116" s="86"/>
      <c r="D116" s="83" t="s">
        <v>295</v>
      </c>
      <c r="E116" s="89">
        <v>100000</v>
      </c>
      <c r="F116" s="95"/>
      <c r="G116" s="89"/>
      <c r="H116" s="83"/>
      <c r="I116" s="83"/>
      <c r="J116" s="83"/>
      <c r="K116" s="83"/>
      <c r="L116" s="83"/>
      <c r="M116" s="63"/>
      <c r="N116" s="63"/>
      <c r="O116" s="95"/>
      <c r="P116" s="95"/>
      <c r="Q116" s="63"/>
      <c r="R116" s="63"/>
      <c r="S116" s="63"/>
    </row>
    <row r="117" spans="1:19" ht="18.5">
      <c r="A117" s="63"/>
      <c r="B117" s="83"/>
      <c r="C117" s="86"/>
      <c r="D117" s="83" t="s">
        <v>296</v>
      </c>
      <c r="E117" s="89">
        <v>145000</v>
      </c>
      <c r="F117" s="95"/>
      <c r="G117" s="89"/>
      <c r="H117" s="83"/>
      <c r="I117" s="83"/>
      <c r="J117" s="83"/>
      <c r="K117" s="83"/>
      <c r="L117" s="83"/>
      <c r="M117" s="63"/>
      <c r="N117" s="63"/>
      <c r="O117" s="95"/>
      <c r="P117" s="95"/>
      <c r="Q117" s="63"/>
      <c r="R117" s="63"/>
      <c r="S117" s="63"/>
    </row>
    <row r="118" spans="1:19" ht="18.5">
      <c r="A118" s="63"/>
      <c r="B118" s="83"/>
      <c r="C118" s="86"/>
      <c r="D118" s="83" t="s">
        <v>297</v>
      </c>
      <c r="E118" s="89" t="s">
        <v>1513</v>
      </c>
      <c r="F118" s="95"/>
      <c r="G118" s="89"/>
      <c r="H118" s="83"/>
      <c r="I118" s="83"/>
      <c r="J118" s="83"/>
      <c r="K118" s="83"/>
      <c r="L118" s="83"/>
      <c r="M118" s="63"/>
      <c r="N118" s="63"/>
      <c r="O118" s="95"/>
      <c r="P118" s="95"/>
      <c r="Q118" s="63"/>
      <c r="R118" s="63"/>
      <c r="S118" s="63"/>
    </row>
    <row r="119" spans="1:19" ht="18.5">
      <c r="A119" s="63"/>
      <c r="B119" s="83"/>
      <c r="C119" s="86"/>
      <c r="D119" s="83" t="s">
        <v>298</v>
      </c>
      <c r="E119" s="89">
        <v>178650</v>
      </c>
      <c r="F119" s="95"/>
      <c r="G119" s="89"/>
      <c r="H119" s="83"/>
      <c r="I119" s="83"/>
      <c r="J119" s="83"/>
      <c r="K119" s="83"/>
      <c r="L119" s="83"/>
      <c r="M119" s="63"/>
      <c r="N119" s="63"/>
      <c r="O119" s="95"/>
      <c r="P119" s="95"/>
      <c r="Q119" s="63"/>
      <c r="R119" s="63"/>
      <c r="S119" s="63"/>
    </row>
    <row r="120" spans="1:19" ht="18.5">
      <c r="A120" s="63"/>
      <c r="B120" s="83"/>
      <c r="C120" s="86"/>
      <c r="D120" s="83" t="s">
        <v>299</v>
      </c>
      <c r="E120" s="89">
        <v>99555</v>
      </c>
      <c r="F120" s="95"/>
      <c r="G120" s="89"/>
      <c r="H120" s="83"/>
      <c r="I120" s="83"/>
      <c r="J120" s="83"/>
      <c r="K120" s="83"/>
      <c r="L120" s="83"/>
      <c r="M120" s="63"/>
      <c r="N120" s="63"/>
      <c r="O120" s="95"/>
      <c r="P120" s="95"/>
      <c r="Q120" s="63"/>
      <c r="R120" s="63"/>
      <c r="S120" s="63"/>
    </row>
    <row r="121" spans="1:19" ht="18.5">
      <c r="A121" s="63"/>
      <c r="B121" s="83"/>
      <c r="C121" s="86"/>
      <c r="D121" s="83" t="s">
        <v>300</v>
      </c>
      <c r="E121" s="89">
        <v>147000</v>
      </c>
      <c r="F121" s="95"/>
      <c r="G121" s="89"/>
      <c r="H121" s="83"/>
      <c r="I121" s="83"/>
      <c r="J121" s="83"/>
      <c r="K121" s="83"/>
      <c r="L121" s="83"/>
      <c r="M121" s="63"/>
      <c r="N121" s="63"/>
      <c r="O121" s="95"/>
      <c r="P121" s="95"/>
      <c r="Q121" s="63"/>
      <c r="R121" s="63"/>
      <c r="S121" s="63"/>
    </row>
    <row r="122" spans="1:19" ht="18.5">
      <c r="A122" s="63"/>
      <c r="B122" s="83"/>
      <c r="C122" s="86"/>
      <c r="D122" s="83" t="s">
        <v>301</v>
      </c>
      <c r="E122" s="89">
        <v>213450</v>
      </c>
      <c r="F122" s="95"/>
      <c r="G122" s="89"/>
      <c r="H122" s="83"/>
      <c r="I122" s="83"/>
      <c r="J122" s="83"/>
      <c r="K122" s="83"/>
      <c r="L122" s="83"/>
      <c r="M122" s="63"/>
      <c r="N122" s="63"/>
      <c r="O122" s="95"/>
      <c r="P122" s="95"/>
      <c r="Q122" s="63"/>
      <c r="R122" s="63"/>
      <c r="S122" s="63"/>
    </row>
    <row r="123" spans="1:19" ht="18.5">
      <c r="A123" s="63"/>
      <c r="B123" s="83"/>
      <c r="C123" s="86"/>
      <c r="D123" s="83" t="s">
        <v>302</v>
      </c>
      <c r="E123" s="89">
        <v>122680</v>
      </c>
      <c r="F123" s="95"/>
      <c r="G123" s="89"/>
      <c r="H123" s="83"/>
      <c r="I123" s="83"/>
      <c r="J123" s="83"/>
      <c r="K123" s="83"/>
      <c r="L123" s="83"/>
      <c r="M123" s="63"/>
      <c r="N123" s="63"/>
      <c r="O123" s="95"/>
      <c r="P123" s="95"/>
      <c r="Q123" s="63"/>
      <c r="R123" s="63"/>
      <c r="S123" s="63"/>
    </row>
    <row r="124" spans="1:19" ht="18.5">
      <c r="A124" s="63"/>
      <c r="B124" s="83"/>
      <c r="C124" s="86"/>
      <c r="D124" s="83" t="s">
        <v>303</v>
      </c>
      <c r="E124" s="89">
        <v>92500</v>
      </c>
      <c r="F124" s="95"/>
      <c r="G124" s="89"/>
      <c r="H124" s="83"/>
      <c r="I124" s="83"/>
      <c r="J124" s="83"/>
      <c r="K124" s="83"/>
      <c r="L124" s="83"/>
      <c r="M124" s="63"/>
      <c r="N124" s="63"/>
      <c r="O124" s="95"/>
      <c r="P124" s="95"/>
      <c r="Q124" s="63"/>
      <c r="R124" s="63"/>
      <c r="S124" s="63"/>
    </row>
    <row r="125" spans="1:19" ht="19" thickBot="1">
      <c r="A125" s="63"/>
      <c r="B125" s="83"/>
      <c r="C125" s="83"/>
      <c r="D125" s="83"/>
      <c r="E125" s="83"/>
      <c r="F125" s="83"/>
      <c r="G125" s="83"/>
      <c r="H125" s="83"/>
      <c r="I125" s="83"/>
      <c r="J125" s="83"/>
      <c r="K125" s="83"/>
      <c r="L125" s="83"/>
      <c r="M125" s="63"/>
      <c r="N125" s="63"/>
      <c r="O125" s="95"/>
      <c r="P125" s="95"/>
      <c r="Q125" s="63"/>
      <c r="R125" s="63"/>
      <c r="S125" s="63"/>
    </row>
    <row r="126" spans="1:19" ht="19" thickBot="1">
      <c r="A126" s="63"/>
      <c r="B126" s="444" t="s">
        <v>306</v>
      </c>
      <c r="C126" s="445"/>
      <c r="D126" s="445"/>
      <c r="E126" s="445"/>
      <c r="F126" s="445"/>
      <c r="G126" s="445"/>
      <c r="H126" s="445"/>
      <c r="I126" s="445"/>
      <c r="J126" s="445"/>
      <c r="K126" s="445"/>
      <c r="L126" s="446"/>
      <c r="M126" s="63"/>
      <c r="N126" s="63"/>
      <c r="O126" s="95"/>
      <c r="P126" s="95"/>
      <c r="Q126" s="63"/>
      <c r="R126" s="63"/>
      <c r="S126" s="63"/>
    </row>
    <row r="127" spans="1:19" ht="18.5">
      <c r="A127" s="63"/>
      <c r="B127" s="83"/>
      <c r="C127" s="83"/>
      <c r="D127" s="83"/>
      <c r="E127" s="83"/>
      <c r="F127" s="83"/>
      <c r="G127" s="83"/>
      <c r="H127" s="83"/>
      <c r="I127" s="83"/>
      <c r="J127" s="83"/>
      <c r="K127" s="83"/>
      <c r="L127" s="83"/>
      <c r="M127" s="63"/>
      <c r="N127" s="63"/>
      <c r="O127" s="95"/>
      <c r="P127" s="95"/>
      <c r="Q127" s="63"/>
      <c r="R127" s="63"/>
      <c r="S127" s="63"/>
    </row>
    <row r="128" spans="1:19" ht="18.5">
      <c r="A128" s="63"/>
      <c r="B128" s="83"/>
      <c r="C128" s="83" t="s">
        <v>307</v>
      </c>
      <c r="D128" s="83"/>
      <c r="E128" s="83"/>
      <c r="F128" s="83"/>
      <c r="G128" s="83"/>
      <c r="H128" s="83"/>
      <c r="I128" s="83"/>
      <c r="J128" s="83"/>
      <c r="K128" s="83"/>
      <c r="L128" s="83"/>
      <c r="M128" s="63"/>
      <c r="N128" s="63"/>
      <c r="O128" s="95"/>
      <c r="P128" s="95"/>
      <c r="Q128" s="63"/>
      <c r="R128" s="63"/>
      <c r="S128" s="63"/>
    </row>
    <row r="129" spans="1:19" ht="18.5">
      <c r="A129" s="63"/>
      <c r="B129" s="83"/>
      <c r="C129" s="83"/>
      <c r="D129" s="83"/>
      <c r="E129" s="83"/>
      <c r="F129" s="83"/>
      <c r="G129" s="83"/>
      <c r="H129" s="83"/>
      <c r="I129" s="83"/>
      <c r="J129" s="83"/>
      <c r="K129" s="83"/>
      <c r="L129" s="83"/>
      <c r="M129" s="63"/>
      <c r="N129" s="63"/>
      <c r="O129" s="95"/>
      <c r="P129" s="95"/>
      <c r="Q129" s="63"/>
      <c r="R129" s="63"/>
      <c r="S129" s="63"/>
    </row>
    <row r="130" spans="1:19" ht="18.5">
      <c r="A130" s="63"/>
      <c r="B130" s="83"/>
      <c r="C130" s="83"/>
      <c r="D130" s="83"/>
      <c r="E130" s="83"/>
      <c r="F130" s="83"/>
      <c r="G130" s="83"/>
      <c r="H130" s="83"/>
      <c r="I130" s="83"/>
      <c r="J130" s="83"/>
      <c r="K130" s="83"/>
      <c r="L130" s="83"/>
      <c r="M130" s="63"/>
      <c r="N130" s="63"/>
      <c r="O130" s="95"/>
      <c r="P130" s="95"/>
      <c r="Q130" s="63"/>
      <c r="R130" s="63"/>
      <c r="S130" s="63"/>
    </row>
    <row r="131" spans="1:19" ht="18.5">
      <c r="A131" s="63"/>
      <c r="B131" s="83"/>
      <c r="C131" s="83"/>
      <c r="D131" s="83">
        <v>50</v>
      </c>
      <c r="E131" s="83">
        <v>30</v>
      </c>
      <c r="F131" s="98"/>
      <c r="G131" s="98"/>
      <c r="H131" s="83"/>
      <c r="I131" s="83"/>
      <c r="J131" s="83"/>
      <c r="K131" s="83"/>
      <c r="L131" s="83"/>
      <c r="M131" s="63"/>
      <c r="N131" s="63"/>
      <c r="O131" s="95"/>
      <c r="P131" s="95"/>
      <c r="Q131" s="63"/>
      <c r="R131" s="63"/>
      <c r="S131" s="63"/>
    </row>
    <row r="132" spans="1:19" ht="18.5">
      <c r="A132" s="63"/>
      <c r="B132" s="83"/>
      <c r="C132" s="83"/>
      <c r="D132" s="83">
        <v>308</v>
      </c>
      <c r="E132" s="83">
        <v>55</v>
      </c>
      <c r="F132" s="89"/>
      <c r="G132" s="83"/>
      <c r="H132" s="83"/>
      <c r="I132" s="83"/>
      <c r="J132" s="83"/>
      <c r="K132" s="83"/>
      <c r="L132" s="83"/>
      <c r="M132" s="63"/>
      <c r="N132" s="63"/>
      <c r="O132" s="95"/>
      <c r="P132" s="95"/>
      <c r="Q132" s="63"/>
      <c r="R132" s="63"/>
      <c r="S132" s="63"/>
    </row>
    <row r="133" spans="1:19" ht="18.5">
      <c r="A133" s="63"/>
      <c r="B133" s="83"/>
      <c r="C133" s="83"/>
      <c r="D133" s="83">
        <v>-587</v>
      </c>
      <c r="E133" s="83">
        <v>7854</v>
      </c>
      <c r="F133" s="89"/>
      <c r="G133" s="83"/>
      <c r="H133" s="83"/>
      <c r="I133" s="83"/>
      <c r="J133" s="83"/>
      <c r="K133" s="83"/>
      <c r="L133" s="83"/>
      <c r="M133" s="63"/>
      <c r="N133" s="63"/>
      <c r="O133" s="95"/>
      <c r="P133" s="95"/>
      <c r="Q133" s="63"/>
      <c r="R133" s="63"/>
      <c r="S133" s="63"/>
    </row>
    <row r="134" spans="1:19" ht="18.5">
      <c r="A134" s="63"/>
      <c r="B134" s="83"/>
      <c r="C134" s="83"/>
      <c r="D134" s="83">
        <v>0.59799999999999998</v>
      </c>
      <c r="E134" s="83">
        <v>-698</v>
      </c>
      <c r="F134" s="83"/>
      <c r="G134" s="83"/>
      <c r="H134" s="83"/>
      <c r="I134" s="83"/>
      <c r="J134" s="83"/>
      <c r="K134" s="83"/>
      <c r="L134" s="83"/>
      <c r="M134" s="63"/>
      <c r="N134" s="63"/>
      <c r="O134" s="95"/>
      <c r="P134" s="95"/>
      <c r="Q134" s="63"/>
      <c r="R134" s="63"/>
      <c r="S134" s="63"/>
    </row>
    <row r="135" spans="1:19" ht="18.5">
      <c r="A135" s="63"/>
      <c r="B135" s="83"/>
      <c r="C135" s="83"/>
      <c r="D135" s="83">
        <v>-5</v>
      </c>
      <c r="E135" s="83">
        <v>1588</v>
      </c>
      <c r="F135" s="95"/>
      <c r="G135" s="89"/>
      <c r="H135" s="83"/>
      <c r="I135" s="83"/>
      <c r="J135" s="83"/>
      <c r="K135" s="83"/>
      <c r="L135" s="83"/>
      <c r="M135" s="63"/>
      <c r="N135" s="63"/>
      <c r="O135" s="95"/>
      <c r="P135" s="95"/>
      <c r="Q135" s="63"/>
      <c r="R135" s="63"/>
      <c r="S135" s="63"/>
    </row>
    <row r="136" spans="1:19" ht="18.5">
      <c r="A136" s="63"/>
      <c r="B136" s="83"/>
      <c r="C136" s="83"/>
      <c r="D136" s="83">
        <v>70</v>
      </c>
      <c r="E136" s="83">
        <v>-0.55500000000000005</v>
      </c>
      <c r="F136" s="95"/>
      <c r="G136" s="89"/>
      <c r="H136" s="83"/>
      <c r="I136" s="83"/>
      <c r="J136" s="83"/>
      <c r="K136" s="83"/>
      <c r="L136" s="83"/>
      <c r="M136" s="63"/>
      <c r="N136" s="63"/>
      <c r="O136" s="95"/>
      <c r="P136" s="95"/>
      <c r="Q136" s="63"/>
      <c r="R136" s="63"/>
      <c r="S136" s="63"/>
    </row>
    <row r="137" spans="1:19" ht="18.5">
      <c r="A137" s="63"/>
      <c r="B137" s="83"/>
      <c r="C137" s="83"/>
      <c r="D137" s="83">
        <v>-0.34560000000000002</v>
      </c>
      <c r="E137" s="83">
        <v>68.558999999999997</v>
      </c>
      <c r="F137" s="95"/>
      <c r="G137" s="89"/>
      <c r="H137" s="83"/>
      <c r="I137" s="83"/>
      <c r="J137" s="83"/>
      <c r="K137" s="83"/>
      <c r="L137" s="83"/>
      <c r="M137" s="83"/>
      <c r="N137" s="83"/>
      <c r="O137" s="95"/>
      <c r="P137" s="95"/>
      <c r="Q137" s="63"/>
      <c r="R137" s="63"/>
      <c r="S137" s="63"/>
    </row>
    <row r="138" spans="1:19" ht="18.5">
      <c r="A138" s="63"/>
      <c r="B138" s="83"/>
      <c r="C138" s="83"/>
      <c r="D138" s="83"/>
      <c r="E138" s="89"/>
      <c r="F138" s="95"/>
      <c r="G138" s="89"/>
      <c r="H138" s="83"/>
      <c r="I138" s="83"/>
      <c r="J138" s="83"/>
      <c r="K138" s="83"/>
      <c r="L138" s="83"/>
      <c r="M138" s="83"/>
      <c r="N138" s="83"/>
      <c r="O138" s="95"/>
      <c r="P138" s="95"/>
      <c r="Q138" s="63"/>
      <c r="R138" s="63"/>
      <c r="S138" s="63"/>
    </row>
    <row r="139" spans="1:19" ht="18.5">
      <c r="A139" s="63"/>
      <c r="B139" s="83"/>
      <c r="C139" s="83"/>
      <c r="D139" s="83"/>
      <c r="E139" s="89"/>
      <c r="F139" s="95"/>
      <c r="G139" s="89"/>
      <c r="H139" s="83"/>
      <c r="I139" s="83"/>
      <c r="J139" s="83"/>
      <c r="K139" s="83"/>
      <c r="L139" s="83"/>
      <c r="M139" s="83"/>
      <c r="N139" s="83"/>
      <c r="O139" s="95"/>
      <c r="P139" s="95"/>
      <c r="Q139" s="63"/>
      <c r="R139" s="63"/>
      <c r="S139" s="63"/>
    </row>
    <row r="140" spans="1:19" ht="18.5">
      <c r="A140" s="63"/>
      <c r="B140" s="83"/>
      <c r="C140" s="83"/>
      <c r="D140" s="83"/>
      <c r="E140" s="89"/>
      <c r="F140" s="95"/>
      <c r="G140" s="89"/>
      <c r="H140" s="83"/>
      <c r="I140" s="83"/>
      <c r="J140" s="83"/>
      <c r="K140" s="83"/>
      <c r="L140" s="83"/>
      <c r="M140" s="83"/>
      <c r="N140" s="83"/>
      <c r="O140" s="95"/>
      <c r="P140" s="95"/>
      <c r="Q140" s="63"/>
      <c r="R140" s="63"/>
      <c r="S140" s="63"/>
    </row>
    <row r="141" spans="1:19" ht="18.5">
      <c r="A141" s="63"/>
      <c r="B141" s="83"/>
      <c r="C141" s="83"/>
      <c r="D141" s="83"/>
      <c r="E141" s="89"/>
      <c r="F141" s="95"/>
      <c r="G141" s="89"/>
      <c r="H141" s="83"/>
      <c r="I141" s="83"/>
      <c r="J141" s="83"/>
      <c r="K141" s="83"/>
      <c r="L141" s="83"/>
      <c r="M141" s="83"/>
      <c r="N141" s="83"/>
      <c r="O141" s="95"/>
      <c r="P141" s="95"/>
      <c r="Q141" s="63"/>
      <c r="R141" s="63"/>
      <c r="S141" s="63"/>
    </row>
    <row r="142" spans="1:19" ht="18.5">
      <c r="A142" s="63"/>
      <c r="B142" s="83"/>
      <c r="C142" s="83"/>
      <c r="D142" s="83"/>
      <c r="E142" s="89"/>
      <c r="F142" s="95"/>
      <c r="G142" s="89"/>
      <c r="H142" s="83"/>
      <c r="I142" s="83"/>
      <c r="J142" s="83"/>
      <c r="K142" s="83"/>
      <c r="L142" s="83"/>
      <c r="M142" s="83"/>
      <c r="N142" s="83"/>
      <c r="O142" s="95"/>
      <c r="P142" s="95"/>
      <c r="Q142" s="63"/>
      <c r="R142" s="63"/>
      <c r="S142" s="63"/>
    </row>
    <row r="143" spans="1:19" ht="18.5">
      <c r="A143" s="63"/>
      <c r="B143" s="83"/>
      <c r="C143" s="83"/>
      <c r="D143" s="83"/>
      <c r="E143" s="89"/>
      <c r="F143" s="95"/>
      <c r="G143" s="89"/>
      <c r="H143" s="83"/>
      <c r="I143" s="83"/>
      <c r="J143" s="83"/>
      <c r="K143" s="83"/>
      <c r="L143" s="83"/>
      <c r="M143" s="63"/>
      <c r="N143" s="63"/>
      <c r="O143" s="63"/>
      <c r="P143" s="63"/>
      <c r="Q143" s="63"/>
      <c r="R143" s="63"/>
      <c r="S143" s="63"/>
    </row>
    <row r="144" spans="1:19" ht="18.5">
      <c r="A144" s="63"/>
      <c r="B144" s="83"/>
      <c r="C144" s="83"/>
      <c r="D144" s="83"/>
      <c r="E144" s="89"/>
      <c r="F144" s="95"/>
      <c r="G144" s="89"/>
      <c r="H144" s="83"/>
      <c r="I144" s="83"/>
      <c r="J144" s="83"/>
      <c r="K144" s="83"/>
      <c r="L144" s="83"/>
      <c r="M144" s="63"/>
      <c r="N144" s="63"/>
      <c r="O144" s="63"/>
      <c r="P144" s="63"/>
      <c r="Q144" s="63"/>
      <c r="R144" s="63"/>
      <c r="S144" s="63"/>
    </row>
  </sheetData>
  <mergeCells count="17">
    <mergeCell ref="O61:O62"/>
    <mergeCell ref="P61:P62"/>
    <mergeCell ref="D95:D96"/>
    <mergeCell ref="E95:E96"/>
    <mergeCell ref="F95:F96"/>
    <mergeCell ref="G95:G96"/>
    <mergeCell ref="A1:S1"/>
    <mergeCell ref="C5:D5"/>
    <mergeCell ref="C8:D8"/>
    <mergeCell ref="F5:G5"/>
    <mergeCell ref="F8:G8"/>
    <mergeCell ref="B3:L3"/>
    <mergeCell ref="B30:L30"/>
    <mergeCell ref="B75:L75"/>
    <mergeCell ref="B126:L126"/>
    <mergeCell ref="B61:B62"/>
    <mergeCell ref="C61:N61"/>
  </mergeCell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árok5">
    <tabColor rgb="FF00B0F0"/>
  </sheetPr>
  <dimension ref="B2:M165"/>
  <sheetViews>
    <sheetView zoomScaleNormal="100" workbookViewId="0">
      <selection activeCell="C18" sqref="C18"/>
    </sheetView>
  </sheetViews>
  <sheetFormatPr defaultRowHeight="14.5"/>
  <cols>
    <col min="3" max="3" width="22.6328125" bestFit="1" customWidth="1"/>
    <col min="4" max="4" width="12.6328125" customWidth="1"/>
    <col min="5" max="5" width="15.1796875" customWidth="1"/>
    <col min="6" max="6" width="25" customWidth="1"/>
    <col min="7" max="7" width="42.54296875" bestFit="1" customWidth="1"/>
    <col min="8" max="8" width="18.1796875" customWidth="1"/>
    <col min="9" max="12" width="12.6328125" customWidth="1"/>
    <col min="259" max="260" width="12.6328125" customWidth="1"/>
    <col min="261" max="261" width="13.453125" customWidth="1"/>
    <col min="262" max="268" width="12.6328125" customWidth="1"/>
    <col min="515" max="516" width="12.6328125" customWidth="1"/>
    <col min="517" max="517" width="13.453125" customWidth="1"/>
    <col min="518" max="524" width="12.6328125" customWidth="1"/>
    <col min="771" max="772" width="12.6328125" customWidth="1"/>
    <col min="773" max="773" width="13.453125" customWidth="1"/>
    <col min="774" max="780" width="12.6328125" customWidth="1"/>
    <col min="1027" max="1028" width="12.6328125" customWidth="1"/>
    <col min="1029" max="1029" width="13.453125" customWidth="1"/>
    <col min="1030" max="1036" width="12.6328125" customWidth="1"/>
    <col min="1283" max="1284" width="12.6328125" customWidth="1"/>
    <col min="1285" max="1285" width="13.453125" customWidth="1"/>
    <col min="1286" max="1292" width="12.6328125" customWidth="1"/>
    <col min="1539" max="1540" width="12.6328125" customWidth="1"/>
    <col min="1541" max="1541" width="13.453125" customWidth="1"/>
    <col min="1542" max="1548" width="12.6328125" customWidth="1"/>
    <col min="1795" max="1796" width="12.6328125" customWidth="1"/>
    <col min="1797" max="1797" width="13.453125" customWidth="1"/>
    <col min="1798" max="1804" width="12.6328125" customWidth="1"/>
    <col min="2051" max="2052" width="12.6328125" customWidth="1"/>
    <col min="2053" max="2053" width="13.453125" customWidth="1"/>
    <col min="2054" max="2060" width="12.6328125" customWidth="1"/>
    <col min="2307" max="2308" width="12.6328125" customWidth="1"/>
    <col min="2309" max="2309" width="13.453125" customWidth="1"/>
    <col min="2310" max="2316" width="12.6328125" customWidth="1"/>
    <col min="2563" max="2564" width="12.6328125" customWidth="1"/>
    <col min="2565" max="2565" width="13.453125" customWidth="1"/>
    <col min="2566" max="2572" width="12.6328125" customWidth="1"/>
    <col min="2819" max="2820" width="12.6328125" customWidth="1"/>
    <col min="2821" max="2821" width="13.453125" customWidth="1"/>
    <col min="2822" max="2828" width="12.6328125" customWidth="1"/>
    <col min="3075" max="3076" width="12.6328125" customWidth="1"/>
    <col min="3077" max="3077" width="13.453125" customWidth="1"/>
    <col min="3078" max="3084" width="12.6328125" customWidth="1"/>
    <col min="3331" max="3332" width="12.6328125" customWidth="1"/>
    <col min="3333" max="3333" width="13.453125" customWidth="1"/>
    <col min="3334" max="3340" width="12.6328125" customWidth="1"/>
    <col min="3587" max="3588" width="12.6328125" customWidth="1"/>
    <col min="3589" max="3589" width="13.453125" customWidth="1"/>
    <col min="3590" max="3596" width="12.6328125" customWidth="1"/>
    <col min="3843" max="3844" width="12.6328125" customWidth="1"/>
    <col min="3845" max="3845" width="13.453125" customWidth="1"/>
    <col min="3846" max="3852" width="12.6328125" customWidth="1"/>
    <col min="4099" max="4100" width="12.6328125" customWidth="1"/>
    <col min="4101" max="4101" width="13.453125" customWidth="1"/>
    <col min="4102" max="4108" width="12.6328125" customWidth="1"/>
    <col min="4355" max="4356" width="12.6328125" customWidth="1"/>
    <col min="4357" max="4357" width="13.453125" customWidth="1"/>
    <col min="4358" max="4364" width="12.6328125" customWidth="1"/>
    <col min="4611" max="4612" width="12.6328125" customWidth="1"/>
    <col min="4613" max="4613" width="13.453125" customWidth="1"/>
    <col min="4614" max="4620" width="12.6328125" customWidth="1"/>
    <col min="4867" max="4868" width="12.6328125" customWidth="1"/>
    <col min="4869" max="4869" width="13.453125" customWidth="1"/>
    <col min="4870" max="4876" width="12.6328125" customWidth="1"/>
    <col min="5123" max="5124" width="12.6328125" customWidth="1"/>
    <col min="5125" max="5125" width="13.453125" customWidth="1"/>
    <col min="5126" max="5132" width="12.6328125" customWidth="1"/>
    <col min="5379" max="5380" width="12.6328125" customWidth="1"/>
    <col min="5381" max="5381" width="13.453125" customWidth="1"/>
    <col min="5382" max="5388" width="12.6328125" customWidth="1"/>
    <col min="5635" max="5636" width="12.6328125" customWidth="1"/>
    <col min="5637" max="5637" width="13.453125" customWidth="1"/>
    <col min="5638" max="5644" width="12.6328125" customWidth="1"/>
    <col min="5891" max="5892" width="12.6328125" customWidth="1"/>
    <col min="5893" max="5893" width="13.453125" customWidth="1"/>
    <col min="5894" max="5900" width="12.6328125" customWidth="1"/>
    <col min="6147" max="6148" width="12.6328125" customWidth="1"/>
    <col min="6149" max="6149" width="13.453125" customWidth="1"/>
    <col min="6150" max="6156" width="12.6328125" customWidth="1"/>
    <col min="6403" max="6404" width="12.6328125" customWidth="1"/>
    <col min="6405" max="6405" width="13.453125" customWidth="1"/>
    <col min="6406" max="6412" width="12.6328125" customWidth="1"/>
    <col min="6659" max="6660" width="12.6328125" customWidth="1"/>
    <col min="6661" max="6661" width="13.453125" customWidth="1"/>
    <col min="6662" max="6668" width="12.6328125" customWidth="1"/>
    <col min="6915" max="6916" width="12.6328125" customWidth="1"/>
    <col min="6917" max="6917" width="13.453125" customWidth="1"/>
    <col min="6918" max="6924" width="12.6328125" customWidth="1"/>
    <col min="7171" max="7172" width="12.6328125" customWidth="1"/>
    <col min="7173" max="7173" width="13.453125" customWidth="1"/>
    <col min="7174" max="7180" width="12.6328125" customWidth="1"/>
    <col min="7427" max="7428" width="12.6328125" customWidth="1"/>
    <col min="7429" max="7429" width="13.453125" customWidth="1"/>
    <col min="7430" max="7436" width="12.6328125" customWidth="1"/>
    <col min="7683" max="7684" width="12.6328125" customWidth="1"/>
    <col min="7685" max="7685" width="13.453125" customWidth="1"/>
    <col min="7686" max="7692" width="12.6328125" customWidth="1"/>
    <col min="7939" max="7940" width="12.6328125" customWidth="1"/>
    <col min="7941" max="7941" width="13.453125" customWidth="1"/>
    <col min="7942" max="7948" width="12.6328125" customWidth="1"/>
    <col min="8195" max="8196" width="12.6328125" customWidth="1"/>
    <col min="8197" max="8197" width="13.453125" customWidth="1"/>
    <col min="8198" max="8204" width="12.6328125" customWidth="1"/>
    <col min="8451" max="8452" width="12.6328125" customWidth="1"/>
    <col min="8453" max="8453" width="13.453125" customWidth="1"/>
    <col min="8454" max="8460" width="12.6328125" customWidth="1"/>
    <col min="8707" max="8708" width="12.6328125" customWidth="1"/>
    <col min="8709" max="8709" width="13.453125" customWidth="1"/>
    <col min="8710" max="8716" width="12.6328125" customWidth="1"/>
    <col min="8963" max="8964" width="12.6328125" customWidth="1"/>
    <col min="8965" max="8965" width="13.453125" customWidth="1"/>
    <col min="8966" max="8972" width="12.6328125" customWidth="1"/>
    <col min="9219" max="9220" width="12.6328125" customWidth="1"/>
    <col min="9221" max="9221" width="13.453125" customWidth="1"/>
    <col min="9222" max="9228" width="12.6328125" customWidth="1"/>
    <col min="9475" max="9476" width="12.6328125" customWidth="1"/>
    <col min="9477" max="9477" width="13.453125" customWidth="1"/>
    <col min="9478" max="9484" width="12.6328125" customWidth="1"/>
    <col min="9731" max="9732" width="12.6328125" customWidth="1"/>
    <col min="9733" max="9733" width="13.453125" customWidth="1"/>
    <col min="9734" max="9740" width="12.6328125" customWidth="1"/>
    <col min="9987" max="9988" width="12.6328125" customWidth="1"/>
    <col min="9989" max="9989" width="13.453125" customWidth="1"/>
    <col min="9990" max="9996" width="12.6328125" customWidth="1"/>
    <col min="10243" max="10244" width="12.6328125" customWidth="1"/>
    <col min="10245" max="10245" width="13.453125" customWidth="1"/>
    <col min="10246" max="10252" width="12.6328125" customWidth="1"/>
    <col min="10499" max="10500" width="12.6328125" customWidth="1"/>
    <col min="10501" max="10501" width="13.453125" customWidth="1"/>
    <col min="10502" max="10508" width="12.6328125" customWidth="1"/>
    <col min="10755" max="10756" width="12.6328125" customWidth="1"/>
    <col min="10757" max="10757" width="13.453125" customWidth="1"/>
    <col min="10758" max="10764" width="12.6328125" customWidth="1"/>
    <col min="11011" max="11012" width="12.6328125" customWidth="1"/>
    <col min="11013" max="11013" width="13.453125" customWidth="1"/>
    <col min="11014" max="11020" width="12.6328125" customWidth="1"/>
    <col min="11267" max="11268" width="12.6328125" customWidth="1"/>
    <col min="11269" max="11269" width="13.453125" customWidth="1"/>
    <col min="11270" max="11276" width="12.6328125" customWidth="1"/>
    <col min="11523" max="11524" width="12.6328125" customWidth="1"/>
    <col min="11525" max="11525" width="13.453125" customWidth="1"/>
    <col min="11526" max="11532" width="12.6328125" customWidth="1"/>
    <col min="11779" max="11780" width="12.6328125" customWidth="1"/>
    <col min="11781" max="11781" width="13.453125" customWidth="1"/>
    <col min="11782" max="11788" width="12.6328125" customWidth="1"/>
    <col min="12035" max="12036" width="12.6328125" customWidth="1"/>
    <col min="12037" max="12037" width="13.453125" customWidth="1"/>
    <col min="12038" max="12044" width="12.6328125" customWidth="1"/>
    <col min="12291" max="12292" width="12.6328125" customWidth="1"/>
    <col min="12293" max="12293" width="13.453125" customWidth="1"/>
    <col min="12294" max="12300" width="12.6328125" customWidth="1"/>
    <col min="12547" max="12548" width="12.6328125" customWidth="1"/>
    <col min="12549" max="12549" width="13.453125" customWidth="1"/>
    <col min="12550" max="12556" width="12.6328125" customWidth="1"/>
    <col min="12803" max="12804" width="12.6328125" customWidth="1"/>
    <col min="12805" max="12805" width="13.453125" customWidth="1"/>
    <col min="12806" max="12812" width="12.6328125" customWidth="1"/>
    <col min="13059" max="13060" width="12.6328125" customWidth="1"/>
    <col min="13061" max="13061" width="13.453125" customWidth="1"/>
    <col min="13062" max="13068" width="12.6328125" customWidth="1"/>
    <col min="13315" max="13316" width="12.6328125" customWidth="1"/>
    <col min="13317" max="13317" width="13.453125" customWidth="1"/>
    <col min="13318" max="13324" width="12.6328125" customWidth="1"/>
    <col min="13571" max="13572" width="12.6328125" customWidth="1"/>
    <col min="13573" max="13573" width="13.453125" customWidth="1"/>
    <col min="13574" max="13580" width="12.6328125" customWidth="1"/>
    <col min="13827" max="13828" width="12.6328125" customWidth="1"/>
    <col min="13829" max="13829" width="13.453125" customWidth="1"/>
    <col min="13830" max="13836" width="12.6328125" customWidth="1"/>
    <col min="14083" max="14084" width="12.6328125" customWidth="1"/>
    <col min="14085" max="14085" width="13.453125" customWidth="1"/>
    <col min="14086" max="14092" width="12.6328125" customWidth="1"/>
    <col min="14339" max="14340" width="12.6328125" customWidth="1"/>
    <col min="14341" max="14341" width="13.453125" customWidth="1"/>
    <col min="14342" max="14348" width="12.6328125" customWidth="1"/>
    <col min="14595" max="14596" width="12.6328125" customWidth="1"/>
    <col min="14597" max="14597" width="13.453125" customWidth="1"/>
    <col min="14598" max="14604" width="12.6328125" customWidth="1"/>
    <col min="14851" max="14852" width="12.6328125" customWidth="1"/>
    <col min="14853" max="14853" width="13.453125" customWidth="1"/>
    <col min="14854" max="14860" width="12.6328125" customWidth="1"/>
    <col min="15107" max="15108" width="12.6328125" customWidth="1"/>
    <col min="15109" max="15109" width="13.453125" customWidth="1"/>
    <col min="15110" max="15116" width="12.6328125" customWidth="1"/>
    <col min="15363" max="15364" width="12.6328125" customWidth="1"/>
    <col min="15365" max="15365" width="13.453125" customWidth="1"/>
    <col min="15366" max="15372" width="12.6328125" customWidth="1"/>
    <col min="15619" max="15620" width="12.6328125" customWidth="1"/>
    <col min="15621" max="15621" width="13.453125" customWidth="1"/>
    <col min="15622" max="15628" width="12.6328125" customWidth="1"/>
    <col min="15875" max="15876" width="12.6328125" customWidth="1"/>
    <col min="15877" max="15877" width="13.453125" customWidth="1"/>
    <col min="15878" max="15884" width="12.6328125" customWidth="1"/>
    <col min="16131" max="16132" width="12.6328125" customWidth="1"/>
    <col min="16133" max="16133" width="13.453125" customWidth="1"/>
    <col min="16134" max="16140" width="12.6328125" customWidth="1"/>
  </cols>
  <sheetData>
    <row r="2" spans="2:13" s="63" customFormat="1" ht="18.5">
      <c r="B2" s="262" t="s">
        <v>19</v>
      </c>
      <c r="C2" s="100"/>
      <c r="D2" s="100"/>
      <c r="E2" s="100"/>
      <c r="F2" s="100"/>
      <c r="G2" s="100"/>
      <c r="H2" s="100"/>
      <c r="I2" s="100"/>
      <c r="J2" s="100"/>
      <c r="K2" s="100"/>
      <c r="L2" s="101"/>
      <c r="M2" s="83"/>
    </row>
    <row r="3" spans="2:13" s="63" customFormat="1" ht="18.5">
      <c r="B3" s="83"/>
      <c r="C3" s="83"/>
      <c r="D3" s="83"/>
      <c r="E3" s="83"/>
      <c r="F3" s="83"/>
      <c r="G3" s="83"/>
      <c r="H3" s="83"/>
      <c r="I3" s="83"/>
      <c r="J3" s="83"/>
      <c r="K3" s="83"/>
      <c r="L3" s="83"/>
      <c r="M3" s="83"/>
    </row>
    <row r="4" spans="2:13" s="63" customFormat="1" ht="19" thickBot="1">
      <c r="B4" s="83"/>
      <c r="C4" s="83"/>
      <c r="D4" s="83"/>
      <c r="E4" s="83"/>
      <c r="F4" s="83"/>
      <c r="G4" s="83"/>
      <c r="H4" s="83"/>
      <c r="I4" s="83"/>
      <c r="J4" s="83"/>
      <c r="K4" s="83"/>
      <c r="L4" s="83"/>
      <c r="M4" s="83"/>
    </row>
    <row r="5" spans="2:13" s="63" customFormat="1" ht="18.5">
      <c r="B5" s="83"/>
      <c r="C5" s="11" t="s">
        <v>20</v>
      </c>
      <c r="D5" s="83"/>
      <c r="E5" s="265" t="s">
        <v>344</v>
      </c>
      <c r="F5" s="266" t="s">
        <v>345</v>
      </c>
      <c r="G5" s="267" t="s">
        <v>346</v>
      </c>
      <c r="H5" s="83"/>
      <c r="I5" s="83"/>
      <c r="J5" s="83" t="s">
        <v>30</v>
      </c>
      <c r="K5" s="83" t="s">
        <v>31</v>
      </c>
      <c r="L5" s="83"/>
      <c r="M5" s="83"/>
    </row>
    <row r="6" spans="2:13" s="63" customFormat="1" ht="18.5">
      <c r="B6" s="83"/>
      <c r="C6" s="11" t="s">
        <v>22</v>
      </c>
      <c r="E6" s="268">
        <v>38620</v>
      </c>
      <c r="F6" s="269" t="s">
        <v>33</v>
      </c>
      <c r="G6" s="270">
        <v>6638.7837748124539</v>
      </c>
      <c r="H6" s="83"/>
      <c r="I6" s="90" t="s">
        <v>32</v>
      </c>
      <c r="J6" s="83"/>
      <c r="K6" s="83"/>
      <c r="L6" s="83"/>
      <c r="M6" s="83"/>
    </row>
    <row r="7" spans="2:13" s="63" customFormat="1" ht="18.5">
      <c r="B7" s="83"/>
      <c r="C7" s="11" t="s">
        <v>24</v>
      </c>
      <c r="E7" s="268">
        <v>38638</v>
      </c>
      <c r="F7" s="269" t="s">
        <v>34</v>
      </c>
      <c r="G7" s="270">
        <v>13277.567549624908</v>
      </c>
      <c r="H7" s="83"/>
      <c r="I7" s="90" t="s">
        <v>33</v>
      </c>
      <c r="J7" s="83"/>
      <c r="K7" s="83"/>
      <c r="L7" s="83"/>
      <c r="M7" s="83"/>
    </row>
    <row r="8" spans="2:13" s="63" customFormat="1" ht="18.5">
      <c r="B8" s="83"/>
      <c r="C8" s="11" t="s">
        <v>25</v>
      </c>
      <c r="E8" s="268">
        <v>38674</v>
      </c>
      <c r="F8" s="269" t="s">
        <v>34</v>
      </c>
      <c r="G8" s="270">
        <v>11285.932417181171</v>
      </c>
      <c r="H8" s="83"/>
      <c r="I8" s="90" t="s">
        <v>34</v>
      </c>
      <c r="J8" s="83"/>
      <c r="K8" s="83"/>
      <c r="M8" s="83"/>
    </row>
    <row r="9" spans="2:13" s="63" customFormat="1" ht="18.5">
      <c r="B9" s="83"/>
      <c r="C9" s="167"/>
      <c r="E9" s="268">
        <v>38676</v>
      </c>
      <c r="F9" s="269" t="s">
        <v>35</v>
      </c>
      <c r="G9" s="270">
        <v>7634.6013410343221</v>
      </c>
      <c r="H9" s="83"/>
      <c r="I9" s="90" t="s">
        <v>35</v>
      </c>
      <c r="J9" s="83"/>
      <c r="K9" s="83"/>
      <c r="M9" s="83"/>
    </row>
    <row r="10" spans="2:13" s="63" customFormat="1" ht="18.5">
      <c r="B10" s="83"/>
      <c r="C10" s="11" t="s">
        <v>28</v>
      </c>
      <c r="E10" s="268">
        <v>38729</v>
      </c>
      <c r="F10" s="269" t="s">
        <v>35</v>
      </c>
      <c r="G10" s="270">
        <v>15269.202682068644</v>
      </c>
      <c r="H10" s="83"/>
      <c r="J10" s="83"/>
      <c r="M10" s="83"/>
    </row>
    <row r="11" spans="2:13" s="63" customFormat="1" ht="18.5">
      <c r="B11" s="83"/>
      <c r="C11" s="11" t="s">
        <v>29</v>
      </c>
      <c r="E11" s="268">
        <v>38732</v>
      </c>
      <c r="F11" s="269" t="s">
        <v>34</v>
      </c>
      <c r="G11" s="270">
        <v>4082.8520215096592</v>
      </c>
      <c r="H11" s="83"/>
      <c r="I11" s="264" t="s">
        <v>347</v>
      </c>
      <c r="J11" s="83"/>
      <c r="M11" s="83"/>
    </row>
    <row r="12" spans="2:13" s="63" customFormat="1" ht="18.5">
      <c r="B12" s="83"/>
      <c r="C12" s="168"/>
      <c r="E12" s="268">
        <v>38795</v>
      </c>
      <c r="F12" s="269" t="s">
        <v>33</v>
      </c>
      <c r="G12" s="270">
        <v>796.65405297749453</v>
      </c>
      <c r="H12" s="83"/>
      <c r="I12" s="264" t="s">
        <v>348</v>
      </c>
      <c r="J12" s="83"/>
      <c r="K12" s="169"/>
      <c r="L12" s="169"/>
      <c r="M12" s="83"/>
    </row>
    <row r="13" spans="2:13" s="63" customFormat="1" ht="18.5">
      <c r="B13" s="83"/>
      <c r="C13" s="11" t="s">
        <v>21</v>
      </c>
      <c r="E13" s="268">
        <v>38796</v>
      </c>
      <c r="F13" s="269" t="s">
        <v>33</v>
      </c>
      <c r="G13" s="270">
        <v>6937.5290446790141</v>
      </c>
      <c r="H13" s="83"/>
      <c r="I13" s="263" t="s">
        <v>349</v>
      </c>
      <c r="J13" s="83"/>
      <c r="M13" s="83"/>
    </row>
    <row r="14" spans="2:13" s="63" customFormat="1" ht="18.5">
      <c r="B14" s="83"/>
      <c r="C14" s="11" t="s">
        <v>23</v>
      </c>
      <c r="D14" s="83"/>
      <c r="E14" s="268">
        <v>38880</v>
      </c>
      <c r="F14" s="269" t="s">
        <v>35</v>
      </c>
      <c r="G14" s="270">
        <v>21742.016862510787</v>
      </c>
      <c r="H14" s="83"/>
      <c r="J14" s="83"/>
      <c r="M14" s="83"/>
    </row>
    <row r="15" spans="2:13" s="63" customFormat="1" ht="18.5">
      <c r="B15" s="83"/>
      <c r="C15" s="167"/>
      <c r="D15" s="83"/>
      <c r="E15" s="268">
        <v>38881</v>
      </c>
      <c r="F15" s="269" t="s">
        <v>35</v>
      </c>
      <c r="G15" s="270">
        <v>7634.6013410343221</v>
      </c>
    </row>
    <row r="16" spans="2:13" s="63" customFormat="1" ht="18.5">
      <c r="B16" s="83"/>
      <c r="C16" s="11" t="s">
        <v>26</v>
      </c>
      <c r="E16" s="268">
        <v>38882</v>
      </c>
      <c r="F16" s="269" t="s">
        <v>33</v>
      </c>
      <c r="G16" s="270">
        <v>14605.324304587399</v>
      </c>
      <c r="M16" s="83"/>
    </row>
    <row r="17" spans="2:13" s="63" customFormat="1" ht="18.5">
      <c r="B17" s="83"/>
      <c r="C17" s="11" t="s">
        <v>27</v>
      </c>
      <c r="E17" s="268">
        <v>38883</v>
      </c>
      <c r="F17" s="269" t="s">
        <v>35</v>
      </c>
      <c r="G17" s="270">
        <v>4315.2094536280947</v>
      </c>
    </row>
    <row r="18" spans="2:13" s="63" customFormat="1" ht="18.5">
      <c r="B18" s="83"/>
      <c r="C18" s="83"/>
      <c r="E18" s="268">
        <v>38921</v>
      </c>
      <c r="F18" s="269" t="s">
        <v>34</v>
      </c>
      <c r="G18" s="270">
        <v>4613.9547234946558</v>
      </c>
      <c r="M18" s="83"/>
    </row>
    <row r="19" spans="2:13" s="63" customFormat="1" ht="18.5">
      <c r="B19" s="83"/>
      <c r="C19" s="83"/>
      <c r="E19" s="268">
        <v>38922</v>
      </c>
      <c r="F19" s="269" t="s">
        <v>35</v>
      </c>
      <c r="G19" s="270">
        <v>7402.2439089158861</v>
      </c>
      <c r="M19" s="83"/>
    </row>
    <row r="20" spans="2:13" s="63" customFormat="1" ht="18.5">
      <c r="B20" s="83"/>
      <c r="C20" s="83"/>
      <c r="E20" s="268">
        <v>38923</v>
      </c>
      <c r="F20" s="269" t="s">
        <v>35</v>
      </c>
      <c r="G20" s="270">
        <v>18688.176326097058</v>
      </c>
      <c r="H20" s="83"/>
      <c r="I20" s="83"/>
      <c r="J20" s="83"/>
      <c r="M20" s="83"/>
    </row>
    <row r="21" spans="2:13" s="63" customFormat="1" ht="18.5">
      <c r="B21" s="83"/>
      <c r="C21" s="83"/>
      <c r="E21" s="268">
        <v>38935</v>
      </c>
      <c r="F21" s="269" t="s">
        <v>33</v>
      </c>
      <c r="G21" s="270">
        <v>2323.5743211843587</v>
      </c>
      <c r="H21" s="83"/>
      <c r="I21" s="83"/>
      <c r="J21" s="83"/>
      <c r="K21" s="83"/>
      <c r="L21" s="83"/>
      <c r="M21" s="83"/>
    </row>
    <row r="22" spans="2:13" s="63" customFormat="1" ht="18.5">
      <c r="B22" s="83"/>
      <c r="C22" s="83"/>
      <c r="E22" s="268">
        <v>38936</v>
      </c>
      <c r="F22" s="269" t="s">
        <v>34</v>
      </c>
      <c r="G22" s="270">
        <v>39832.702648874721</v>
      </c>
      <c r="H22" s="83"/>
      <c r="I22" s="83"/>
      <c r="J22" s="83"/>
      <c r="K22" s="83"/>
      <c r="L22" s="83"/>
      <c r="M22" s="83"/>
    </row>
    <row r="23" spans="2:13" s="63" customFormat="1" ht="18.5">
      <c r="B23" s="83"/>
      <c r="C23" s="83"/>
      <c r="E23" s="268">
        <v>38937</v>
      </c>
      <c r="F23" s="269" t="s">
        <v>35</v>
      </c>
      <c r="G23" s="270">
        <v>14937.263493328022</v>
      </c>
      <c r="H23" s="83"/>
      <c r="I23" s="83"/>
      <c r="J23" s="83"/>
      <c r="K23" s="83"/>
      <c r="L23" s="83"/>
      <c r="M23" s="83"/>
    </row>
    <row r="24" spans="2:13" s="63" customFormat="1" ht="18.5">
      <c r="B24" s="83"/>
      <c r="C24" s="83"/>
      <c r="E24" s="268">
        <v>38948</v>
      </c>
      <c r="F24" s="269" t="s">
        <v>33</v>
      </c>
      <c r="G24" s="270">
        <v>21576.047268140475</v>
      </c>
      <c r="H24" s="83"/>
      <c r="I24" s="83"/>
      <c r="J24" s="83"/>
      <c r="K24" s="83"/>
      <c r="L24" s="83"/>
      <c r="M24" s="83"/>
    </row>
    <row r="25" spans="2:13" s="63" customFormat="1" ht="18.5">
      <c r="B25" s="83"/>
      <c r="C25" s="83"/>
      <c r="E25" s="268">
        <v>38949</v>
      </c>
      <c r="F25" s="269" t="s">
        <v>33</v>
      </c>
      <c r="G25" s="270">
        <v>4282.0155347540331</v>
      </c>
      <c r="H25" s="83"/>
      <c r="I25" s="83"/>
      <c r="J25" s="83"/>
      <c r="K25" s="83"/>
      <c r="L25" s="83"/>
      <c r="M25" s="83"/>
    </row>
    <row r="26" spans="2:13" s="63" customFormat="1" ht="18.5">
      <c r="B26" s="83"/>
      <c r="C26" s="83"/>
      <c r="G26" s="83"/>
      <c r="H26" s="83"/>
      <c r="I26" s="83"/>
      <c r="J26" s="83"/>
      <c r="K26" s="83"/>
      <c r="L26" s="83"/>
      <c r="M26" s="83"/>
    </row>
    <row r="27" spans="2:13" s="79" customFormat="1" ht="18.5" hidden="1">
      <c r="B27" s="102"/>
      <c r="C27" s="103" t="s">
        <v>36</v>
      </c>
      <c r="D27" s="103"/>
      <c r="E27" s="103" t="s">
        <v>37</v>
      </c>
      <c r="F27" s="103"/>
      <c r="G27" s="103"/>
      <c r="H27" s="103"/>
      <c r="I27" s="103"/>
      <c r="J27" s="103"/>
      <c r="K27" s="103"/>
      <c r="L27" s="103"/>
      <c r="M27" s="103"/>
    </row>
    <row r="28" spans="2:13" s="79" customFormat="1" ht="21" hidden="1">
      <c r="B28" s="102"/>
      <c r="C28" s="103" t="s">
        <v>38</v>
      </c>
      <c r="D28" s="103"/>
      <c r="E28" s="103" t="s">
        <v>1516</v>
      </c>
      <c r="F28" s="103"/>
      <c r="G28" s="103"/>
      <c r="H28" s="103"/>
      <c r="I28" s="103"/>
      <c r="J28" s="103"/>
      <c r="K28" s="103"/>
      <c r="L28" s="103"/>
      <c r="M28" s="103"/>
    </row>
    <row r="29" spans="2:13" s="79" customFormat="1" ht="21" hidden="1">
      <c r="B29" s="102"/>
      <c r="C29" s="103" t="s">
        <v>39</v>
      </c>
      <c r="D29" s="103"/>
      <c r="E29" s="103" t="s">
        <v>1517</v>
      </c>
      <c r="F29" s="103"/>
      <c r="G29" s="103"/>
      <c r="H29" s="103"/>
      <c r="I29" s="103"/>
      <c r="J29" s="103"/>
      <c r="K29" s="103"/>
      <c r="L29" s="103"/>
      <c r="M29" s="103"/>
    </row>
    <row r="30" spans="2:13" s="79" customFormat="1" ht="21" hidden="1">
      <c r="B30" s="102"/>
      <c r="C30" s="103" t="s">
        <v>40</v>
      </c>
      <c r="D30" s="103"/>
      <c r="E30" s="103" t="s">
        <v>1518</v>
      </c>
      <c r="F30" s="103"/>
      <c r="G30" s="103"/>
      <c r="H30" s="103"/>
      <c r="I30" s="103"/>
      <c r="J30" s="103"/>
      <c r="K30" s="103"/>
      <c r="L30" s="103"/>
      <c r="M30" s="103"/>
    </row>
    <row r="31" spans="2:13" s="79" customFormat="1" ht="21" hidden="1">
      <c r="B31" s="102"/>
      <c r="C31" s="103" t="s">
        <v>41</v>
      </c>
      <c r="D31" s="103"/>
      <c r="E31" s="103" t="s">
        <v>1519</v>
      </c>
      <c r="F31" s="103"/>
      <c r="G31" s="103"/>
      <c r="H31" s="103"/>
      <c r="I31" s="103"/>
      <c r="J31" s="103"/>
      <c r="K31" s="103"/>
      <c r="L31" s="103"/>
      <c r="M31" s="103"/>
    </row>
    <row r="32" spans="2:13" s="79" customFormat="1" ht="18.5" hidden="1">
      <c r="B32" s="102"/>
      <c r="C32" s="103"/>
      <c r="D32" s="103"/>
      <c r="E32" s="103"/>
      <c r="F32" s="103"/>
      <c r="G32" s="103"/>
      <c r="H32" s="103"/>
      <c r="I32" s="103"/>
      <c r="J32" s="103"/>
      <c r="K32" s="103"/>
      <c r="L32" s="103"/>
      <c r="M32" s="103"/>
    </row>
    <row r="33" spans="2:13" s="79" customFormat="1" ht="18.5" hidden="1">
      <c r="B33" s="102"/>
      <c r="C33" s="103"/>
      <c r="D33" s="104" t="s">
        <v>42</v>
      </c>
      <c r="E33" s="104" t="s">
        <v>43</v>
      </c>
      <c r="K33" s="103"/>
      <c r="L33" s="103"/>
      <c r="M33" s="103"/>
    </row>
    <row r="34" spans="2:13" s="79" customFormat="1" ht="18.5" hidden="1">
      <c r="B34" s="102"/>
      <c r="C34" s="103"/>
      <c r="D34" s="103">
        <v>2</v>
      </c>
      <c r="E34" s="103">
        <v>6</v>
      </c>
      <c r="F34" s="103">
        <f t="shared" ref="F34:F40" si="0">D34*E34</f>
        <v>12</v>
      </c>
      <c r="G34" s="103">
        <f t="shared" ref="G34:G40" si="1">D34^2+E34^2</f>
        <v>40</v>
      </c>
      <c r="H34" s="103">
        <f t="shared" ref="H34:H40" si="2">D34^2-E34^2</f>
        <v>-32</v>
      </c>
      <c r="I34" s="103">
        <f t="shared" ref="I34:I40" si="3">D34^2+E34^2</f>
        <v>40</v>
      </c>
      <c r="J34" s="103">
        <f t="shared" ref="J34:J40" si="4">(D34-E34)^2</f>
        <v>16</v>
      </c>
      <c r="K34" s="103"/>
      <c r="L34" s="103"/>
      <c r="M34" s="103"/>
    </row>
    <row r="35" spans="2:13" s="79" customFormat="1" ht="18.5" hidden="1">
      <c r="B35" s="102"/>
      <c r="C35" s="103"/>
      <c r="D35" s="103">
        <v>3</v>
      </c>
      <c r="E35" s="103">
        <v>5</v>
      </c>
      <c r="F35" s="103">
        <f t="shared" si="0"/>
        <v>15</v>
      </c>
      <c r="G35" s="103">
        <f t="shared" si="1"/>
        <v>34</v>
      </c>
      <c r="H35" s="103">
        <f t="shared" si="2"/>
        <v>-16</v>
      </c>
      <c r="I35" s="103">
        <f t="shared" si="3"/>
        <v>34</v>
      </c>
      <c r="J35" s="103">
        <f t="shared" si="4"/>
        <v>4</v>
      </c>
      <c r="K35" s="103"/>
      <c r="L35" s="103"/>
      <c r="M35" s="103"/>
    </row>
    <row r="36" spans="2:13" s="79" customFormat="1" ht="18.5" hidden="1">
      <c r="B36" s="102"/>
      <c r="C36" s="103"/>
      <c r="D36" s="103">
        <v>9</v>
      </c>
      <c r="E36" s="103">
        <v>11</v>
      </c>
      <c r="F36" s="103">
        <f t="shared" si="0"/>
        <v>99</v>
      </c>
      <c r="G36" s="103">
        <f t="shared" si="1"/>
        <v>202</v>
      </c>
      <c r="H36" s="103">
        <f t="shared" si="2"/>
        <v>-40</v>
      </c>
      <c r="I36" s="103">
        <f t="shared" si="3"/>
        <v>202</v>
      </c>
      <c r="J36" s="103">
        <f t="shared" si="4"/>
        <v>4</v>
      </c>
      <c r="K36" s="103"/>
      <c r="L36" s="103"/>
      <c r="M36" s="103"/>
    </row>
    <row r="37" spans="2:13" s="79" customFormat="1" ht="18.5" hidden="1">
      <c r="B37" s="102"/>
      <c r="C37" s="103"/>
      <c r="D37" s="103">
        <v>1</v>
      </c>
      <c r="E37" s="103">
        <v>7</v>
      </c>
      <c r="F37" s="103">
        <f t="shared" si="0"/>
        <v>7</v>
      </c>
      <c r="G37" s="103">
        <f t="shared" si="1"/>
        <v>50</v>
      </c>
      <c r="H37" s="103">
        <f t="shared" si="2"/>
        <v>-48</v>
      </c>
      <c r="I37" s="103">
        <f t="shared" si="3"/>
        <v>50</v>
      </c>
      <c r="J37" s="103">
        <f t="shared" si="4"/>
        <v>36</v>
      </c>
      <c r="K37" s="103"/>
      <c r="L37" s="103"/>
      <c r="M37" s="103"/>
    </row>
    <row r="38" spans="2:13" s="79" customFormat="1" ht="18.5" hidden="1">
      <c r="B38" s="102"/>
      <c r="C38" s="103"/>
      <c r="D38" s="103">
        <v>8</v>
      </c>
      <c r="E38" s="103">
        <v>5</v>
      </c>
      <c r="F38" s="103">
        <f t="shared" si="0"/>
        <v>40</v>
      </c>
      <c r="G38" s="103">
        <f t="shared" si="1"/>
        <v>89</v>
      </c>
      <c r="H38" s="103">
        <f t="shared" si="2"/>
        <v>39</v>
      </c>
      <c r="I38" s="103">
        <f t="shared" si="3"/>
        <v>89</v>
      </c>
      <c r="J38" s="103">
        <f t="shared" si="4"/>
        <v>9</v>
      </c>
      <c r="K38" s="103"/>
      <c r="L38" s="103"/>
      <c r="M38" s="103"/>
    </row>
    <row r="39" spans="2:13" s="79" customFormat="1" ht="18.5" hidden="1">
      <c r="B39" s="102"/>
      <c r="C39" s="103"/>
      <c r="D39" s="103">
        <v>7</v>
      </c>
      <c r="E39" s="103">
        <v>4</v>
      </c>
      <c r="F39" s="103">
        <f t="shared" si="0"/>
        <v>28</v>
      </c>
      <c r="G39" s="103">
        <f t="shared" si="1"/>
        <v>65</v>
      </c>
      <c r="H39" s="103">
        <f t="shared" si="2"/>
        <v>33</v>
      </c>
      <c r="I39" s="103">
        <f t="shared" si="3"/>
        <v>65</v>
      </c>
      <c r="J39" s="103">
        <f t="shared" si="4"/>
        <v>9</v>
      </c>
      <c r="K39" s="103"/>
      <c r="L39" s="103"/>
      <c r="M39" s="103"/>
    </row>
    <row r="40" spans="2:13" s="79" customFormat="1" ht="18.5" hidden="1">
      <c r="B40" s="102"/>
      <c r="C40" s="103"/>
      <c r="D40" s="103">
        <v>5</v>
      </c>
      <c r="E40" s="103">
        <v>4</v>
      </c>
      <c r="F40" s="103">
        <f t="shared" si="0"/>
        <v>20</v>
      </c>
      <c r="G40" s="103">
        <f t="shared" si="1"/>
        <v>41</v>
      </c>
      <c r="H40" s="103">
        <f t="shared" si="2"/>
        <v>9</v>
      </c>
      <c r="I40" s="103">
        <f t="shared" si="3"/>
        <v>41</v>
      </c>
      <c r="J40" s="103">
        <f t="shared" si="4"/>
        <v>1</v>
      </c>
      <c r="K40" s="103"/>
      <c r="L40" s="103"/>
      <c r="M40" s="103"/>
    </row>
    <row r="41" spans="2:13" s="79" customFormat="1" ht="18.5" hidden="1">
      <c r="B41" s="102"/>
      <c r="C41" s="103"/>
      <c r="D41" s="103"/>
      <c r="E41" s="103"/>
      <c r="F41" s="103">
        <f>SUM(F34:F40)</f>
        <v>221</v>
      </c>
      <c r="G41" s="103">
        <f>SUM(G34:G40)</f>
        <v>521</v>
      </c>
      <c r="H41" s="103">
        <f>SUM(H34:H40)</f>
        <v>-55</v>
      </c>
      <c r="I41" s="103">
        <f>SUM(I34:I40)</f>
        <v>521</v>
      </c>
      <c r="J41" s="103">
        <f>SUM(J34:J40)</f>
        <v>79</v>
      </c>
      <c r="K41" s="103"/>
      <c r="L41" s="103"/>
      <c r="M41" s="103"/>
    </row>
    <row r="42" spans="2:13" s="79" customFormat="1" ht="18.5" hidden="1">
      <c r="B42" s="102"/>
      <c r="C42" s="103"/>
      <c r="D42" s="103"/>
      <c r="E42" s="103"/>
      <c r="F42" s="105" t="s">
        <v>36</v>
      </c>
      <c r="G42" s="104" t="s">
        <v>38</v>
      </c>
      <c r="H42" s="104" t="s">
        <v>39</v>
      </c>
      <c r="I42" s="104" t="s">
        <v>40</v>
      </c>
      <c r="J42" s="104" t="s">
        <v>41</v>
      </c>
      <c r="K42" s="103"/>
      <c r="L42" s="103"/>
      <c r="M42" s="103"/>
    </row>
    <row r="43" spans="2:13" s="79" customFormat="1" ht="18.5" hidden="1">
      <c r="B43" s="102"/>
      <c r="C43" s="103"/>
      <c r="D43" s="103"/>
      <c r="E43" s="103"/>
      <c r="F43" s="103">
        <f>SUMPRODUCT(D34:D40,E34:E40)</f>
        <v>221</v>
      </c>
      <c r="G43" s="103">
        <f>SUMSQ(D34:D40,E34:E40)</f>
        <v>521</v>
      </c>
      <c r="H43" s="103">
        <f>SUMX2MY2(D34:D40,E34:E40)</f>
        <v>-55</v>
      </c>
      <c r="I43" s="103">
        <f>SUMX2PY2(D34:D40,E34:E40)</f>
        <v>521</v>
      </c>
      <c r="J43" s="103">
        <f>SUMXMY2(D34:D40,E34:E40)</f>
        <v>79</v>
      </c>
      <c r="K43" s="103"/>
      <c r="L43" s="103"/>
      <c r="M43" s="103"/>
    </row>
    <row r="44" spans="2:13" s="79" customFormat="1" ht="18.5" hidden="1">
      <c r="B44" s="102"/>
      <c r="C44" s="103"/>
      <c r="D44" s="103"/>
      <c r="E44" s="103"/>
      <c r="F44" s="103"/>
      <c r="G44" s="103"/>
      <c r="H44" s="103"/>
      <c r="I44" s="103"/>
      <c r="J44" s="103"/>
      <c r="K44" s="103"/>
      <c r="L44" s="103"/>
      <c r="M44" s="103"/>
    </row>
    <row r="45" spans="2:13" s="63" customFormat="1" ht="18.5" hidden="1">
      <c r="B45" s="102"/>
      <c r="C45" s="103" t="s">
        <v>44</v>
      </c>
      <c r="D45" s="103"/>
      <c r="E45" s="103"/>
      <c r="F45" s="103"/>
      <c r="G45" s="103"/>
      <c r="H45" s="103"/>
      <c r="I45" s="103"/>
      <c r="J45" s="103"/>
      <c r="K45" s="103"/>
      <c r="L45" s="103"/>
      <c r="M45" s="83"/>
    </row>
    <row r="46" spans="2:13" s="63" customFormat="1" ht="18.5" hidden="1">
      <c r="B46" s="83"/>
      <c r="C46" s="83"/>
      <c r="D46" s="83"/>
      <c r="E46" s="83"/>
      <c r="F46" s="83"/>
      <c r="G46" s="83"/>
      <c r="H46" s="83"/>
      <c r="I46" s="83"/>
      <c r="J46" s="83"/>
      <c r="K46" s="83"/>
      <c r="L46" s="83"/>
      <c r="M46" s="83"/>
    </row>
    <row r="47" spans="2:13" s="63" customFormat="1" ht="15.5"/>
    <row r="48" spans="2:13" s="63" customFormat="1" ht="18.5">
      <c r="B48" s="262" t="s">
        <v>45</v>
      </c>
      <c r="C48" s="100"/>
      <c r="D48" s="100"/>
      <c r="E48" s="100"/>
      <c r="F48" s="100"/>
      <c r="G48" s="100"/>
      <c r="H48" s="100"/>
      <c r="I48" s="100"/>
      <c r="J48" s="100"/>
      <c r="K48" s="100"/>
      <c r="L48" s="101"/>
    </row>
    <row r="49" spans="2:12" s="63" customFormat="1" ht="15.5"/>
    <row r="50" spans="2:12" s="63" customFormat="1" ht="15.5"/>
    <row r="51" spans="2:12" s="63" customFormat="1" ht="19" thickBot="1">
      <c r="B51" s="83"/>
      <c r="C51" s="9" t="s">
        <v>46</v>
      </c>
      <c r="D51" s="83"/>
      <c r="E51" s="106" t="s">
        <v>343</v>
      </c>
      <c r="F51" s="74" t="s">
        <v>51</v>
      </c>
      <c r="G51" s="74" t="s">
        <v>46</v>
      </c>
      <c r="H51" s="74" t="s">
        <v>47</v>
      </c>
      <c r="I51" s="74" t="s">
        <v>48</v>
      </c>
      <c r="J51" s="74" t="s">
        <v>49</v>
      </c>
      <c r="K51" s="74" t="s">
        <v>50</v>
      </c>
    </row>
    <row r="52" spans="2:12" s="63" customFormat="1" ht="19" thickTop="1">
      <c r="B52" s="83"/>
      <c r="C52" s="83"/>
      <c r="D52" s="83"/>
      <c r="E52" s="83">
        <v>0.44450000000000001</v>
      </c>
      <c r="F52" s="272">
        <v>0.44450000000000001</v>
      </c>
      <c r="G52" s="261"/>
      <c r="H52" s="261"/>
      <c r="I52" s="261"/>
      <c r="J52" s="261"/>
      <c r="K52" s="261"/>
    </row>
    <row r="53" spans="2:12" s="63" customFormat="1" ht="18.5">
      <c r="B53" s="83"/>
      <c r="C53" s="9" t="s">
        <v>47</v>
      </c>
      <c r="D53" s="83"/>
      <c r="E53" s="83">
        <v>775.55690000000004</v>
      </c>
      <c r="F53" s="272">
        <v>775.55690000000004</v>
      </c>
      <c r="G53" s="261"/>
      <c r="H53" s="261"/>
      <c r="I53" s="261"/>
      <c r="J53" s="261"/>
      <c r="K53" s="261"/>
    </row>
    <row r="54" spans="2:12" s="63" customFormat="1" ht="18.5">
      <c r="B54" s="83"/>
      <c r="C54" s="9" t="s">
        <v>48</v>
      </c>
      <c r="D54" s="83"/>
      <c r="E54" s="83">
        <v>-7758.6679999999997</v>
      </c>
      <c r="F54" s="272">
        <v>-7758.6679999999997</v>
      </c>
      <c r="G54" s="261"/>
      <c r="H54" s="261"/>
      <c r="I54" s="261"/>
      <c r="J54" s="261"/>
      <c r="K54" s="261"/>
    </row>
    <row r="55" spans="2:12" s="63" customFormat="1" ht="18.5">
      <c r="B55" s="83"/>
      <c r="E55" s="110">
        <v>0.113589</v>
      </c>
      <c r="F55" s="273">
        <v>0.113589</v>
      </c>
      <c r="G55" s="261"/>
      <c r="H55" s="261"/>
      <c r="I55" s="261"/>
      <c r="J55" s="261"/>
      <c r="K55" s="261"/>
    </row>
    <row r="56" spans="2:12" s="63" customFormat="1" ht="18.5">
      <c r="B56" s="83"/>
      <c r="C56" s="9" t="s">
        <v>49</v>
      </c>
      <c r="D56" s="83"/>
      <c r="E56" s="109">
        <v>12.6</v>
      </c>
      <c r="F56" s="274" t="s">
        <v>52</v>
      </c>
      <c r="G56" s="261"/>
      <c r="H56" s="261"/>
      <c r="I56" s="261"/>
      <c r="J56" s="261"/>
      <c r="K56" s="261"/>
    </row>
    <row r="57" spans="2:12" s="63" customFormat="1" ht="18.5">
      <c r="B57" s="83"/>
      <c r="C57" s="9" t="s">
        <v>50</v>
      </c>
      <c r="D57" s="83"/>
      <c r="E57" s="271">
        <v>7.6923076923076927E-2</v>
      </c>
      <c r="F57" s="274" t="s">
        <v>52</v>
      </c>
      <c r="G57" s="261"/>
      <c r="H57" s="261"/>
      <c r="I57" s="261"/>
      <c r="J57" s="261"/>
      <c r="K57" s="261"/>
    </row>
    <row r="58" spans="2:12" s="63" customFormat="1" ht="18.5">
      <c r="B58" s="83"/>
      <c r="D58" s="18"/>
      <c r="E58" s="109"/>
      <c r="F58" s="107"/>
      <c r="G58" s="83"/>
      <c r="H58" s="83"/>
      <c r="I58" s="83"/>
      <c r="J58" s="83"/>
      <c r="K58" s="83"/>
      <c r="L58" s="83"/>
    </row>
    <row r="59" spans="2:12" s="63" customFormat="1" ht="18.5">
      <c r="B59" s="83"/>
      <c r="C59" s="83"/>
      <c r="D59" s="83"/>
      <c r="E59" s="83">
        <v>0.33579999999999999</v>
      </c>
      <c r="F59" s="107">
        <v>0.33579999999999999</v>
      </c>
      <c r="G59" s="83"/>
      <c r="H59" s="83"/>
      <c r="I59" s="83"/>
      <c r="J59" s="83"/>
      <c r="K59" s="83"/>
      <c r="L59" s="83"/>
    </row>
    <row r="60" spans="2:12" s="63" customFormat="1" ht="18.5">
      <c r="B60" s="83"/>
      <c r="C60" s="83"/>
      <c r="E60" s="83">
        <v>658.55431999999996</v>
      </c>
      <c r="F60" s="107">
        <v>658.55431999999996</v>
      </c>
      <c r="G60" s="83"/>
      <c r="H60" s="83"/>
      <c r="I60" s="83"/>
      <c r="J60" s="83"/>
      <c r="K60" s="83"/>
      <c r="L60" s="83"/>
    </row>
    <row r="61" spans="2:12" s="63" customFormat="1" ht="18.5">
      <c r="B61" s="83"/>
      <c r="C61" s="83"/>
      <c r="E61" s="83">
        <v>-3665.558</v>
      </c>
      <c r="F61" s="107">
        <v>-3665.558</v>
      </c>
      <c r="G61" s="83"/>
      <c r="H61" s="83"/>
      <c r="I61" s="83"/>
      <c r="J61" s="83"/>
      <c r="K61" s="83"/>
      <c r="L61" s="83"/>
    </row>
    <row r="62" spans="2:12" s="63" customFormat="1" ht="18.5">
      <c r="B62" s="83"/>
      <c r="C62" s="83"/>
      <c r="E62" s="110">
        <v>5.0065799999999996</v>
      </c>
      <c r="F62" s="108">
        <v>5.0065799999999996</v>
      </c>
      <c r="G62" s="83"/>
      <c r="H62" s="83"/>
      <c r="I62" s="83"/>
      <c r="J62" s="83"/>
      <c r="K62" s="83"/>
      <c r="L62" s="83"/>
    </row>
    <row r="63" spans="2:12" s="63" customFormat="1" ht="18.5">
      <c r="B63" s="83"/>
      <c r="C63" s="83"/>
      <c r="E63" s="110">
        <v>3.5556399999999999</v>
      </c>
      <c r="F63" s="108">
        <v>3.5556399999999999</v>
      </c>
      <c r="G63" s="83"/>
      <c r="H63" s="83"/>
      <c r="I63" s="83"/>
      <c r="J63" s="83"/>
      <c r="K63" s="83"/>
      <c r="L63" s="83"/>
    </row>
    <row r="64" spans="2:12" s="63" customFormat="1" ht="18.5">
      <c r="B64" s="83"/>
      <c r="C64" s="83"/>
      <c r="E64" s="83">
        <v>-157.89840000000001</v>
      </c>
      <c r="F64" s="107">
        <v>-157.89840000000001</v>
      </c>
      <c r="G64" s="83"/>
      <c r="H64" s="83"/>
      <c r="I64" s="83"/>
      <c r="J64" s="83"/>
      <c r="K64" s="83"/>
      <c r="L64" s="83"/>
    </row>
    <row r="65" spans="2:12" s="63" customFormat="1" ht="18.5">
      <c r="B65" s="83"/>
      <c r="C65" s="83"/>
      <c r="E65" s="83">
        <v>-100.0008</v>
      </c>
      <c r="F65" s="107">
        <v>-100.0008</v>
      </c>
      <c r="G65" s="83"/>
      <c r="H65" s="83"/>
      <c r="I65" s="83"/>
      <c r="J65" s="83"/>
      <c r="K65" s="83"/>
      <c r="L65" s="83"/>
    </row>
    <row r="66" spans="2:12" s="63" customFormat="1" ht="18.5" hidden="1">
      <c r="B66" s="83"/>
      <c r="C66" s="103" t="s">
        <v>53</v>
      </c>
      <c r="D66" s="103"/>
      <c r="E66" s="103" t="s">
        <v>54</v>
      </c>
      <c r="F66" s="103"/>
      <c r="G66" s="103"/>
      <c r="H66" s="103"/>
      <c r="I66" s="103"/>
      <c r="J66" s="103"/>
      <c r="K66" s="103"/>
      <c r="L66" s="102"/>
    </row>
    <row r="67" spans="2:12" s="63" customFormat="1" ht="18.5" hidden="1">
      <c r="B67" s="83"/>
      <c r="C67" s="103" t="s">
        <v>55</v>
      </c>
      <c r="D67" s="103"/>
      <c r="E67" s="103" t="s">
        <v>56</v>
      </c>
      <c r="F67" s="103"/>
      <c r="G67" s="103"/>
      <c r="H67" s="103"/>
      <c r="I67" s="103"/>
      <c r="J67" s="103"/>
      <c r="K67" s="103"/>
      <c r="L67" s="102"/>
    </row>
    <row r="68" spans="2:12" s="63" customFormat="1" ht="18.5" hidden="1">
      <c r="B68" s="83"/>
      <c r="C68" s="103"/>
      <c r="D68" s="103"/>
      <c r="E68" s="103"/>
      <c r="F68" s="103"/>
      <c r="G68" s="103"/>
      <c r="H68" s="103"/>
      <c r="I68" s="103"/>
      <c r="J68" s="103"/>
      <c r="K68" s="103"/>
      <c r="L68" s="102"/>
    </row>
    <row r="69" spans="2:12" s="63" customFormat="1" ht="18.5" hidden="1">
      <c r="B69" s="83"/>
      <c r="C69" s="103" t="s">
        <v>57</v>
      </c>
      <c r="D69" s="103"/>
      <c r="E69" s="103" t="s">
        <v>58</v>
      </c>
      <c r="F69" s="103"/>
      <c r="G69" s="103"/>
      <c r="H69" s="103"/>
      <c r="I69" s="103"/>
      <c r="J69" s="103"/>
      <c r="K69" s="103"/>
      <c r="L69" s="102"/>
    </row>
    <row r="70" spans="2:12" s="63" customFormat="1" ht="18.5" hidden="1">
      <c r="B70" s="83"/>
      <c r="C70" s="103" t="s">
        <v>59</v>
      </c>
      <c r="D70" s="103"/>
      <c r="E70" s="103" t="s">
        <v>60</v>
      </c>
      <c r="F70" s="103"/>
      <c r="G70" s="103"/>
      <c r="H70" s="103"/>
      <c r="I70" s="103"/>
      <c r="J70" s="103"/>
      <c r="K70" s="103"/>
      <c r="L70" s="102"/>
    </row>
    <row r="71" spans="2:12" s="63" customFormat="1" ht="18.5" hidden="1">
      <c r="B71" s="83"/>
      <c r="C71" s="103"/>
      <c r="D71" s="103"/>
      <c r="E71" s="103"/>
      <c r="F71" s="103"/>
      <c r="G71" s="103"/>
      <c r="H71" s="103"/>
      <c r="I71" s="103"/>
      <c r="J71" s="103"/>
      <c r="K71" s="103"/>
      <c r="L71" s="102"/>
    </row>
    <row r="72" spans="2:12" s="63" customFormat="1" ht="18.5" hidden="1">
      <c r="B72" s="83"/>
      <c r="C72" s="103"/>
      <c r="D72" s="103"/>
      <c r="E72" s="103"/>
      <c r="F72" s="103"/>
      <c r="G72" s="103"/>
      <c r="H72" s="103"/>
      <c r="I72" s="103"/>
      <c r="J72" s="103"/>
      <c r="K72" s="103"/>
      <c r="L72" s="102"/>
    </row>
    <row r="73" spans="2:12" s="63" customFormat="1" ht="18.5" hidden="1">
      <c r="B73" s="83"/>
      <c r="C73" s="103"/>
      <c r="D73" s="103"/>
      <c r="E73" s="103" t="s">
        <v>51</v>
      </c>
      <c r="F73" s="103" t="s">
        <v>53</v>
      </c>
      <c r="G73" s="103" t="s">
        <v>55</v>
      </c>
      <c r="H73" s="79"/>
      <c r="I73" s="103" t="s">
        <v>57</v>
      </c>
      <c r="J73" s="103" t="s">
        <v>59</v>
      </c>
      <c r="K73" s="79"/>
      <c r="L73" s="111"/>
    </row>
    <row r="74" spans="2:12" s="63" customFormat="1" ht="18.5" hidden="1">
      <c r="B74" s="83"/>
      <c r="C74" s="103"/>
      <c r="D74" s="103">
        <v>0.44450000000000001</v>
      </c>
      <c r="E74" s="112">
        <v>0.44450000000000001</v>
      </c>
      <c r="F74" s="103">
        <f>EVEN(D74)</f>
        <v>2</v>
      </c>
      <c r="G74" s="103">
        <f>ODD(D74)</f>
        <v>1</v>
      </c>
      <c r="H74" s="79"/>
      <c r="I74" s="103">
        <f>CEILING(E52,3)</f>
        <v>3</v>
      </c>
      <c r="J74" s="103">
        <f>FLOOR(E52,3)</f>
        <v>0</v>
      </c>
      <c r="K74" s="79"/>
      <c r="L74" s="111"/>
    </row>
    <row r="75" spans="2:12" s="63" customFormat="1" ht="18.5" hidden="1">
      <c r="B75" s="83"/>
      <c r="C75" s="103"/>
      <c r="D75" s="103">
        <v>775.55690000000004</v>
      </c>
      <c r="E75" s="112">
        <v>775.55690000000004</v>
      </c>
      <c r="F75" s="103">
        <f>EVEN(D75)</f>
        <v>776</v>
      </c>
      <c r="G75" s="103">
        <f>ODD(D75)</f>
        <v>777</v>
      </c>
      <c r="H75" s="79"/>
      <c r="I75" s="103">
        <f>CEILING(E53,3)</f>
        <v>777</v>
      </c>
      <c r="J75" s="103">
        <f>FLOOR(E53,3)</f>
        <v>774</v>
      </c>
      <c r="K75" s="79"/>
      <c r="L75" s="111"/>
    </row>
    <row r="76" spans="2:12" s="63" customFormat="1" ht="18.5" hidden="1">
      <c r="B76" s="83"/>
      <c r="C76" s="103"/>
      <c r="D76" s="103">
        <v>-7758.6679999999997</v>
      </c>
      <c r="E76" s="112">
        <v>-7758.6679999999997</v>
      </c>
      <c r="F76" s="103">
        <f>EVEN(D76)</f>
        <v>-7760</v>
      </c>
      <c r="G76" s="103">
        <f>ODD(D76)</f>
        <v>-7759</v>
      </c>
      <c r="H76" s="79"/>
      <c r="I76" s="103">
        <f>CEILING(E54,3)</f>
        <v>-7758</v>
      </c>
      <c r="J76" s="103">
        <f>FLOOR(E54,3)</f>
        <v>-7761</v>
      </c>
      <c r="K76" s="79"/>
      <c r="L76" s="111"/>
    </row>
    <row r="77" spans="2:12" s="63" customFormat="1" ht="18.5" hidden="1">
      <c r="B77" s="83"/>
      <c r="C77" s="103"/>
      <c r="D77" s="113">
        <v>0.113589</v>
      </c>
      <c r="E77" s="114">
        <v>0.113589</v>
      </c>
      <c r="F77" s="103">
        <f>EVEN(D77)</f>
        <v>2</v>
      </c>
      <c r="G77" s="103">
        <f>ODD(D77)</f>
        <v>1</v>
      </c>
      <c r="H77" s="79"/>
      <c r="I77" s="103">
        <f>CEILING(E55,3)</f>
        <v>3</v>
      </c>
      <c r="J77" s="103">
        <f>FLOOR(E55,3)</f>
        <v>0</v>
      </c>
      <c r="K77" s="79"/>
      <c r="L77" s="111"/>
    </row>
    <row r="78" spans="2:12" s="63" customFormat="1" ht="18.5" hidden="1">
      <c r="B78" s="83"/>
      <c r="C78" s="103"/>
      <c r="D78" s="115">
        <v>12.6</v>
      </c>
      <c r="E78" s="112">
        <v>12.6</v>
      </c>
      <c r="F78" s="103">
        <f>EVEN(D78)</f>
        <v>14</v>
      </c>
      <c r="G78" s="103">
        <f>ODD(D78)</f>
        <v>13</v>
      </c>
      <c r="H78" s="79"/>
      <c r="I78" s="103">
        <f>CEILING(E56,3)</f>
        <v>15</v>
      </c>
      <c r="J78" s="103">
        <f>FLOOR(E56,3)</f>
        <v>12</v>
      </c>
      <c r="K78" s="79"/>
      <c r="L78" s="111"/>
    </row>
    <row r="79" spans="2:12" s="63" customFormat="1" ht="18.5" hidden="1">
      <c r="B79" s="83"/>
      <c r="C79" s="103" t="s">
        <v>61</v>
      </c>
      <c r="D79" s="115"/>
      <c r="E79" s="112"/>
      <c r="F79" s="79"/>
      <c r="G79" s="79"/>
      <c r="H79" s="79"/>
      <c r="I79" s="79"/>
      <c r="J79" s="103"/>
      <c r="K79" s="103"/>
      <c r="L79" s="102"/>
    </row>
    <row r="80" spans="2:12" s="63" customFormat="1" ht="18.5" hidden="1">
      <c r="B80" s="83"/>
      <c r="C80" s="103"/>
      <c r="D80" s="103">
        <v>0.33579999999999999</v>
      </c>
      <c r="E80" s="112">
        <v>0.33579999999999999</v>
      </c>
      <c r="F80" s="79"/>
      <c r="G80" s="79"/>
      <c r="H80" s="79"/>
      <c r="I80" s="79"/>
      <c r="J80" s="103"/>
      <c r="K80" s="103"/>
      <c r="L80" s="102"/>
    </row>
    <row r="81" spans="2:12" s="63" customFormat="1" ht="18.5" hidden="1">
      <c r="B81" s="83"/>
      <c r="C81" s="103"/>
      <c r="D81" s="103">
        <v>658.55431999999996</v>
      </c>
      <c r="E81" s="112">
        <v>658.55431999999996</v>
      </c>
      <c r="F81" s="79"/>
      <c r="G81" s="79"/>
      <c r="H81" s="79"/>
      <c r="I81" s="79"/>
      <c r="J81" s="103"/>
      <c r="K81" s="103"/>
      <c r="L81" s="102"/>
    </row>
    <row r="82" spans="2:12" s="63" customFormat="1" ht="18.5" hidden="1">
      <c r="B82" s="83"/>
      <c r="C82" s="103"/>
      <c r="D82" s="103">
        <v>-3665.558</v>
      </c>
      <c r="E82" s="112">
        <v>-3665.558</v>
      </c>
      <c r="F82" s="103"/>
      <c r="G82" s="103"/>
      <c r="H82" s="103"/>
      <c r="I82" s="103"/>
      <c r="J82" s="103"/>
      <c r="K82" s="103"/>
      <c r="L82" s="102"/>
    </row>
    <row r="83" spans="2:12" s="63" customFormat="1" ht="18.5" hidden="1">
      <c r="C83" s="79"/>
      <c r="D83" s="103">
        <v>553.33588999999995</v>
      </c>
      <c r="E83" s="112">
        <v>553.33588999999995</v>
      </c>
      <c r="F83" s="79"/>
      <c r="G83" s="79"/>
      <c r="H83" s="79"/>
      <c r="I83" s="79"/>
      <c r="J83" s="79"/>
      <c r="K83" s="79"/>
      <c r="L83" s="111"/>
    </row>
    <row r="84" spans="2:12" s="63" customFormat="1" ht="18.5" hidden="1">
      <c r="C84" s="79"/>
      <c r="D84" s="103">
        <v>333.33330000000001</v>
      </c>
      <c r="E84" s="112">
        <v>333.33330000000001</v>
      </c>
      <c r="F84" s="79"/>
      <c r="G84" s="79"/>
      <c r="H84" s="79"/>
      <c r="I84" s="79"/>
      <c r="J84" s="79"/>
      <c r="K84" s="79"/>
      <c r="L84" s="111"/>
    </row>
    <row r="85" spans="2:12" s="63" customFormat="1" ht="18.5" hidden="1">
      <c r="C85" s="79"/>
      <c r="D85" s="103">
        <v>-157.89840000000001</v>
      </c>
      <c r="E85" s="112">
        <v>-157.89840000000001</v>
      </c>
      <c r="F85" s="79"/>
      <c r="G85" s="79"/>
      <c r="H85" s="79"/>
      <c r="I85" s="79"/>
      <c r="J85" s="79"/>
      <c r="K85" s="79"/>
      <c r="L85" s="111"/>
    </row>
    <row r="86" spans="2:12" s="63" customFormat="1" ht="18.5" hidden="1">
      <c r="C86" s="79"/>
      <c r="D86" s="103">
        <v>-100.0008</v>
      </c>
      <c r="E86" s="112">
        <v>-100.0008</v>
      </c>
      <c r="F86" s="79"/>
      <c r="G86" s="79"/>
      <c r="H86" s="79"/>
      <c r="I86" s="79"/>
      <c r="J86" s="79"/>
      <c r="K86" s="79"/>
      <c r="L86" s="111"/>
    </row>
    <row r="87" spans="2:12" s="63" customFormat="1" ht="15.5"/>
    <row r="88" spans="2:12" s="63" customFormat="1" ht="15.5"/>
    <row r="89" spans="2:12" s="63" customFormat="1" ht="18.5">
      <c r="B89" s="262" t="s">
        <v>62</v>
      </c>
      <c r="C89" s="100"/>
      <c r="D89" s="100"/>
      <c r="E89" s="100"/>
      <c r="F89" s="100"/>
      <c r="G89" s="100"/>
      <c r="H89" s="100"/>
      <c r="I89" s="100"/>
      <c r="J89" s="100"/>
      <c r="K89" s="100"/>
      <c r="L89" s="101"/>
    </row>
    <row r="90" spans="2:12" s="63" customFormat="1" ht="16" thickBot="1"/>
    <row r="91" spans="2:12" s="63" customFormat="1" ht="19" thickBot="1">
      <c r="C91" s="9" t="s">
        <v>63</v>
      </c>
      <c r="D91" s="83"/>
      <c r="E91" s="496" t="s">
        <v>350</v>
      </c>
      <c r="F91" s="497"/>
    </row>
    <row r="92" spans="2:12" s="63" customFormat="1" ht="15.5">
      <c r="C92" s="9" t="s">
        <v>64</v>
      </c>
    </row>
    <row r="93" spans="2:12" s="63" customFormat="1" ht="15.5">
      <c r="E93" s="18" t="s">
        <v>351</v>
      </c>
      <c r="F93" s="18" t="s">
        <v>352</v>
      </c>
    </row>
    <row r="94" spans="2:12" s="63" customFormat="1" ht="15.5">
      <c r="E94" s="63">
        <v>9801</v>
      </c>
    </row>
    <row r="95" spans="2:12" s="63" customFormat="1" ht="16" thickBot="1"/>
    <row r="96" spans="2:12" s="63" customFormat="1" ht="21.5" thickBot="1">
      <c r="E96" s="496" t="s">
        <v>1524</v>
      </c>
      <c r="F96" s="497"/>
    </row>
    <row r="97" spans="2:12" s="63" customFormat="1" ht="15.5"/>
    <row r="98" spans="2:12" s="63" customFormat="1" ht="18.5" hidden="1">
      <c r="B98" s="99" t="s">
        <v>65</v>
      </c>
      <c r="C98" s="100"/>
      <c r="D98" s="100"/>
      <c r="E98" s="100"/>
      <c r="F98" s="100"/>
      <c r="G98" s="100"/>
      <c r="H98" s="100"/>
      <c r="I98" s="100"/>
      <c r="J98" s="100"/>
      <c r="K98" s="100"/>
      <c r="L98" s="101"/>
    </row>
    <row r="99" spans="2:12" s="63" customFormat="1" ht="18.5" hidden="1">
      <c r="B99" s="83"/>
      <c r="C99" s="83"/>
      <c r="D99" s="83"/>
      <c r="E99" s="83"/>
      <c r="F99" s="83"/>
      <c r="G99" s="83"/>
      <c r="H99" s="83"/>
      <c r="I99" s="83"/>
      <c r="J99" s="83"/>
      <c r="K99" s="83"/>
      <c r="L99" s="83"/>
    </row>
    <row r="100" spans="2:12" s="63" customFormat="1" ht="21" hidden="1">
      <c r="B100" s="83"/>
      <c r="C100" s="103" t="s">
        <v>66</v>
      </c>
      <c r="D100" s="103"/>
      <c r="E100" s="103"/>
      <c r="F100" s="103" t="s">
        <v>67</v>
      </c>
      <c r="G100" s="103" t="s">
        <v>1520</v>
      </c>
      <c r="H100" s="103"/>
      <c r="I100" s="103"/>
      <c r="J100" s="103"/>
      <c r="K100" s="103"/>
      <c r="L100" s="83"/>
    </row>
    <row r="101" spans="2:12" s="63" customFormat="1" ht="18.5" hidden="1">
      <c r="B101" s="83"/>
      <c r="C101" s="103"/>
      <c r="D101" s="103"/>
      <c r="E101" s="103"/>
      <c r="F101" s="103"/>
      <c r="G101" s="103"/>
      <c r="H101" s="103"/>
      <c r="I101" s="103"/>
      <c r="J101" s="103"/>
      <c r="K101" s="103"/>
      <c r="L101" s="83"/>
    </row>
    <row r="102" spans="2:12" s="63" customFormat="1" ht="18.5" hidden="1">
      <c r="B102" s="83"/>
      <c r="C102" s="103" t="s">
        <v>68</v>
      </c>
      <c r="D102" s="103"/>
      <c r="E102" s="103"/>
      <c r="F102" s="103" t="s">
        <v>69</v>
      </c>
      <c r="G102" s="103" t="s">
        <v>70</v>
      </c>
      <c r="H102" s="103"/>
      <c r="I102" s="103"/>
      <c r="J102" s="103"/>
      <c r="K102" s="103"/>
      <c r="L102" s="83"/>
    </row>
    <row r="103" spans="2:12" s="63" customFormat="1" ht="18.5" hidden="1">
      <c r="B103" s="83"/>
      <c r="C103" s="103"/>
      <c r="D103" s="103"/>
      <c r="E103" s="103"/>
      <c r="F103" s="103" t="s">
        <v>71</v>
      </c>
      <c r="G103" s="103" t="s">
        <v>72</v>
      </c>
      <c r="H103" s="103"/>
      <c r="I103" s="103"/>
      <c r="J103" s="103"/>
      <c r="K103" s="103"/>
      <c r="L103" s="83"/>
    </row>
    <row r="104" spans="2:12" s="63" customFormat="1" ht="18.5" hidden="1">
      <c r="B104" s="83"/>
      <c r="C104" s="103"/>
      <c r="D104" s="103"/>
      <c r="E104" s="103"/>
      <c r="F104" s="103" t="s">
        <v>73</v>
      </c>
      <c r="G104" s="103" t="s">
        <v>74</v>
      </c>
      <c r="H104" s="103"/>
      <c r="I104" s="103"/>
      <c r="J104" s="103"/>
      <c r="K104" s="103"/>
      <c r="L104" s="83"/>
    </row>
    <row r="105" spans="2:12" s="63" customFormat="1" ht="18.5" hidden="1">
      <c r="B105" s="83"/>
      <c r="C105" s="103"/>
      <c r="D105" s="103"/>
      <c r="E105" s="103"/>
      <c r="F105" s="103"/>
      <c r="G105" s="103"/>
      <c r="H105" s="103"/>
      <c r="I105" s="103"/>
      <c r="J105" s="103"/>
      <c r="K105" s="103"/>
      <c r="L105" s="83"/>
    </row>
    <row r="106" spans="2:12" s="63" customFormat="1" ht="18.5" hidden="1">
      <c r="B106" s="83"/>
      <c r="C106" s="103" t="s">
        <v>75</v>
      </c>
      <c r="D106" s="103"/>
      <c r="E106" s="103"/>
      <c r="F106" s="103" t="s">
        <v>76</v>
      </c>
      <c r="G106" s="103" t="s">
        <v>77</v>
      </c>
      <c r="H106" s="103"/>
      <c r="I106" s="103"/>
      <c r="J106" s="103"/>
      <c r="K106" s="103"/>
      <c r="L106" s="83"/>
    </row>
    <row r="107" spans="2:12" s="63" customFormat="1" ht="18.5" hidden="1">
      <c r="B107" s="83"/>
      <c r="C107" s="103"/>
      <c r="D107" s="103"/>
      <c r="E107" s="103"/>
      <c r="F107" s="103" t="s">
        <v>78</v>
      </c>
      <c r="G107" s="103" t="s">
        <v>79</v>
      </c>
      <c r="H107" s="103"/>
      <c r="I107" s="103"/>
      <c r="J107" s="103"/>
      <c r="K107" s="103"/>
      <c r="L107" s="83"/>
    </row>
    <row r="108" spans="2:12" s="63" customFormat="1" ht="18.5" hidden="1">
      <c r="B108" s="83"/>
      <c r="C108" s="103"/>
      <c r="D108" s="103"/>
      <c r="E108" s="103"/>
      <c r="F108" s="103" t="s">
        <v>80</v>
      </c>
      <c r="G108" s="103" t="s">
        <v>81</v>
      </c>
      <c r="H108" s="103"/>
      <c r="I108" s="103"/>
      <c r="J108" s="103"/>
      <c r="K108" s="103"/>
      <c r="L108" s="83"/>
    </row>
    <row r="109" spans="2:12" s="63" customFormat="1" ht="18.5" hidden="1">
      <c r="B109" s="83"/>
      <c r="C109" s="103"/>
      <c r="D109" s="103"/>
      <c r="E109" s="103"/>
      <c r="F109" s="103" t="s">
        <v>82</v>
      </c>
      <c r="G109" s="103" t="s">
        <v>83</v>
      </c>
      <c r="H109" s="103"/>
      <c r="I109" s="103"/>
      <c r="J109" s="103"/>
      <c r="K109" s="103"/>
      <c r="L109" s="83"/>
    </row>
    <row r="110" spans="2:12" s="63" customFormat="1" ht="18.5" hidden="1">
      <c r="B110" s="83"/>
      <c r="C110" s="103"/>
      <c r="D110" s="103"/>
      <c r="E110" s="103"/>
      <c r="F110" s="103" t="s">
        <v>84</v>
      </c>
      <c r="G110" s="103" t="s">
        <v>85</v>
      </c>
      <c r="H110" s="103"/>
      <c r="I110" s="103"/>
      <c r="J110" s="103"/>
      <c r="K110" s="103"/>
      <c r="L110" s="83"/>
    </row>
    <row r="111" spans="2:12" s="63" customFormat="1" ht="18.5" hidden="1">
      <c r="B111" s="83"/>
      <c r="C111" s="103"/>
      <c r="D111" s="103"/>
      <c r="E111" s="103"/>
      <c r="F111" s="103" t="s">
        <v>86</v>
      </c>
      <c r="G111" s="103" t="s">
        <v>87</v>
      </c>
      <c r="H111" s="103"/>
      <c r="I111" s="103"/>
      <c r="J111" s="103"/>
      <c r="K111" s="103"/>
      <c r="L111" s="83"/>
    </row>
    <row r="112" spans="2:12" s="63" customFormat="1" ht="18.5" hidden="1">
      <c r="B112" s="83"/>
      <c r="C112" s="103"/>
      <c r="D112" s="103"/>
      <c r="E112" s="103"/>
      <c r="F112" s="103" t="s">
        <v>88</v>
      </c>
      <c r="G112" s="103" t="s">
        <v>87</v>
      </c>
      <c r="H112" s="103"/>
      <c r="I112" s="103"/>
      <c r="J112" s="103"/>
      <c r="K112" s="103"/>
      <c r="L112" s="83"/>
    </row>
    <row r="113" spans="2:12" s="63" customFormat="1" ht="18.5" hidden="1">
      <c r="B113" s="83"/>
      <c r="C113" s="103"/>
      <c r="D113" s="103"/>
      <c r="E113" s="103"/>
      <c r="F113" s="103"/>
      <c r="G113" s="103"/>
      <c r="H113" s="103"/>
      <c r="I113" s="103"/>
      <c r="J113" s="103"/>
      <c r="K113" s="103"/>
      <c r="L113" s="83"/>
    </row>
    <row r="114" spans="2:12" s="63" customFormat="1" ht="18.5" hidden="1">
      <c r="B114" s="83"/>
      <c r="C114" s="103" t="s">
        <v>89</v>
      </c>
      <c r="D114" s="103"/>
      <c r="E114" s="103"/>
      <c r="F114" s="103" t="s">
        <v>90</v>
      </c>
      <c r="G114" s="103" t="s">
        <v>91</v>
      </c>
      <c r="H114" s="103"/>
      <c r="I114" s="103"/>
      <c r="J114" s="103"/>
      <c r="K114" s="103"/>
      <c r="L114" s="83"/>
    </row>
    <row r="115" spans="2:12" s="63" customFormat="1" ht="18.5" hidden="1">
      <c r="B115" s="83"/>
      <c r="C115" s="103"/>
      <c r="D115" s="103"/>
      <c r="E115" s="103"/>
      <c r="F115" s="103" t="s">
        <v>92</v>
      </c>
      <c r="G115" s="103" t="s">
        <v>93</v>
      </c>
      <c r="H115" s="103"/>
      <c r="I115" s="103"/>
      <c r="J115" s="103"/>
      <c r="K115" s="103"/>
      <c r="L115" s="83"/>
    </row>
    <row r="116" spans="2:12" s="63" customFormat="1" ht="18.5" hidden="1">
      <c r="B116" s="83"/>
      <c r="C116" s="103"/>
      <c r="D116" s="103"/>
      <c r="E116" s="103"/>
      <c r="F116" s="103" t="s">
        <v>94</v>
      </c>
      <c r="G116" s="103" t="s">
        <v>95</v>
      </c>
      <c r="H116" s="103"/>
      <c r="I116" s="103"/>
      <c r="J116" s="103"/>
      <c r="K116" s="103"/>
      <c r="L116" s="83"/>
    </row>
    <row r="117" spans="2:12" s="63" customFormat="1" ht="18.5" hidden="1">
      <c r="B117" s="83"/>
      <c r="C117" s="103"/>
      <c r="D117" s="103"/>
      <c r="E117" s="103"/>
      <c r="F117" s="103" t="s">
        <v>96</v>
      </c>
      <c r="G117" s="103" t="s">
        <v>97</v>
      </c>
      <c r="H117" s="103"/>
      <c r="I117" s="103"/>
      <c r="J117" s="103"/>
      <c r="K117" s="103"/>
      <c r="L117" s="83"/>
    </row>
    <row r="118" spans="2:12" s="63" customFormat="1" ht="18.5" hidden="1">
      <c r="B118" s="83"/>
      <c r="C118" s="103"/>
      <c r="D118" s="103"/>
      <c r="E118" s="103"/>
      <c r="F118" s="103" t="s">
        <v>98</v>
      </c>
      <c r="G118" s="103" t="s">
        <v>99</v>
      </c>
      <c r="H118" s="103"/>
      <c r="I118" s="103"/>
      <c r="J118" s="103"/>
      <c r="K118" s="103"/>
      <c r="L118" s="83"/>
    </row>
    <row r="119" spans="2:12" s="63" customFormat="1" ht="18.5" hidden="1">
      <c r="B119" s="83"/>
      <c r="C119" s="103"/>
      <c r="D119" s="103"/>
      <c r="E119" s="103"/>
      <c r="F119" s="103" t="s">
        <v>100</v>
      </c>
      <c r="G119" s="103" t="s">
        <v>101</v>
      </c>
      <c r="H119" s="103"/>
      <c r="I119" s="103"/>
      <c r="J119" s="103"/>
      <c r="K119" s="103"/>
      <c r="L119" s="83"/>
    </row>
    <row r="120" spans="2:12" s="63" customFormat="1" ht="18.5" hidden="1">
      <c r="B120" s="83"/>
      <c r="C120" s="103"/>
      <c r="D120" s="103"/>
      <c r="E120" s="103"/>
      <c r="F120" s="103"/>
      <c r="G120" s="103"/>
      <c r="H120" s="103"/>
      <c r="I120" s="103"/>
      <c r="J120" s="103"/>
      <c r="K120" s="103"/>
      <c r="L120" s="83"/>
    </row>
    <row r="121" spans="2:12" s="63" customFormat="1" ht="18.5" hidden="1">
      <c r="B121" s="83"/>
      <c r="C121" s="103" t="s">
        <v>102</v>
      </c>
      <c r="D121" s="103"/>
      <c r="E121" s="103"/>
      <c r="F121" s="103" t="s">
        <v>103</v>
      </c>
      <c r="G121" s="103"/>
      <c r="H121" s="103"/>
      <c r="I121" s="103"/>
      <c r="J121" s="103"/>
      <c r="K121" s="103"/>
      <c r="L121" s="83"/>
    </row>
    <row r="122" spans="2:12" s="63" customFormat="1" ht="18.5" hidden="1">
      <c r="B122" s="83"/>
      <c r="C122" s="103"/>
      <c r="D122" s="103"/>
      <c r="E122" s="103"/>
      <c r="F122" s="103"/>
      <c r="G122" s="103"/>
      <c r="H122" s="103"/>
      <c r="I122" s="103"/>
      <c r="J122" s="103"/>
      <c r="K122" s="103"/>
      <c r="L122" s="83"/>
    </row>
    <row r="123" spans="2:12" s="63" customFormat="1" ht="18.5" hidden="1">
      <c r="B123" s="83"/>
      <c r="C123" s="103" t="s">
        <v>104</v>
      </c>
      <c r="D123" s="103"/>
      <c r="E123" s="103"/>
      <c r="F123" s="103" t="s">
        <v>105</v>
      </c>
      <c r="G123" s="103" t="s">
        <v>106</v>
      </c>
      <c r="H123" s="103"/>
      <c r="I123" s="103"/>
      <c r="J123" s="103"/>
      <c r="K123" s="103"/>
      <c r="L123" s="83"/>
    </row>
    <row r="124" spans="2:12" s="63" customFormat="1" ht="18.5" hidden="1">
      <c r="B124" s="83"/>
      <c r="C124" s="103"/>
      <c r="D124" s="103"/>
      <c r="E124" s="103"/>
      <c r="F124" s="103" t="s">
        <v>107</v>
      </c>
      <c r="G124" s="103"/>
      <c r="H124" s="103" t="s">
        <v>108</v>
      </c>
      <c r="I124" s="103"/>
      <c r="J124" s="103"/>
      <c r="K124" s="103"/>
      <c r="L124" s="83"/>
    </row>
    <row r="125" spans="2:12" s="63" customFormat="1" ht="18.5" hidden="1">
      <c r="B125" s="83"/>
      <c r="C125" s="83"/>
      <c r="D125" s="83"/>
      <c r="E125" s="83"/>
      <c r="F125" s="83"/>
      <c r="G125" s="83"/>
      <c r="H125" s="83"/>
      <c r="I125" s="83"/>
      <c r="J125" s="83"/>
      <c r="K125" s="83"/>
      <c r="L125" s="83"/>
    </row>
    <row r="126" spans="2:12" s="63" customFormat="1" ht="18.5" hidden="1">
      <c r="B126" s="83"/>
      <c r="C126" s="83"/>
      <c r="D126" s="83"/>
      <c r="E126" s="83"/>
      <c r="F126" s="83"/>
      <c r="G126" s="83"/>
      <c r="H126" s="83"/>
      <c r="I126" s="83"/>
      <c r="J126" s="83"/>
      <c r="K126" s="83"/>
      <c r="L126" s="83"/>
    </row>
    <row r="127" spans="2:12" s="63" customFormat="1" ht="18.5" hidden="1">
      <c r="B127" s="99" t="s">
        <v>109</v>
      </c>
      <c r="C127" s="100"/>
      <c r="D127" s="100"/>
      <c r="E127" s="100"/>
      <c r="F127" s="100"/>
      <c r="G127" s="100"/>
      <c r="H127" s="100"/>
      <c r="I127" s="100"/>
      <c r="J127" s="100"/>
      <c r="K127" s="100"/>
      <c r="L127" s="101"/>
    </row>
    <row r="128" spans="2:12" s="63" customFormat="1" ht="18.5" hidden="1">
      <c r="B128" s="83"/>
      <c r="C128" s="83"/>
      <c r="D128" s="83"/>
      <c r="E128" s="83"/>
      <c r="F128" s="83"/>
      <c r="G128" s="83"/>
      <c r="H128" s="83"/>
      <c r="I128" s="83"/>
      <c r="J128" s="83"/>
      <c r="K128" s="83"/>
      <c r="L128" s="83"/>
    </row>
    <row r="129" spans="2:12" s="63" customFormat="1" ht="18.5" hidden="1">
      <c r="B129" s="83"/>
      <c r="C129" s="103" t="s">
        <v>110</v>
      </c>
      <c r="D129" s="103"/>
      <c r="E129" s="103" t="s">
        <v>111</v>
      </c>
      <c r="F129" s="83"/>
      <c r="G129" s="83"/>
      <c r="H129" s="83"/>
      <c r="I129" s="83"/>
      <c r="J129" s="83"/>
      <c r="K129" s="83"/>
      <c r="L129" s="83"/>
    </row>
    <row r="130" spans="2:12" s="63" customFormat="1" ht="18.5" hidden="1">
      <c r="B130" s="83"/>
      <c r="C130" s="103" t="s">
        <v>112</v>
      </c>
      <c r="D130" s="103"/>
      <c r="E130" s="103" t="s">
        <v>113</v>
      </c>
      <c r="F130" s="83"/>
      <c r="G130" s="83"/>
      <c r="H130" s="83"/>
      <c r="I130" s="83"/>
      <c r="J130" s="83"/>
      <c r="K130" s="83"/>
      <c r="L130" s="83"/>
    </row>
    <row r="131" spans="2:12" s="63" customFormat="1" ht="18.5" hidden="1">
      <c r="B131" s="83"/>
      <c r="C131" s="103" t="s">
        <v>114</v>
      </c>
      <c r="D131" s="103"/>
      <c r="E131" s="103" t="s">
        <v>115</v>
      </c>
      <c r="F131" s="83"/>
      <c r="G131" s="83"/>
      <c r="H131" s="83"/>
      <c r="I131" s="83"/>
      <c r="J131" s="83"/>
      <c r="K131" s="83"/>
      <c r="L131" s="83"/>
    </row>
    <row r="132" spans="2:12" s="63" customFormat="1" ht="15.5">
      <c r="E132" s="18" t="s">
        <v>351</v>
      </c>
      <c r="F132" s="18" t="s">
        <v>352</v>
      </c>
    </row>
    <row r="133" spans="2:12" s="63" customFormat="1" ht="18.5" hidden="1">
      <c r="B133" s="99" t="s">
        <v>116</v>
      </c>
      <c r="C133" s="100"/>
      <c r="D133" s="100"/>
      <c r="E133" s="63">
        <v>9801</v>
      </c>
      <c r="G133" s="100"/>
      <c r="H133" s="100"/>
      <c r="I133" s="100"/>
      <c r="J133" s="100"/>
      <c r="K133" s="100"/>
      <c r="L133" s="101"/>
    </row>
    <row r="134" spans="2:12" s="63" customFormat="1" ht="15.5" hidden="1"/>
    <row r="135" spans="2:12" s="63" customFormat="1" ht="18.5" hidden="1">
      <c r="C135" s="103" t="s">
        <v>117</v>
      </c>
      <c r="D135" s="103"/>
      <c r="E135" s="103" t="s">
        <v>118</v>
      </c>
    </row>
    <row r="136" spans="2:12" s="63" customFormat="1" ht="18.5" hidden="1">
      <c r="C136" s="103" t="s">
        <v>119</v>
      </c>
      <c r="D136" s="103"/>
      <c r="E136" s="103" t="s">
        <v>120</v>
      </c>
    </row>
    <row r="137" spans="2:12" s="63" customFormat="1" ht="18.5" hidden="1">
      <c r="C137" s="103"/>
      <c r="D137" s="103"/>
      <c r="E137" s="103"/>
    </row>
    <row r="138" spans="2:12" s="63" customFormat="1" ht="18.5" hidden="1">
      <c r="C138" s="103" t="s">
        <v>121</v>
      </c>
      <c r="D138" s="103"/>
      <c r="E138" s="103" t="s">
        <v>122</v>
      </c>
    </row>
    <row r="139" spans="2:12" s="63" customFormat="1" ht="18.5" hidden="1">
      <c r="C139" s="103" t="s">
        <v>123</v>
      </c>
      <c r="D139" s="103"/>
      <c r="E139" s="103" t="s">
        <v>124</v>
      </c>
    </row>
    <row r="140" spans="2:12" s="63" customFormat="1" ht="18.5" hidden="1">
      <c r="C140" s="103"/>
      <c r="D140" s="103"/>
      <c r="E140" s="103"/>
    </row>
    <row r="141" spans="2:12" s="63" customFormat="1" ht="18.5" hidden="1">
      <c r="C141" s="103" t="s">
        <v>125</v>
      </c>
      <c r="D141" s="103"/>
      <c r="E141" s="103" t="s">
        <v>126</v>
      </c>
    </row>
    <row r="142" spans="2:12" s="63" customFormat="1" ht="18.5" hidden="1">
      <c r="C142" s="103" t="s">
        <v>127</v>
      </c>
      <c r="D142" s="103"/>
      <c r="E142" s="103" t="s">
        <v>128</v>
      </c>
    </row>
    <row r="143" spans="2:12" s="63" customFormat="1" ht="18.5" hidden="1">
      <c r="C143" s="103"/>
      <c r="D143" s="103"/>
      <c r="E143" s="103"/>
    </row>
    <row r="144" spans="2:12" s="63" customFormat="1" ht="18.5" hidden="1">
      <c r="C144" s="103" t="s">
        <v>129</v>
      </c>
      <c r="D144" s="103"/>
      <c r="E144" s="103" t="s">
        <v>130</v>
      </c>
    </row>
    <row r="145" spans="3:5" s="63" customFormat="1" ht="18.5" hidden="1">
      <c r="C145" s="103"/>
      <c r="D145" s="103"/>
      <c r="E145" s="103"/>
    </row>
    <row r="146" spans="3:5" s="63" customFormat="1" ht="18.5" hidden="1">
      <c r="C146" s="103" t="s">
        <v>131</v>
      </c>
      <c r="D146" s="103"/>
      <c r="E146" s="103" t="s">
        <v>132</v>
      </c>
    </row>
    <row r="147" spans="3:5" s="63" customFormat="1" ht="18.5" hidden="1">
      <c r="C147" s="103" t="s">
        <v>133</v>
      </c>
      <c r="D147" s="103"/>
      <c r="E147" s="103" t="s">
        <v>134</v>
      </c>
    </row>
    <row r="148" spans="3:5" s="63" customFormat="1" ht="18.5" hidden="1">
      <c r="C148" s="103" t="s">
        <v>135</v>
      </c>
      <c r="D148" s="103"/>
      <c r="E148" s="103" t="s">
        <v>136</v>
      </c>
    </row>
    <row r="149" spans="3:5" s="63" customFormat="1" ht="18.5" hidden="1">
      <c r="C149" s="103" t="s">
        <v>137</v>
      </c>
      <c r="D149" s="103"/>
      <c r="E149" s="103" t="s">
        <v>138</v>
      </c>
    </row>
    <row r="150" spans="3:5" s="63" customFormat="1" ht="18.5" hidden="1">
      <c r="C150" s="103"/>
      <c r="D150" s="103"/>
      <c r="E150" s="103"/>
    </row>
    <row r="151" spans="3:5" s="63" customFormat="1" ht="18.5" hidden="1">
      <c r="C151" s="103" t="s">
        <v>139</v>
      </c>
      <c r="D151" s="103"/>
      <c r="E151" s="103" t="s">
        <v>140</v>
      </c>
    </row>
    <row r="152" spans="3:5" s="63" customFormat="1" ht="18.5" hidden="1">
      <c r="C152" s="103"/>
      <c r="D152" s="103"/>
      <c r="E152" s="103"/>
    </row>
    <row r="153" spans="3:5" s="63" customFormat="1" ht="18.5" hidden="1">
      <c r="C153" s="103" t="s">
        <v>141</v>
      </c>
      <c r="D153" s="103"/>
      <c r="E153" s="103"/>
    </row>
    <row r="154" spans="3:5" s="63" customFormat="1" ht="18.5" hidden="1">
      <c r="C154" s="103"/>
      <c r="D154" s="103"/>
      <c r="E154" s="103"/>
    </row>
    <row r="155" spans="3:5" s="63" customFormat="1" ht="18.5" hidden="1">
      <c r="C155" s="103" t="s">
        <v>142</v>
      </c>
      <c r="D155" s="103"/>
      <c r="E155" s="103" t="s">
        <v>143</v>
      </c>
    </row>
    <row r="156" spans="3:5" s="63" customFormat="1" ht="15.5" hidden="1"/>
    <row r="157" spans="3:5" s="63" customFormat="1" ht="15.5" hidden="1"/>
    <row r="158" spans="3:5" s="63" customFormat="1" ht="15.5" hidden="1"/>
    <row r="159" spans="3:5" s="63" customFormat="1" ht="15.5" hidden="1"/>
    <row r="160" spans="3:5" s="63" customFormat="1" ht="15.5" hidden="1"/>
    <row r="161" spans="5:6" s="63" customFormat="1" ht="15.5">
      <c r="E161" s="63">
        <v>34</v>
      </c>
    </row>
    <row r="162" spans="5:6" s="63" customFormat="1" ht="15.5"/>
    <row r="163" spans="5:6" s="63" customFormat="1" ht="15.5"/>
    <row r="164" spans="5:6" s="63" customFormat="1" ht="15.5"/>
    <row r="165" spans="5:6" s="63" customFormat="1" ht="15.5">
      <c r="E165" s="18"/>
      <c r="F165" s="18"/>
    </row>
  </sheetData>
  <mergeCells count="2">
    <mergeCell ref="E91:F91"/>
    <mergeCell ref="E96:F96"/>
  </mergeCells>
  <pageMargins left="0.7" right="0.7" top="0.75" bottom="0.75" header="0.3" footer="0.3"/>
  <pageSetup orientation="portrait" r:id="rId1"/>
  <drawing r:id="rId2"/>
  <legacy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árok7">
    <tabColor rgb="FFC00000"/>
  </sheetPr>
  <dimension ref="A1:S33"/>
  <sheetViews>
    <sheetView workbookViewId="0">
      <selection activeCell="C18" sqref="C18"/>
    </sheetView>
  </sheetViews>
  <sheetFormatPr defaultRowHeight="12.5"/>
  <cols>
    <col min="1" max="1" width="9.08984375" style="5"/>
    <col min="2" max="2" width="22.453125" style="5" customWidth="1"/>
    <col min="3" max="3" width="21" style="5" customWidth="1"/>
    <col min="4" max="4" width="17.08984375" style="5" customWidth="1"/>
    <col min="5" max="5" width="18" style="5" customWidth="1"/>
    <col min="6" max="7" width="15.54296875" style="5" customWidth="1"/>
    <col min="8" max="8" width="9.08984375" style="5"/>
    <col min="9" max="9" width="20.08984375" style="5" customWidth="1"/>
    <col min="10" max="10" width="11.81640625" style="5" bestFit="1" customWidth="1"/>
    <col min="11" max="257" width="9.08984375" style="5"/>
    <col min="258" max="258" width="22.453125" style="5" customWidth="1"/>
    <col min="259" max="259" width="21" style="5" customWidth="1"/>
    <col min="260" max="260" width="9.08984375" style="5" customWidth="1"/>
    <col min="261" max="261" width="18" style="5" customWidth="1"/>
    <col min="262" max="263" width="15.54296875" style="5" customWidth="1"/>
    <col min="264" max="513" width="9.08984375" style="5"/>
    <col min="514" max="514" width="22.453125" style="5" customWidth="1"/>
    <col min="515" max="515" width="21" style="5" customWidth="1"/>
    <col min="516" max="516" width="9.08984375" style="5" customWidth="1"/>
    <col min="517" max="517" width="18" style="5" customWidth="1"/>
    <col min="518" max="519" width="15.54296875" style="5" customWidth="1"/>
    <col min="520" max="769" width="9.08984375" style="5"/>
    <col min="770" max="770" width="22.453125" style="5" customWidth="1"/>
    <col min="771" max="771" width="21" style="5" customWidth="1"/>
    <col min="772" max="772" width="9.08984375" style="5" customWidth="1"/>
    <col min="773" max="773" width="18" style="5" customWidth="1"/>
    <col min="774" max="775" width="15.54296875" style="5" customWidth="1"/>
    <col min="776" max="1025" width="9.08984375" style="5"/>
    <col min="1026" max="1026" width="22.453125" style="5" customWidth="1"/>
    <col min="1027" max="1027" width="21" style="5" customWidth="1"/>
    <col min="1028" max="1028" width="9.08984375" style="5" customWidth="1"/>
    <col min="1029" max="1029" width="18" style="5" customWidth="1"/>
    <col min="1030" max="1031" width="15.54296875" style="5" customWidth="1"/>
    <col min="1032" max="1281" width="9.08984375" style="5"/>
    <col min="1282" max="1282" width="22.453125" style="5" customWidth="1"/>
    <col min="1283" max="1283" width="21" style="5" customWidth="1"/>
    <col min="1284" max="1284" width="9.08984375" style="5" customWidth="1"/>
    <col min="1285" max="1285" width="18" style="5" customWidth="1"/>
    <col min="1286" max="1287" width="15.54296875" style="5" customWidth="1"/>
    <col min="1288" max="1537" width="9.08984375" style="5"/>
    <col min="1538" max="1538" width="22.453125" style="5" customWidth="1"/>
    <col min="1539" max="1539" width="21" style="5" customWidth="1"/>
    <col min="1540" max="1540" width="9.08984375" style="5" customWidth="1"/>
    <col min="1541" max="1541" width="18" style="5" customWidth="1"/>
    <col min="1542" max="1543" width="15.54296875" style="5" customWidth="1"/>
    <col min="1544" max="1793" width="9.08984375" style="5"/>
    <col min="1794" max="1794" width="22.453125" style="5" customWidth="1"/>
    <col min="1795" max="1795" width="21" style="5" customWidth="1"/>
    <col min="1796" max="1796" width="9.08984375" style="5" customWidth="1"/>
    <col min="1797" max="1797" width="18" style="5" customWidth="1"/>
    <col min="1798" max="1799" width="15.54296875" style="5" customWidth="1"/>
    <col min="1800" max="2049" width="9.08984375" style="5"/>
    <col min="2050" max="2050" width="22.453125" style="5" customWidth="1"/>
    <col min="2051" max="2051" width="21" style="5" customWidth="1"/>
    <col min="2052" max="2052" width="9.08984375" style="5" customWidth="1"/>
    <col min="2053" max="2053" width="18" style="5" customWidth="1"/>
    <col min="2054" max="2055" width="15.54296875" style="5" customWidth="1"/>
    <col min="2056" max="2305" width="9.08984375" style="5"/>
    <col min="2306" max="2306" width="22.453125" style="5" customWidth="1"/>
    <col min="2307" max="2307" width="21" style="5" customWidth="1"/>
    <col min="2308" max="2308" width="9.08984375" style="5" customWidth="1"/>
    <col min="2309" max="2309" width="18" style="5" customWidth="1"/>
    <col min="2310" max="2311" width="15.54296875" style="5" customWidth="1"/>
    <col min="2312" max="2561" width="9.08984375" style="5"/>
    <col min="2562" max="2562" width="22.453125" style="5" customWidth="1"/>
    <col min="2563" max="2563" width="21" style="5" customWidth="1"/>
    <col min="2564" max="2564" width="9.08984375" style="5" customWidth="1"/>
    <col min="2565" max="2565" width="18" style="5" customWidth="1"/>
    <col min="2566" max="2567" width="15.54296875" style="5" customWidth="1"/>
    <col min="2568" max="2817" width="9.08984375" style="5"/>
    <col min="2818" max="2818" width="22.453125" style="5" customWidth="1"/>
    <col min="2819" max="2819" width="21" style="5" customWidth="1"/>
    <col min="2820" max="2820" width="9.08984375" style="5" customWidth="1"/>
    <col min="2821" max="2821" width="18" style="5" customWidth="1"/>
    <col min="2822" max="2823" width="15.54296875" style="5" customWidth="1"/>
    <col min="2824" max="3073" width="9.08984375" style="5"/>
    <col min="3074" max="3074" width="22.453125" style="5" customWidth="1"/>
    <col min="3075" max="3075" width="21" style="5" customWidth="1"/>
    <col min="3076" max="3076" width="9.08984375" style="5" customWidth="1"/>
    <col min="3077" max="3077" width="18" style="5" customWidth="1"/>
    <col min="3078" max="3079" width="15.54296875" style="5" customWidth="1"/>
    <col min="3080" max="3329" width="9.08984375" style="5"/>
    <col min="3330" max="3330" width="22.453125" style="5" customWidth="1"/>
    <col min="3331" max="3331" width="21" style="5" customWidth="1"/>
    <col min="3332" max="3332" width="9.08984375" style="5" customWidth="1"/>
    <col min="3333" max="3333" width="18" style="5" customWidth="1"/>
    <col min="3334" max="3335" width="15.54296875" style="5" customWidth="1"/>
    <col min="3336" max="3585" width="9.08984375" style="5"/>
    <col min="3586" max="3586" width="22.453125" style="5" customWidth="1"/>
    <col min="3587" max="3587" width="21" style="5" customWidth="1"/>
    <col min="3588" max="3588" width="9.08984375" style="5" customWidth="1"/>
    <col min="3589" max="3589" width="18" style="5" customWidth="1"/>
    <col min="3590" max="3591" width="15.54296875" style="5" customWidth="1"/>
    <col min="3592" max="3841" width="9.08984375" style="5"/>
    <col min="3842" max="3842" width="22.453125" style="5" customWidth="1"/>
    <col min="3843" max="3843" width="21" style="5" customWidth="1"/>
    <col min="3844" max="3844" width="9.08984375" style="5" customWidth="1"/>
    <col min="3845" max="3845" width="18" style="5" customWidth="1"/>
    <col min="3846" max="3847" width="15.54296875" style="5" customWidth="1"/>
    <col min="3848" max="4097" width="9.08984375" style="5"/>
    <col min="4098" max="4098" width="22.453125" style="5" customWidth="1"/>
    <col min="4099" max="4099" width="21" style="5" customWidth="1"/>
    <col min="4100" max="4100" width="9.08984375" style="5" customWidth="1"/>
    <col min="4101" max="4101" width="18" style="5" customWidth="1"/>
    <col min="4102" max="4103" width="15.54296875" style="5" customWidth="1"/>
    <col min="4104" max="4353" width="9.08984375" style="5"/>
    <col min="4354" max="4354" width="22.453125" style="5" customWidth="1"/>
    <col min="4355" max="4355" width="21" style="5" customWidth="1"/>
    <col min="4356" max="4356" width="9.08984375" style="5" customWidth="1"/>
    <col min="4357" max="4357" width="18" style="5" customWidth="1"/>
    <col min="4358" max="4359" width="15.54296875" style="5" customWidth="1"/>
    <col min="4360" max="4609" width="9.08984375" style="5"/>
    <col min="4610" max="4610" width="22.453125" style="5" customWidth="1"/>
    <col min="4611" max="4611" width="21" style="5" customWidth="1"/>
    <col min="4612" max="4612" width="9.08984375" style="5" customWidth="1"/>
    <col min="4613" max="4613" width="18" style="5" customWidth="1"/>
    <col min="4614" max="4615" width="15.54296875" style="5" customWidth="1"/>
    <col min="4616" max="4865" width="9.08984375" style="5"/>
    <col min="4866" max="4866" width="22.453125" style="5" customWidth="1"/>
    <col min="4867" max="4867" width="21" style="5" customWidth="1"/>
    <col min="4868" max="4868" width="9.08984375" style="5" customWidth="1"/>
    <col min="4869" max="4869" width="18" style="5" customWidth="1"/>
    <col min="4870" max="4871" width="15.54296875" style="5" customWidth="1"/>
    <col min="4872" max="5121" width="9.08984375" style="5"/>
    <col min="5122" max="5122" width="22.453125" style="5" customWidth="1"/>
    <col min="5123" max="5123" width="21" style="5" customWidth="1"/>
    <col min="5124" max="5124" width="9.08984375" style="5" customWidth="1"/>
    <col min="5125" max="5125" width="18" style="5" customWidth="1"/>
    <col min="5126" max="5127" width="15.54296875" style="5" customWidth="1"/>
    <col min="5128" max="5377" width="9.08984375" style="5"/>
    <col min="5378" max="5378" width="22.453125" style="5" customWidth="1"/>
    <col min="5379" max="5379" width="21" style="5" customWidth="1"/>
    <col min="5380" max="5380" width="9.08984375" style="5" customWidth="1"/>
    <col min="5381" max="5381" width="18" style="5" customWidth="1"/>
    <col min="5382" max="5383" width="15.54296875" style="5" customWidth="1"/>
    <col min="5384" max="5633" width="9.08984375" style="5"/>
    <col min="5634" max="5634" width="22.453125" style="5" customWidth="1"/>
    <col min="5635" max="5635" width="21" style="5" customWidth="1"/>
    <col min="5636" max="5636" width="9.08984375" style="5" customWidth="1"/>
    <col min="5637" max="5637" width="18" style="5" customWidth="1"/>
    <col min="5638" max="5639" width="15.54296875" style="5" customWidth="1"/>
    <col min="5640" max="5889" width="9.08984375" style="5"/>
    <col min="5890" max="5890" width="22.453125" style="5" customWidth="1"/>
    <col min="5891" max="5891" width="21" style="5" customWidth="1"/>
    <col min="5892" max="5892" width="9.08984375" style="5" customWidth="1"/>
    <col min="5893" max="5893" width="18" style="5" customWidth="1"/>
    <col min="5894" max="5895" width="15.54296875" style="5" customWidth="1"/>
    <col min="5896" max="6145" width="9.08984375" style="5"/>
    <col min="6146" max="6146" width="22.453125" style="5" customWidth="1"/>
    <col min="6147" max="6147" width="21" style="5" customWidth="1"/>
    <col min="6148" max="6148" width="9.08984375" style="5" customWidth="1"/>
    <col min="6149" max="6149" width="18" style="5" customWidth="1"/>
    <col min="6150" max="6151" width="15.54296875" style="5" customWidth="1"/>
    <col min="6152" max="6401" width="9.08984375" style="5"/>
    <col min="6402" max="6402" width="22.453125" style="5" customWidth="1"/>
    <col min="6403" max="6403" width="21" style="5" customWidth="1"/>
    <col min="6404" max="6404" width="9.08984375" style="5" customWidth="1"/>
    <col min="6405" max="6405" width="18" style="5" customWidth="1"/>
    <col min="6406" max="6407" width="15.54296875" style="5" customWidth="1"/>
    <col min="6408" max="6657" width="9.08984375" style="5"/>
    <col min="6658" max="6658" width="22.453125" style="5" customWidth="1"/>
    <col min="6659" max="6659" width="21" style="5" customWidth="1"/>
    <col min="6660" max="6660" width="9.08984375" style="5" customWidth="1"/>
    <col min="6661" max="6661" width="18" style="5" customWidth="1"/>
    <col min="6662" max="6663" width="15.54296875" style="5" customWidth="1"/>
    <col min="6664" max="6913" width="9.08984375" style="5"/>
    <col min="6914" max="6914" width="22.453125" style="5" customWidth="1"/>
    <col min="6915" max="6915" width="21" style="5" customWidth="1"/>
    <col min="6916" max="6916" width="9.08984375" style="5" customWidth="1"/>
    <col min="6917" max="6917" width="18" style="5" customWidth="1"/>
    <col min="6918" max="6919" width="15.54296875" style="5" customWidth="1"/>
    <col min="6920" max="7169" width="9.08984375" style="5"/>
    <col min="7170" max="7170" width="22.453125" style="5" customWidth="1"/>
    <col min="7171" max="7171" width="21" style="5" customWidth="1"/>
    <col min="7172" max="7172" width="9.08984375" style="5" customWidth="1"/>
    <col min="7173" max="7173" width="18" style="5" customWidth="1"/>
    <col min="7174" max="7175" width="15.54296875" style="5" customWidth="1"/>
    <col min="7176" max="7425" width="9.08984375" style="5"/>
    <col min="7426" max="7426" width="22.453125" style="5" customWidth="1"/>
    <col min="7427" max="7427" width="21" style="5" customWidth="1"/>
    <col min="7428" max="7428" width="9.08984375" style="5" customWidth="1"/>
    <col min="7429" max="7429" width="18" style="5" customWidth="1"/>
    <col min="7430" max="7431" width="15.54296875" style="5" customWidth="1"/>
    <col min="7432" max="7681" width="9.08984375" style="5"/>
    <col min="7682" max="7682" width="22.453125" style="5" customWidth="1"/>
    <col min="7683" max="7683" width="21" style="5" customWidth="1"/>
    <col min="7684" max="7684" width="9.08984375" style="5" customWidth="1"/>
    <col min="7685" max="7685" width="18" style="5" customWidth="1"/>
    <col min="7686" max="7687" width="15.54296875" style="5" customWidth="1"/>
    <col min="7688" max="7937" width="9.08984375" style="5"/>
    <col min="7938" max="7938" width="22.453125" style="5" customWidth="1"/>
    <col min="7939" max="7939" width="21" style="5" customWidth="1"/>
    <col min="7940" max="7940" width="9.08984375" style="5" customWidth="1"/>
    <col min="7941" max="7941" width="18" style="5" customWidth="1"/>
    <col min="7942" max="7943" width="15.54296875" style="5" customWidth="1"/>
    <col min="7944" max="8193" width="9.08984375" style="5"/>
    <col min="8194" max="8194" width="22.453125" style="5" customWidth="1"/>
    <col min="8195" max="8195" width="21" style="5" customWidth="1"/>
    <col min="8196" max="8196" width="9.08984375" style="5" customWidth="1"/>
    <col min="8197" max="8197" width="18" style="5" customWidth="1"/>
    <col min="8198" max="8199" width="15.54296875" style="5" customWidth="1"/>
    <col min="8200" max="8449" width="9.08984375" style="5"/>
    <col min="8450" max="8450" width="22.453125" style="5" customWidth="1"/>
    <col min="8451" max="8451" width="21" style="5" customWidth="1"/>
    <col min="8452" max="8452" width="9.08984375" style="5" customWidth="1"/>
    <col min="8453" max="8453" width="18" style="5" customWidth="1"/>
    <col min="8454" max="8455" width="15.54296875" style="5" customWidth="1"/>
    <col min="8456" max="8705" width="9.08984375" style="5"/>
    <col min="8706" max="8706" width="22.453125" style="5" customWidth="1"/>
    <col min="8707" max="8707" width="21" style="5" customWidth="1"/>
    <col min="8708" max="8708" width="9.08984375" style="5" customWidth="1"/>
    <col min="8709" max="8709" width="18" style="5" customWidth="1"/>
    <col min="8710" max="8711" width="15.54296875" style="5" customWidth="1"/>
    <col min="8712" max="8961" width="9.08984375" style="5"/>
    <col min="8962" max="8962" width="22.453125" style="5" customWidth="1"/>
    <col min="8963" max="8963" width="21" style="5" customWidth="1"/>
    <col min="8964" max="8964" width="9.08984375" style="5" customWidth="1"/>
    <col min="8965" max="8965" width="18" style="5" customWidth="1"/>
    <col min="8966" max="8967" width="15.54296875" style="5" customWidth="1"/>
    <col min="8968" max="9217" width="9.08984375" style="5"/>
    <col min="9218" max="9218" width="22.453125" style="5" customWidth="1"/>
    <col min="9219" max="9219" width="21" style="5" customWidth="1"/>
    <col min="9220" max="9220" width="9.08984375" style="5" customWidth="1"/>
    <col min="9221" max="9221" width="18" style="5" customWidth="1"/>
    <col min="9222" max="9223" width="15.54296875" style="5" customWidth="1"/>
    <col min="9224" max="9473" width="9.08984375" style="5"/>
    <col min="9474" max="9474" width="22.453125" style="5" customWidth="1"/>
    <col min="9475" max="9475" width="21" style="5" customWidth="1"/>
    <col min="9476" max="9476" width="9.08984375" style="5" customWidth="1"/>
    <col min="9477" max="9477" width="18" style="5" customWidth="1"/>
    <col min="9478" max="9479" width="15.54296875" style="5" customWidth="1"/>
    <col min="9480" max="9729" width="9.08984375" style="5"/>
    <col min="9730" max="9730" width="22.453125" style="5" customWidth="1"/>
    <col min="9731" max="9731" width="21" style="5" customWidth="1"/>
    <col min="9732" max="9732" width="9.08984375" style="5" customWidth="1"/>
    <col min="9733" max="9733" width="18" style="5" customWidth="1"/>
    <col min="9734" max="9735" width="15.54296875" style="5" customWidth="1"/>
    <col min="9736" max="9985" width="9.08984375" style="5"/>
    <col min="9986" max="9986" width="22.453125" style="5" customWidth="1"/>
    <col min="9987" max="9987" width="21" style="5" customWidth="1"/>
    <col min="9988" max="9988" width="9.08984375" style="5" customWidth="1"/>
    <col min="9989" max="9989" width="18" style="5" customWidth="1"/>
    <col min="9990" max="9991" width="15.54296875" style="5" customWidth="1"/>
    <col min="9992" max="10241" width="9.08984375" style="5"/>
    <col min="10242" max="10242" width="22.453125" style="5" customWidth="1"/>
    <col min="10243" max="10243" width="21" style="5" customWidth="1"/>
    <col min="10244" max="10244" width="9.08984375" style="5" customWidth="1"/>
    <col min="10245" max="10245" width="18" style="5" customWidth="1"/>
    <col min="10246" max="10247" width="15.54296875" style="5" customWidth="1"/>
    <col min="10248" max="10497" width="9.08984375" style="5"/>
    <col min="10498" max="10498" width="22.453125" style="5" customWidth="1"/>
    <col min="10499" max="10499" width="21" style="5" customWidth="1"/>
    <col min="10500" max="10500" width="9.08984375" style="5" customWidth="1"/>
    <col min="10501" max="10501" width="18" style="5" customWidth="1"/>
    <col min="10502" max="10503" width="15.54296875" style="5" customWidth="1"/>
    <col min="10504" max="10753" width="9.08984375" style="5"/>
    <col min="10754" max="10754" width="22.453125" style="5" customWidth="1"/>
    <col min="10755" max="10755" width="21" style="5" customWidth="1"/>
    <col min="10756" max="10756" width="9.08984375" style="5" customWidth="1"/>
    <col min="10757" max="10757" width="18" style="5" customWidth="1"/>
    <col min="10758" max="10759" width="15.54296875" style="5" customWidth="1"/>
    <col min="10760" max="11009" width="9.08984375" style="5"/>
    <col min="11010" max="11010" width="22.453125" style="5" customWidth="1"/>
    <col min="11011" max="11011" width="21" style="5" customWidth="1"/>
    <col min="11012" max="11012" width="9.08984375" style="5" customWidth="1"/>
    <col min="11013" max="11013" width="18" style="5" customWidth="1"/>
    <col min="11014" max="11015" width="15.54296875" style="5" customWidth="1"/>
    <col min="11016" max="11265" width="9.08984375" style="5"/>
    <col min="11266" max="11266" width="22.453125" style="5" customWidth="1"/>
    <col min="11267" max="11267" width="21" style="5" customWidth="1"/>
    <col min="11268" max="11268" width="9.08984375" style="5" customWidth="1"/>
    <col min="11269" max="11269" width="18" style="5" customWidth="1"/>
    <col min="11270" max="11271" width="15.54296875" style="5" customWidth="1"/>
    <col min="11272" max="11521" width="9.08984375" style="5"/>
    <col min="11522" max="11522" width="22.453125" style="5" customWidth="1"/>
    <col min="11523" max="11523" width="21" style="5" customWidth="1"/>
    <col min="11524" max="11524" width="9.08984375" style="5" customWidth="1"/>
    <col min="11525" max="11525" width="18" style="5" customWidth="1"/>
    <col min="11526" max="11527" width="15.54296875" style="5" customWidth="1"/>
    <col min="11528" max="11777" width="9.08984375" style="5"/>
    <col min="11778" max="11778" width="22.453125" style="5" customWidth="1"/>
    <col min="11779" max="11779" width="21" style="5" customWidth="1"/>
    <col min="11780" max="11780" width="9.08984375" style="5" customWidth="1"/>
    <col min="11781" max="11781" width="18" style="5" customWidth="1"/>
    <col min="11782" max="11783" width="15.54296875" style="5" customWidth="1"/>
    <col min="11784" max="12033" width="9.08984375" style="5"/>
    <col min="12034" max="12034" width="22.453125" style="5" customWidth="1"/>
    <col min="12035" max="12035" width="21" style="5" customWidth="1"/>
    <col min="12036" max="12036" width="9.08984375" style="5" customWidth="1"/>
    <col min="12037" max="12037" width="18" style="5" customWidth="1"/>
    <col min="12038" max="12039" width="15.54296875" style="5" customWidth="1"/>
    <col min="12040" max="12289" width="9.08984375" style="5"/>
    <col min="12290" max="12290" width="22.453125" style="5" customWidth="1"/>
    <col min="12291" max="12291" width="21" style="5" customWidth="1"/>
    <col min="12292" max="12292" width="9.08984375" style="5" customWidth="1"/>
    <col min="12293" max="12293" width="18" style="5" customWidth="1"/>
    <col min="12294" max="12295" width="15.54296875" style="5" customWidth="1"/>
    <col min="12296" max="12545" width="9.08984375" style="5"/>
    <col min="12546" max="12546" width="22.453125" style="5" customWidth="1"/>
    <col min="12547" max="12547" width="21" style="5" customWidth="1"/>
    <col min="12548" max="12548" width="9.08984375" style="5" customWidth="1"/>
    <col min="12549" max="12549" width="18" style="5" customWidth="1"/>
    <col min="12550" max="12551" width="15.54296875" style="5" customWidth="1"/>
    <col min="12552" max="12801" width="9.08984375" style="5"/>
    <col min="12802" max="12802" width="22.453125" style="5" customWidth="1"/>
    <col min="12803" max="12803" width="21" style="5" customWidth="1"/>
    <col min="12804" max="12804" width="9.08984375" style="5" customWidth="1"/>
    <col min="12805" max="12805" width="18" style="5" customWidth="1"/>
    <col min="12806" max="12807" width="15.54296875" style="5" customWidth="1"/>
    <col min="12808" max="13057" width="9.08984375" style="5"/>
    <col min="13058" max="13058" width="22.453125" style="5" customWidth="1"/>
    <col min="13059" max="13059" width="21" style="5" customWidth="1"/>
    <col min="13060" max="13060" width="9.08984375" style="5" customWidth="1"/>
    <col min="13061" max="13061" width="18" style="5" customWidth="1"/>
    <col min="13062" max="13063" width="15.54296875" style="5" customWidth="1"/>
    <col min="13064" max="13313" width="9.08984375" style="5"/>
    <col min="13314" max="13314" width="22.453125" style="5" customWidth="1"/>
    <col min="13315" max="13315" width="21" style="5" customWidth="1"/>
    <col min="13316" max="13316" width="9.08984375" style="5" customWidth="1"/>
    <col min="13317" max="13317" width="18" style="5" customWidth="1"/>
    <col min="13318" max="13319" width="15.54296875" style="5" customWidth="1"/>
    <col min="13320" max="13569" width="9.08984375" style="5"/>
    <col min="13570" max="13570" width="22.453125" style="5" customWidth="1"/>
    <col min="13571" max="13571" width="21" style="5" customWidth="1"/>
    <col min="13572" max="13572" width="9.08984375" style="5" customWidth="1"/>
    <col min="13573" max="13573" width="18" style="5" customWidth="1"/>
    <col min="13574" max="13575" width="15.54296875" style="5" customWidth="1"/>
    <col min="13576" max="13825" width="9.08984375" style="5"/>
    <col min="13826" max="13826" width="22.453125" style="5" customWidth="1"/>
    <col min="13827" max="13827" width="21" style="5" customWidth="1"/>
    <col min="13828" max="13828" width="9.08984375" style="5" customWidth="1"/>
    <col min="13829" max="13829" width="18" style="5" customWidth="1"/>
    <col min="13830" max="13831" width="15.54296875" style="5" customWidth="1"/>
    <col min="13832" max="14081" width="9.08984375" style="5"/>
    <col min="14082" max="14082" width="22.453125" style="5" customWidth="1"/>
    <col min="14083" max="14083" width="21" style="5" customWidth="1"/>
    <col min="14084" max="14084" width="9.08984375" style="5" customWidth="1"/>
    <col min="14085" max="14085" width="18" style="5" customWidth="1"/>
    <col min="14086" max="14087" width="15.54296875" style="5" customWidth="1"/>
    <col min="14088" max="14337" width="9.08984375" style="5"/>
    <col min="14338" max="14338" width="22.453125" style="5" customWidth="1"/>
    <col min="14339" max="14339" width="21" style="5" customWidth="1"/>
    <col min="14340" max="14340" width="9.08984375" style="5" customWidth="1"/>
    <col min="14341" max="14341" width="18" style="5" customWidth="1"/>
    <col min="14342" max="14343" width="15.54296875" style="5" customWidth="1"/>
    <col min="14344" max="14593" width="9.08984375" style="5"/>
    <col min="14594" max="14594" width="22.453125" style="5" customWidth="1"/>
    <col min="14595" max="14595" width="21" style="5" customWidth="1"/>
    <col min="14596" max="14596" width="9.08984375" style="5" customWidth="1"/>
    <col min="14597" max="14597" width="18" style="5" customWidth="1"/>
    <col min="14598" max="14599" width="15.54296875" style="5" customWidth="1"/>
    <col min="14600" max="14849" width="9.08984375" style="5"/>
    <col min="14850" max="14850" width="22.453125" style="5" customWidth="1"/>
    <col min="14851" max="14851" width="21" style="5" customWidth="1"/>
    <col min="14852" max="14852" width="9.08984375" style="5" customWidth="1"/>
    <col min="14853" max="14853" width="18" style="5" customWidth="1"/>
    <col min="14854" max="14855" width="15.54296875" style="5" customWidth="1"/>
    <col min="14856" max="15105" width="9.08984375" style="5"/>
    <col min="15106" max="15106" width="22.453125" style="5" customWidth="1"/>
    <col min="15107" max="15107" width="21" style="5" customWidth="1"/>
    <col min="15108" max="15108" width="9.08984375" style="5" customWidth="1"/>
    <col min="15109" max="15109" width="18" style="5" customWidth="1"/>
    <col min="15110" max="15111" width="15.54296875" style="5" customWidth="1"/>
    <col min="15112" max="15361" width="9.08984375" style="5"/>
    <col min="15362" max="15362" width="22.453125" style="5" customWidth="1"/>
    <col min="15363" max="15363" width="21" style="5" customWidth="1"/>
    <col min="15364" max="15364" width="9.08984375" style="5" customWidth="1"/>
    <col min="15365" max="15365" width="18" style="5" customWidth="1"/>
    <col min="15366" max="15367" width="15.54296875" style="5" customWidth="1"/>
    <col min="15368" max="15617" width="9.08984375" style="5"/>
    <col min="15618" max="15618" width="22.453125" style="5" customWidth="1"/>
    <col min="15619" max="15619" width="21" style="5" customWidth="1"/>
    <col min="15620" max="15620" width="9.08984375" style="5" customWidth="1"/>
    <col min="15621" max="15621" width="18" style="5" customWidth="1"/>
    <col min="15622" max="15623" width="15.54296875" style="5" customWidth="1"/>
    <col min="15624" max="15873" width="9.08984375" style="5"/>
    <col min="15874" max="15874" width="22.453125" style="5" customWidth="1"/>
    <col min="15875" max="15875" width="21" style="5" customWidth="1"/>
    <col min="15876" max="15876" width="9.08984375" style="5" customWidth="1"/>
    <col min="15877" max="15877" width="18" style="5" customWidth="1"/>
    <col min="15878" max="15879" width="15.54296875" style="5" customWidth="1"/>
    <col min="15880" max="16129" width="9.08984375" style="5"/>
    <col min="16130" max="16130" width="22.453125" style="5" customWidth="1"/>
    <col min="16131" max="16131" width="21" style="5" customWidth="1"/>
    <col min="16132" max="16132" width="9.08984375" style="5" customWidth="1"/>
    <col min="16133" max="16133" width="18" style="5" customWidth="1"/>
    <col min="16134" max="16135" width="15.54296875" style="5" customWidth="1"/>
    <col min="16136" max="16384" width="9.08984375" style="5"/>
  </cols>
  <sheetData>
    <row r="1" spans="1:19" customFormat="1" ht="81" customHeight="1">
      <c r="A1" s="438"/>
      <c r="B1" s="438"/>
      <c r="C1" s="438"/>
      <c r="D1" s="438"/>
      <c r="E1" s="438"/>
      <c r="F1" s="438"/>
      <c r="G1" s="438"/>
      <c r="H1" s="438"/>
      <c r="I1" s="438"/>
      <c r="J1" s="438"/>
      <c r="K1" s="438"/>
      <c r="L1" s="438"/>
      <c r="M1" s="438"/>
      <c r="N1" s="438"/>
      <c r="O1" s="438"/>
      <c r="P1" s="438"/>
      <c r="Q1" s="438"/>
      <c r="R1" s="438"/>
      <c r="S1" s="438"/>
    </row>
    <row r="2" spans="1:19" ht="18.5">
      <c r="A2" s="169"/>
      <c r="B2" s="498" t="s">
        <v>354</v>
      </c>
      <c r="C2" s="499"/>
      <c r="D2" s="499"/>
      <c r="E2" s="275" t="s">
        <v>355</v>
      </c>
      <c r="F2" s="277"/>
      <c r="G2" s="277"/>
      <c r="H2" s="277"/>
      <c r="I2" s="277"/>
      <c r="J2" s="277"/>
      <c r="K2" s="277"/>
      <c r="L2" s="278" t="s">
        <v>356</v>
      </c>
      <c r="M2" s="169"/>
      <c r="N2" s="169"/>
      <c r="O2" s="169"/>
      <c r="P2" s="169"/>
      <c r="Q2" s="169"/>
      <c r="R2" s="169"/>
      <c r="S2" s="169"/>
    </row>
    <row r="3" spans="1:19" ht="18.5">
      <c r="A3" s="169"/>
      <c r="B3" s="500"/>
      <c r="C3" s="500"/>
      <c r="D3" s="500"/>
      <c r="E3" s="276" t="s">
        <v>357</v>
      </c>
      <c r="F3" s="279"/>
      <c r="G3" s="279"/>
      <c r="H3" s="279"/>
      <c r="I3" s="279"/>
      <c r="J3" s="279"/>
      <c r="K3" s="279"/>
      <c r="L3" s="280" t="s">
        <v>1511</v>
      </c>
      <c r="M3" s="169"/>
      <c r="N3" s="169"/>
      <c r="O3" s="169"/>
      <c r="P3" s="169"/>
      <c r="Q3" s="169"/>
      <c r="R3" s="169"/>
      <c r="S3" s="169"/>
    </row>
    <row r="4" spans="1:19" customFormat="1" ht="18.5">
      <c r="B4" s="169"/>
      <c r="C4" s="169"/>
      <c r="D4" s="169"/>
      <c r="E4" s="169"/>
      <c r="F4" s="169"/>
      <c r="G4" s="169"/>
      <c r="H4" s="169"/>
      <c r="I4" s="169"/>
      <c r="J4" s="169"/>
      <c r="K4" s="169"/>
      <c r="L4" s="169"/>
    </row>
    <row r="5" spans="1:19" ht="18.5">
      <c r="A5" s="169"/>
      <c r="B5" s="498" t="s">
        <v>358</v>
      </c>
      <c r="C5" s="501"/>
      <c r="D5" s="501"/>
      <c r="E5" s="275" t="s">
        <v>359</v>
      </c>
      <c r="F5" s="277"/>
      <c r="G5" s="277"/>
      <c r="H5" s="277"/>
      <c r="I5" s="277"/>
      <c r="J5" s="277"/>
      <c r="K5" s="277"/>
      <c r="L5" s="278" t="s">
        <v>356</v>
      </c>
      <c r="M5" s="169"/>
      <c r="N5" s="169"/>
      <c r="O5" s="169"/>
      <c r="P5" s="169"/>
      <c r="Q5" s="169"/>
      <c r="R5" s="169"/>
      <c r="S5" s="169"/>
    </row>
    <row r="6" spans="1:19" ht="18.5">
      <c r="A6" s="169"/>
      <c r="B6" s="502"/>
      <c r="C6" s="502"/>
      <c r="D6" s="502"/>
      <c r="E6" s="276" t="s">
        <v>360</v>
      </c>
      <c r="F6" s="279"/>
      <c r="G6" s="279"/>
      <c r="H6" s="279"/>
      <c r="I6" s="279"/>
      <c r="J6" s="279"/>
      <c r="K6" s="279"/>
      <c r="L6" s="280" t="s">
        <v>1511</v>
      </c>
      <c r="M6" s="169"/>
      <c r="N6" s="169"/>
      <c r="O6" s="169"/>
      <c r="P6" s="169"/>
      <c r="Q6" s="169"/>
      <c r="R6" s="169"/>
      <c r="S6" s="169"/>
    </row>
    <row r="7" spans="1:19" ht="18.5">
      <c r="A7" s="169"/>
      <c r="B7"/>
      <c r="C7"/>
      <c r="D7"/>
      <c r="E7"/>
      <c r="F7"/>
      <c r="G7"/>
      <c r="H7"/>
      <c r="I7"/>
      <c r="J7"/>
      <c r="K7"/>
      <c r="L7"/>
      <c r="M7" s="169"/>
      <c r="N7" s="169"/>
      <c r="O7" s="169"/>
      <c r="P7" s="169"/>
      <c r="Q7" s="169"/>
      <c r="R7" s="169"/>
      <c r="S7" s="169"/>
    </row>
    <row r="8" spans="1:19" ht="18.5">
      <c r="A8" s="169"/>
      <c r="B8" s="498" t="s">
        <v>361</v>
      </c>
      <c r="C8" s="501"/>
      <c r="D8" s="501"/>
      <c r="E8" s="275" t="s">
        <v>362</v>
      </c>
      <c r="F8" s="277"/>
      <c r="G8" s="277"/>
      <c r="H8" s="277"/>
      <c r="I8" s="277"/>
      <c r="J8" s="277"/>
      <c r="K8" s="277"/>
      <c r="L8" s="278" t="s">
        <v>356</v>
      </c>
      <c r="M8" s="169"/>
      <c r="N8" s="169"/>
      <c r="O8" s="169"/>
      <c r="P8" s="169"/>
      <c r="Q8" s="169"/>
      <c r="R8" s="169"/>
      <c r="S8" s="169"/>
    </row>
    <row r="9" spans="1:19" ht="18.5">
      <c r="A9" s="169"/>
      <c r="B9" s="502"/>
      <c r="C9" s="502"/>
      <c r="D9" s="502"/>
      <c r="E9" s="276" t="s">
        <v>363</v>
      </c>
      <c r="F9" s="279"/>
      <c r="G9" s="279"/>
      <c r="H9" s="279"/>
      <c r="I9" s="279"/>
      <c r="J9" s="279"/>
      <c r="K9" s="279"/>
      <c r="L9" s="280" t="s">
        <v>1511</v>
      </c>
      <c r="M9" s="169"/>
      <c r="N9" s="169"/>
      <c r="O9" s="169"/>
      <c r="P9" s="169"/>
      <c r="Q9" s="169"/>
      <c r="R9" s="169"/>
      <c r="S9" s="169"/>
    </row>
    <row r="10" spans="1:19" ht="19" thickBot="1">
      <c r="A10" s="169"/>
      <c r="B10" s="169"/>
      <c r="C10" s="169"/>
      <c r="D10" s="169"/>
      <c r="E10" s="169"/>
      <c r="F10" s="169"/>
      <c r="G10" s="169"/>
      <c r="H10" s="169"/>
      <c r="I10" s="169"/>
      <c r="J10" s="169"/>
      <c r="K10" s="169"/>
      <c r="L10" s="169"/>
      <c r="M10" s="169"/>
      <c r="N10" s="169"/>
      <c r="O10" s="169"/>
      <c r="P10" s="169"/>
      <c r="Q10" s="169"/>
      <c r="R10" s="169"/>
      <c r="S10" s="169"/>
    </row>
    <row r="11" spans="1:19" ht="37.5" thickBot="1">
      <c r="A11" s="169"/>
      <c r="B11" s="281" t="s">
        <v>368</v>
      </c>
      <c r="C11" s="282" t="s">
        <v>370</v>
      </c>
      <c r="D11" s="282" t="s">
        <v>369</v>
      </c>
      <c r="E11" s="282" t="s">
        <v>371</v>
      </c>
      <c r="F11" s="283" t="s">
        <v>372</v>
      </c>
      <c r="G11" s="169"/>
      <c r="H11" s="170"/>
      <c r="I11" s="503" t="s">
        <v>364</v>
      </c>
      <c r="J11" s="504"/>
      <c r="K11" s="169"/>
      <c r="L11" s="169"/>
      <c r="M11" s="169"/>
      <c r="N11" s="169"/>
      <c r="O11" s="169"/>
      <c r="P11" s="169"/>
      <c r="Q11" s="169"/>
      <c r="R11" s="169"/>
      <c r="S11" s="169"/>
    </row>
    <row r="12" spans="1:19" ht="18.5">
      <c r="A12" s="169"/>
      <c r="B12" s="116" t="s">
        <v>373</v>
      </c>
      <c r="C12" s="171">
        <v>50</v>
      </c>
      <c r="D12" s="172">
        <v>1.6596959437031136</v>
      </c>
      <c r="E12" s="173">
        <f t="shared" ref="E12:E28" si="0">D12*C12</f>
        <v>82.984797185155685</v>
      </c>
      <c r="F12" s="174">
        <f t="shared" ref="F12:F28" si="1">E12*1.19</f>
        <v>98.751908650335267</v>
      </c>
      <c r="G12" s="169"/>
      <c r="H12" s="169"/>
      <c r="I12" s="169"/>
      <c r="J12" s="169"/>
      <c r="K12" s="169"/>
      <c r="L12" s="169"/>
      <c r="M12" s="169"/>
      <c r="N12" s="169"/>
      <c r="O12" s="169"/>
      <c r="P12" s="169"/>
      <c r="Q12" s="169"/>
      <c r="R12" s="169"/>
      <c r="S12" s="169"/>
    </row>
    <row r="13" spans="1:19" ht="19" thickBot="1">
      <c r="A13" s="169"/>
      <c r="B13" s="116" t="s">
        <v>374</v>
      </c>
      <c r="C13" s="175"/>
      <c r="D13" s="172">
        <v>1.2945628360884285</v>
      </c>
      <c r="E13" s="173">
        <f t="shared" si="0"/>
        <v>0</v>
      </c>
      <c r="F13" s="174">
        <f t="shared" si="1"/>
        <v>0</v>
      </c>
      <c r="G13" s="169"/>
      <c r="H13" s="169"/>
      <c r="I13" s="169"/>
      <c r="J13" s="169"/>
      <c r="K13" s="169"/>
      <c r="L13" s="169"/>
      <c r="M13" s="169"/>
      <c r="N13" s="169"/>
      <c r="O13" s="169"/>
      <c r="P13" s="169"/>
      <c r="Q13" s="169"/>
      <c r="R13" s="169"/>
      <c r="S13" s="169"/>
    </row>
    <row r="14" spans="1:19" ht="18.5">
      <c r="A14" s="169"/>
      <c r="B14" s="116" t="s">
        <v>375</v>
      </c>
      <c r="C14" s="175"/>
      <c r="D14" s="172">
        <v>1.3277567549624909</v>
      </c>
      <c r="E14" s="173">
        <f t="shared" si="0"/>
        <v>0</v>
      </c>
      <c r="F14" s="174">
        <f t="shared" si="1"/>
        <v>0</v>
      </c>
      <c r="G14" s="169"/>
      <c r="H14" s="169"/>
      <c r="I14" s="169" t="s">
        <v>365</v>
      </c>
      <c r="J14" s="171"/>
      <c r="K14" s="169"/>
      <c r="L14" s="169"/>
      <c r="M14" s="169"/>
      <c r="N14" s="169"/>
      <c r="O14" s="169"/>
      <c r="P14" s="169"/>
      <c r="Q14" s="169"/>
      <c r="R14" s="169"/>
      <c r="S14" s="169"/>
    </row>
    <row r="15" spans="1:19" ht="18.5">
      <c r="A15" s="169"/>
      <c r="B15" s="116" t="s">
        <v>376</v>
      </c>
      <c r="C15" s="175"/>
      <c r="D15" s="172">
        <v>2.1576047268140477</v>
      </c>
      <c r="E15" s="173">
        <f t="shared" si="0"/>
        <v>0</v>
      </c>
      <c r="F15" s="174">
        <f t="shared" si="1"/>
        <v>0</v>
      </c>
      <c r="G15" s="169"/>
      <c r="H15" s="169"/>
      <c r="I15" s="169" t="s">
        <v>366</v>
      </c>
      <c r="J15" s="175"/>
      <c r="K15" s="169"/>
      <c r="L15" s="169"/>
      <c r="M15" s="169"/>
      <c r="N15" s="169"/>
      <c r="O15" s="169"/>
      <c r="P15" s="169"/>
      <c r="Q15" s="169"/>
      <c r="R15" s="169"/>
      <c r="S15" s="169"/>
    </row>
    <row r="16" spans="1:19" ht="18.5">
      <c r="A16" s="169"/>
      <c r="B16" s="116" t="s">
        <v>377</v>
      </c>
      <c r="C16" s="175"/>
      <c r="D16" s="172">
        <v>0.99581756622186812</v>
      </c>
      <c r="E16" s="173">
        <f t="shared" si="0"/>
        <v>0</v>
      </c>
      <c r="F16" s="174">
        <f t="shared" si="1"/>
        <v>0</v>
      </c>
      <c r="G16" s="169"/>
      <c r="H16" s="169"/>
      <c r="I16" s="169"/>
      <c r="J16" s="175"/>
      <c r="K16" s="169"/>
      <c r="L16" s="169"/>
      <c r="M16" s="169"/>
      <c r="N16" s="169"/>
      <c r="O16" s="169"/>
      <c r="P16" s="169"/>
      <c r="Q16" s="169"/>
      <c r="R16" s="169"/>
      <c r="S16" s="169"/>
    </row>
    <row r="17" spans="1:19" ht="18.5">
      <c r="A17" s="169"/>
      <c r="B17" s="116" t="s">
        <v>378</v>
      </c>
      <c r="C17" s="175">
        <v>20</v>
      </c>
      <c r="D17" s="172">
        <v>0.49790878311093406</v>
      </c>
      <c r="E17" s="173">
        <f t="shared" si="0"/>
        <v>9.9581756622186806</v>
      </c>
      <c r="F17" s="174">
        <f t="shared" si="1"/>
        <v>11.850229038040229</v>
      </c>
      <c r="G17" s="169"/>
      <c r="H17" s="169"/>
      <c r="I17" s="169"/>
      <c r="J17" s="175"/>
      <c r="K17" s="169"/>
      <c r="L17" s="169"/>
      <c r="M17" s="169"/>
      <c r="N17" s="169"/>
      <c r="O17" s="169"/>
      <c r="P17" s="169"/>
      <c r="Q17" s="169"/>
      <c r="R17" s="169"/>
      <c r="S17" s="169"/>
    </row>
    <row r="18" spans="1:19" ht="19" thickBot="1">
      <c r="A18" s="169"/>
      <c r="B18" s="116" t="s">
        <v>379</v>
      </c>
      <c r="C18" s="175"/>
      <c r="D18" s="172">
        <v>2.3235743211843589</v>
      </c>
      <c r="E18" s="173">
        <f t="shared" si="0"/>
        <v>0</v>
      </c>
      <c r="F18" s="174">
        <f t="shared" si="1"/>
        <v>0</v>
      </c>
      <c r="G18" s="169"/>
      <c r="H18" s="169"/>
      <c r="I18" s="169" t="s">
        <v>367</v>
      </c>
      <c r="J18" s="176"/>
      <c r="K18" s="169"/>
      <c r="L18" s="169"/>
      <c r="M18" s="169"/>
      <c r="N18" s="169"/>
      <c r="O18" s="169"/>
      <c r="P18" s="169"/>
      <c r="Q18" s="169"/>
      <c r="R18" s="169"/>
      <c r="S18" s="169"/>
    </row>
    <row r="19" spans="1:19" ht="15" customHeight="1">
      <c r="A19" s="169"/>
      <c r="B19" s="116" t="s">
        <v>380</v>
      </c>
      <c r="C19" s="175"/>
      <c r="D19" s="172">
        <v>4.6471486423687178</v>
      </c>
      <c r="E19" s="173">
        <f t="shared" si="0"/>
        <v>0</v>
      </c>
      <c r="F19" s="174">
        <f t="shared" si="1"/>
        <v>0</v>
      </c>
      <c r="G19" s="169"/>
      <c r="H19" s="169"/>
      <c r="I19" s="169"/>
      <c r="J19" s="169"/>
      <c r="K19" s="169"/>
      <c r="L19" s="169"/>
      <c r="M19" s="169"/>
      <c r="N19" s="169"/>
      <c r="O19" s="169"/>
      <c r="P19" s="169"/>
      <c r="Q19" s="169"/>
      <c r="R19" s="169"/>
      <c r="S19" s="169"/>
    </row>
    <row r="20" spans="1:19" ht="19" thickBot="1">
      <c r="A20" s="169"/>
      <c r="B20" s="116" t="s">
        <v>381</v>
      </c>
      <c r="C20" s="175"/>
      <c r="D20" s="172">
        <v>1.6928898625771758</v>
      </c>
      <c r="E20" s="173">
        <f t="shared" si="0"/>
        <v>0</v>
      </c>
      <c r="F20" s="174">
        <f t="shared" si="1"/>
        <v>0</v>
      </c>
      <c r="G20" s="169"/>
      <c r="H20" s="169"/>
      <c r="I20" s="169"/>
      <c r="J20" s="169"/>
      <c r="K20" s="169"/>
      <c r="L20" s="169"/>
      <c r="M20" s="169"/>
      <c r="N20" s="169"/>
      <c r="O20" s="169"/>
      <c r="P20" s="169"/>
      <c r="Q20" s="169"/>
      <c r="R20" s="169"/>
      <c r="S20" s="169"/>
    </row>
    <row r="21" spans="1:19" ht="18.5">
      <c r="A21" s="169"/>
      <c r="B21" s="116" t="s">
        <v>382</v>
      </c>
      <c r="C21" s="175"/>
      <c r="D21" s="172">
        <v>1.4273385115846777</v>
      </c>
      <c r="E21" s="173">
        <f t="shared" si="0"/>
        <v>0</v>
      </c>
      <c r="F21" s="174">
        <f t="shared" si="1"/>
        <v>0</v>
      </c>
      <c r="G21" s="169"/>
      <c r="H21" s="169"/>
      <c r="I21" s="177" t="s">
        <v>390</v>
      </c>
      <c r="J21" s="178">
        <f>SUM(E12:E28)</f>
        <v>242.31560778065457</v>
      </c>
      <c r="K21" s="169"/>
      <c r="L21" s="169"/>
      <c r="M21" s="169"/>
      <c r="N21" s="169"/>
      <c r="O21" s="169"/>
      <c r="P21" s="169"/>
      <c r="Q21" s="169"/>
      <c r="R21" s="169"/>
      <c r="S21" s="169"/>
    </row>
    <row r="22" spans="1:19" ht="19" thickBot="1">
      <c r="A22" s="169"/>
      <c r="B22" s="116" t="s">
        <v>383</v>
      </c>
      <c r="C22" s="175"/>
      <c r="D22" s="172">
        <v>0.96262364734780581</v>
      </c>
      <c r="E22" s="173">
        <f t="shared" si="0"/>
        <v>0</v>
      </c>
      <c r="F22" s="174">
        <f t="shared" si="1"/>
        <v>0</v>
      </c>
      <c r="G22" s="169"/>
      <c r="H22" s="169"/>
      <c r="I22" s="117" t="s">
        <v>391</v>
      </c>
      <c r="J22" s="179">
        <f>SUM(F12:F28)</f>
        <v>288.35557325897895</v>
      </c>
      <c r="K22" s="169"/>
      <c r="L22" s="169"/>
      <c r="M22" s="169"/>
      <c r="N22" s="169"/>
      <c r="O22" s="169"/>
      <c r="P22" s="169"/>
      <c r="Q22" s="169"/>
      <c r="R22" s="169"/>
      <c r="S22" s="169"/>
    </row>
    <row r="23" spans="1:19" ht="18.5">
      <c r="A23" s="169"/>
      <c r="B23" s="116" t="s">
        <v>384</v>
      </c>
      <c r="C23" s="175">
        <v>150</v>
      </c>
      <c r="D23" s="172">
        <v>0.99581756622186812</v>
      </c>
      <c r="E23" s="173">
        <f t="shared" si="0"/>
        <v>149.37263493328021</v>
      </c>
      <c r="F23" s="174">
        <f t="shared" si="1"/>
        <v>177.75343557060344</v>
      </c>
      <c r="G23" s="169"/>
      <c r="H23" s="169"/>
      <c r="I23" s="169"/>
      <c r="J23" s="169"/>
      <c r="K23" s="169"/>
      <c r="L23" s="169"/>
      <c r="M23" s="169"/>
      <c r="N23" s="169"/>
      <c r="O23" s="169"/>
      <c r="P23" s="169"/>
      <c r="Q23" s="169"/>
      <c r="R23" s="169"/>
      <c r="S23" s="169"/>
    </row>
    <row r="24" spans="1:19" ht="18.5">
      <c r="A24" s="169"/>
      <c r="B24" s="116" t="s">
        <v>385</v>
      </c>
      <c r="C24" s="175"/>
      <c r="D24" s="172">
        <v>0.86304189072561899</v>
      </c>
      <c r="E24" s="173">
        <f t="shared" si="0"/>
        <v>0</v>
      </c>
      <c r="F24" s="174">
        <f t="shared" si="1"/>
        <v>0</v>
      </c>
      <c r="G24" s="169"/>
      <c r="H24" s="169"/>
      <c r="I24" s="169"/>
      <c r="J24" s="169"/>
      <c r="K24" s="169"/>
      <c r="L24" s="169"/>
      <c r="M24" s="169"/>
      <c r="N24" s="169"/>
      <c r="O24" s="169"/>
      <c r="P24" s="169"/>
      <c r="Q24" s="169"/>
      <c r="R24" s="169"/>
      <c r="S24" s="169"/>
    </row>
    <row r="25" spans="1:19" ht="18.5">
      <c r="A25" s="169"/>
      <c r="B25" s="116" t="s">
        <v>386</v>
      </c>
      <c r="C25" s="175"/>
      <c r="D25" s="172">
        <v>1.0290114850959304</v>
      </c>
      <c r="E25" s="173">
        <f t="shared" si="0"/>
        <v>0</v>
      </c>
      <c r="F25" s="174">
        <f t="shared" si="1"/>
        <v>0</v>
      </c>
      <c r="G25" s="169"/>
      <c r="H25" s="169"/>
      <c r="I25" s="180">
        <v>45</v>
      </c>
      <c r="J25" s="180">
        <v>45</v>
      </c>
      <c r="K25" s="169"/>
      <c r="L25" s="169"/>
      <c r="M25" s="169"/>
      <c r="N25" s="169"/>
      <c r="O25" s="169"/>
      <c r="P25" s="169"/>
      <c r="Q25" s="169"/>
      <c r="R25" s="169"/>
      <c r="S25" s="169"/>
    </row>
    <row r="26" spans="1:19" ht="18.5">
      <c r="A26" s="169"/>
      <c r="B26" s="116" t="s">
        <v>387</v>
      </c>
      <c r="C26" s="175"/>
      <c r="D26" s="172">
        <v>3.1534222930359155</v>
      </c>
      <c r="E26" s="173">
        <f t="shared" si="0"/>
        <v>0</v>
      </c>
      <c r="F26" s="174">
        <f t="shared" si="1"/>
        <v>0</v>
      </c>
      <c r="G26" s="169"/>
      <c r="H26" s="169"/>
      <c r="I26" s="180">
        <v>54</v>
      </c>
      <c r="J26" s="180">
        <v>45</v>
      </c>
      <c r="K26" s="169"/>
      <c r="L26" s="169"/>
      <c r="M26" s="169"/>
      <c r="N26" s="169"/>
      <c r="O26" s="169"/>
      <c r="P26" s="169"/>
      <c r="Q26" s="169"/>
      <c r="R26" s="169"/>
      <c r="S26" s="169"/>
    </row>
    <row r="27" spans="1:19" ht="18.5">
      <c r="A27" s="169"/>
      <c r="B27" s="116" t="s">
        <v>388</v>
      </c>
      <c r="C27" s="175"/>
      <c r="D27" s="172">
        <v>1.8588594569474872</v>
      </c>
      <c r="E27" s="173">
        <f t="shared" si="0"/>
        <v>0</v>
      </c>
      <c r="F27" s="174">
        <f t="shared" si="1"/>
        <v>0</v>
      </c>
      <c r="G27" s="169"/>
      <c r="H27" s="169"/>
      <c r="I27" s="180">
        <v>45</v>
      </c>
      <c r="J27" s="180">
        <v>45</v>
      </c>
      <c r="K27" s="169"/>
      <c r="L27" s="169"/>
      <c r="M27" s="169"/>
      <c r="N27" s="169"/>
      <c r="O27" s="169"/>
      <c r="P27" s="169"/>
      <c r="Q27" s="169"/>
      <c r="R27" s="169"/>
      <c r="S27" s="169"/>
    </row>
    <row r="28" spans="1:19" ht="19" thickBot="1">
      <c r="A28" s="169"/>
      <c r="B28" s="117" t="s">
        <v>389</v>
      </c>
      <c r="C28" s="176"/>
      <c r="D28" s="181">
        <v>1.6265020248290512</v>
      </c>
      <c r="E28" s="182">
        <f t="shared" si="0"/>
        <v>0</v>
      </c>
      <c r="F28" s="179">
        <f t="shared" si="1"/>
        <v>0</v>
      </c>
      <c r="G28" s="169"/>
      <c r="H28" s="169"/>
      <c r="I28" s="169"/>
      <c r="J28" s="169"/>
      <c r="K28" s="169"/>
      <c r="L28" s="169"/>
      <c r="M28" s="169"/>
      <c r="N28" s="169"/>
      <c r="O28" s="169"/>
      <c r="P28" s="169"/>
      <c r="Q28" s="169"/>
      <c r="R28" s="169"/>
      <c r="S28" s="169"/>
    </row>
    <row r="29" spans="1:19" ht="18.5">
      <c r="A29" s="169"/>
      <c r="B29" s="169"/>
      <c r="C29" s="169"/>
      <c r="D29" s="169"/>
      <c r="E29" s="169"/>
      <c r="F29" s="169"/>
      <c r="G29" s="169"/>
      <c r="H29" s="169"/>
      <c r="I29" s="169"/>
      <c r="J29" s="169"/>
      <c r="K29" s="169"/>
      <c r="L29" s="169"/>
      <c r="M29" s="169"/>
      <c r="N29" s="169"/>
      <c r="O29" s="169"/>
      <c r="P29" s="169"/>
      <c r="Q29" s="169"/>
      <c r="R29" s="169"/>
      <c r="S29" s="169"/>
    </row>
    <row r="30" spans="1:19" ht="18.5">
      <c r="A30" s="169"/>
      <c r="B30" s="169"/>
      <c r="C30" s="169"/>
      <c r="D30"/>
      <c r="E30" s="169"/>
      <c r="F30" s="183"/>
      <c r="G30" s="169"/>
      <c r="H30" s="169"/>
      <c r="I30" s="169"/>
      <c r="J30" s="169"/>
      <c r="K30" s="169"/>
      <c r="L30" s="169"/>
      <c r="M30" s="169"/>
      <c r="N30" s="169"/>
      <c r="O30" s="169"/>
      <c r="P30" s="169"/>
      <c r="Q30" s="169"/>
      <c r="R30" s="169"/>
      <c r="S30" s="169"/>
    </row>
    <row r="31" spans="1:19" ht="18.5">
      <c r="A31" s="169"/>
      <c r="B31" t="s">
        <v>5</v>
      </c>
      <c r="C31"/>
      <c r="D31" s="169"/>
      <c r="E31" s="169"/>
      <c r="F31" s="169"/>
      <c r="G31" s="169"/>
      <c r="H31" s="169"/>
      <c r="I31" s="169"/>
      <c r="J31" s="169"/>
      <c r="K31" s="169"/>
      <c r="L31" s="169"/>
      <c r="M31" s="169"/>
      <c r="N31" s="169"/>
      <c r="O31" s="169"/>
      <c r="P31" s="169"/>
      <c r="Q31" s="169"/>
      <c r="R31" s="169"/>
      <c r="S31" s="169"/>
    </row>
    <row r="32" spans="1:19" ht="18.5">
      <c r="A32" s="169"/>
      <c r="B32" t="s">
        <v>6</v>
      </c>
      <c r="C32" t="s">
        <v>8</v>
      </c>
      <c r="D32" s="169"/>
      <c r="E32" s="169"/>
      <c r="F32" s="169"/>
      <c r="G32" s="169"/>
      <c r="H32" s="169"/>
      <c r="I32" s="169"/>
      <c r="J32" s="169"/>
      <c r="K32" s="169"/>
      <c r="L32" s="169"/>
      <c r="M32" s="169"/>
      <c r="N32" s="169"/>
      <c r="O32" s="169"/>
      <c r="P32" s="169"/>
      <c r="Q32" s="169"/>
      <c r="R32" s="169"/>
      <c r="S32" s="169"/>
    </row>
    <row r="33" spans="1:19" ht="18.5">
      <c r="A33" s="169"/>
      <c r="B33" t="s">
        <v>7</v>
      </c>
      <c r="C33" t="s">
        <v>9</v>
      </c>
      <c r="D33" s="169"/>
      <c r="E33" s="169"/>
      <c r="F33" s="169"/>
      <c r="G33" s="169"/>
      <c r="H33" s="169"/>
      <c r="I33" s="169"/>
      <c r="J33" s="169"/>
      <c r="K33" s="169"/>
      <c r="L33" s="169"/>
      <c r="M33" s="169"/>
      <c r="N33" s="169"/>
      <c r="O33" s="169"/>
      <c r="P33" s="169"/>
      <c r="Q33" s="169"/>
      <c r="R33" s="169"/>
      <c r="S33" s="169"/>
    </row>
  </sheetData>
  <sheetProtection formatCells="0" formatColumns="0" formatRows="0" insertColumns="0" insertRows="0" deleteColumns="0" deleteRows="0"/>
  <mergeCells count="5">
    <mergeCell ref="B2:D3"/>
    <mergeCell ref="B5:D6"/>
    <mergeCell ref="B8:D9"/>
    <mergeCell ref="I11:J11"/>
    <mergeCell ref="A1:S1"/>
  </mergeCells>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A4F58-A4EF-45DE-B72C-3FDDB379DE0E}">
  <sheetPr codeName="Hárok35">
    <tabColor theme="3" tint="0.39997558519241921"/>
  </sheetPr>
  <dimension ref="B2:I18"/>
  <sheetViews>
    <sheetView zoomScale="160" zoomScaleNormal="160" workbookViewId="0">
      <selection activeCell="C18" sqref="C18"/>
    </sheetView>
  </sheetViews>
  <sheetFormatPr defaultRowHeight="14.5"/>
  <cols>
    <col min="2" max="2" width="9.08984375" bestFit="1" customWidth="1"/>
    <col min="3" max="3" width="10.08984375" bestFit="1" customWidth="1"/>
    <col min="4" max="4" width="7.36328125" bestFit="1" customWidth="1"/>
    <col min="5" max="5" width="8.1796875" bestFit="1" customWidth="1"/>
  </cols>
  <sheetData>
    <row r="2" spans="2:9" ht="15.5">
      <c r="B2" s="63" t="s">
        <v>402</v>
      </c>
      <c r="C2" s="63" t="s">
        <v>336</v>
      </c>
      <c r="D2" s="63" t="s">
        <v>1320</v>
      </c>
      <c r="E2" s="63" t="s">
        <v>1321</v>
      </c>
    </row>
    <row r="3" spans="2:9" ht="15.5">
      <c r="B3" s="63" t="s">
        <v>690</v>
      </c>
      <c r="C3" s="63" t="s">
        <v>1322</v>
      </c>
      <c r="D3" s="63" t="s">
        <v>1323</v>
      </c>
      <c r="E3" s="63">
        <v>123</v>
      </c>
    </row>
    <row r="4" spans="2:9" ht="15.5">
      <c r="B4" s="63" t="s">
        <v>701</v>
      </c>
      <c r="C4" s="63" t="s">
        <v>1324</v>
      </c>
      <c r="D4" s="63" t="s">
        <v>1325</v>
      </c>
      <c r="E4" s="63">
        <v>456</v>
      </c>
    </row>
    <row r="5" spans="2:9" ht="15.5">
      <c r="B5" s="63"/>
      <c r="C5" s="63"/>
      <c r="D5" s="63"/>
      <c r="E5" s="63"/>
    </row>
    <row r="6" spans="2:9" ht="15.5">
      <c r="B6" s="63" t="s">
        <v>402</v>
      </c>
      <c r="C6" s="63" t="s">
        <v>690</v>
      </c>
      <c r="D6" s="63" t="s">
        <v>701</v>
      </c>
      <c r="E6" s="63"/>
    </row>
    <row r="7" spans="2:9" ht="15.5">
      <c r="B7" s="63" t="s">
        <v>336</v>
      </c>
      <c r="C7" s="63" t="s">
        <v>1322</v>
      </c>
      <c r="D7" s="63" t="s">
        <v>1324</v>
      </c>
      <c r="E7" s="63"/>
    </row>
    <row r="8" spans="2:9" ht="15.5">
      <c r="B8" s="63" t="s">
        <v>1320</v>
      </c>
      <c r="C8" s="63" t="s">
        <v>1323</v>
      </c>
      <c r="D8" s="63" t="s">
        <v>1325</v>
      </c>
      <c r="E8" s="63"/>
    </row>
    <row r="9" spans="2:9" ht="15.5">
      <c r="B9" s="63" t="s">
        <v>1321</v>
      </c>
      <c r="C9" s="63">
        <v>123</v>
      </c>
      <c r="D9" s="63">
        <v>456</v>
      </c>
      <c r="E9" s="63"/>
    </row>
    <row r="11" spans="2:9" ht="15.5">
      <c r="B11" s="63" t="s">
        <v>402</v>
      </c>
      <c r="C11" s="63" t="s">
        <v>336</v>
      </c>
      <c r="D11" s="63" t="s">
        <v>1320</v>
      </c>
      <c r="E11" s="63" t="s">
        <v>1321</v>
      </c>
    </row>
    <row r="12" spans="2:9" ht="15.5">
      <c r="B12" s="63" t="s">
        <v>515</v>
      </c>
      <c r="C12" s="63" t="s">
        <v>1322</v>
      </c>
      <c r="D12" s="63" t="s">
        <v>1323</v>
      </c>
      <c r="E12" s="63">
        <v>123</v>
      </c>
    </row>
    <row r="13" spans="2:9" ht="15.5">
      <c r="B13" s="63" t="s">
        <v>1545</v>
      </c>
      <c r="C13" s="63" t="s">
        <v>1324</v>
      </c>
      <c r="D13" s="63" t="s">
        <v>1325</v>
      </c>
      <c r="E13" s="63">
        <v>456</v>
      </c>
    </row>
    <row r="15" spans="2:9">
      <c r="B15" t="str">
        <f t="array" ref="B15:D18">TRANSPOSE(B11:E13)</f>
        <v>Meno</v>
      </c>
      <c r="C15" t="str">
        <v>Adam</v>
      </c>
      <c r="D15" t="str">
        <v>Maroš</v>
      </c>
      <c r="G15" t="str">
        <f t="array" ref="G15:I18">TRANSPOSE(B11:E13)</f>
        <v>Meno</v>
      </c>
      <c r="H15" t="str">
        <v>Adam</v>
      </c>
      <c r="I15" t="str">
        <v>Maroš</v>
      </c>
    </row>
    <row r="16" spans="2:9">
      <c r="B16" t="str">
        <v>Priezvisko</v>
      </c>
      <c r="C16" t="str">
        <v>Šangala</v>
      </c>
      <c r="D16" t="str">
        <v>Selický</v>
      </c>
      <c r="G16" t="str">
        <v>Priezvisko</v>
      </c>
      <c r="H16" t="str">
        <v>Šangala</v>
      </c>
      <c r="I16" t="str">
        <v>Selický</v>
      </c>
    </row>
    <row r="17" spans="2:9">
      <c r="B17" t="str">
        <v>Pozícia</v>
      </c>
      <c r="C17" t="str">
        <v>CEO</v>
      </c>
      <c r="D17" t="str">
        <v>CFO</v>
      </c>
      <c r="G17" t="str">
        <v>Pozícia</v>
      </c>
      <c r="H17" t="str">
        <v>CEO</v>
      </c>
      <c r="I17" t="str">
        <v>CFO</v>
      </c>
    </row>
    <row r="18" spans="2:9">
      <c r="B18" t="str">
        <v>Kontakt</v>
      </c>
      <c r="C18">
        <v>123</v>
      </c>
      <c r="D18">
        <v>456</v>
      </c>
      <c r="G18" t="str">
        <v>Kontakt</v>
      </c>
      <c r="H18">
        <v>123</v>
      </c>
      <c r="I18">
        <v>456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árok8">
    <tabColor theme="7" tint="-0.249977111117893"/>
  </sheetPr>
  <dimension ref="A1:S69"/>
  <sheetViews>
    <sheetView zoomScale="115" zoomScaleNormal="115" workbookViewId="0">
      <selection activeCell="B18" sqref="B18:C19"/>
    </sheetView>
  </sheetViews>
  <sheetFormatPr defaultRowHeight="14.5"/>
  <cols>
    <col min="1" max="1" width="6.36328125" customWidth="1"/>
    <col min="2" max="2" width="13.54296875" customWidth="1"/>
    <col min="3" max="3" width="12.90625" customWidth="1"/>
    <col min="4" max="4" width="16.453125" customWidth="1"/>
    <col min="5" max="5" width="11.90625" bestFit="1" customWidth="1"/>
    <col min="6" max="6" width="12.54296875" bestFit="1" customWidth="1"/>
    <col min="7" max="7" width="16.08984375" bestFit="1" customWidth="1"/>
    <col min="9" max="9" width="19.08984375" bestFit="1" customWidth="1"/>
  </cols>
  <sheetData>
    <row r="1" spans="1:19" ht="81" customHeight="1">
      <c r="A1" s="443"/>
      <c r="B1" s="438"/>
      <c r="C1" s="438"/>
      <c r="D1" s="438"/>
      <c r="E1" s="438"/>
      <c r="F1" s="438"/>
      <c r="G1" s="438"/>
      <c r="H1" s="438"/>
      <c r="I1" s="438"/>
      <c r="J1" s="438"/>
      <c r="K1" s="438"/>
      <c r="L1" s="438"/>
      <c r="M1" s="438"/>
      <c r="N1" s="438"/>
      <c r="O1" s="438"/>
      <c r="P1" s="438"/>
      <c r="Q1" s="438"/>
      <c r="R1" s="438"/>
      <c r="S1" s="438"/>
    </row>
    <row r="2" spans="1:19" ht="16" thickBot="1">
      <c r="A2" s="207"/>
      <c r="B2" s="207"/>
      <c r="C2" s="207"/>
      <c r="D2" s="207"/>
      <c r="E2" s="207"/>
      <c r="F2" s="207"/>
      <c r="G2" s="207"/>
      <c r="H2" s="207"/>
      <c r="I2" s="207"/>
      <c r="J2" s="207"/>
      <c r="K2" s="207"/>
      <c r="L2" s="207"/>
      <c r="M2" s="207"/>
      <c r="N2" s="207"/>
      <c r="O2" s="207"/>
      <c r="P2" s="207"/>
      <c r="Q2" s="207"/>
      <c r="R2" s="207"/>
      <c r="S2" s="207"/>
    </row>
    <row r="3" spans="1:19" ht="19" thickBot="1">
      <c r="A3" s="63"/>
      <c r="B3" s="444" t="s">
        <v>714</v>
      </c>
      <c r="C3" s="445"/>
      <c r="D3" s="445"/>
      <c r="E3" s="445"/>
      <c r="F3" s="445"/>
      <c r="G3" s="445"/>
      <c r="H3" s="445"/>
      <c r="I3" s="445"/>
      <c r="J3" s="445"/>
      <c r="K3" s="445"/>
      <c r="L3" s="446"/>
      <c r="M3" s="63"/>
      <c r="N3" s="63"/>
      <c r="O3" s="63"/>
      <c r="P3" s="63"/>
      <c r="Q3" s="63"/>
      <c r="R3" s="63"/>
      <c r="S3" s="63"/>
    </row>
    <row r="4" spans="1:19" ht="15.5">
      <c r="A4" s="63"/>
      <c r="B4" s="63"/>
      <c r="C4" s="63"/>
      <c r="D4" s="63"/>
      <c r="E4" s="63"/>
      <c r="F4" s="63"/>
      <c r="G4" s="63"/>
      <c r="H4" s="63"/>
      <c r="I4" s="63"/>
      <c r="J4" s="63"/>
      <c r="K4" s="63"/>
      <c r="L4" s="63"/>
      <c r="M4" s="63"/>
      <c r="N4" s="63"/>
      <c r="O4" s="63"/>
      <c r="P4" s="63"/>
      <c r="Q4" s="63"/>
      <c r="R4" s="63"/>
      <c r="S4" s="63"/>
    </row>
    <row r="5" spans="1:19" ht="15.5">
      <c r="A5" s="63"/>
      <c r="B5" s="511" t="s">
        <v>715</v>
      </c>
      <c r="C5" s="512"/>
      <c r="D5" s="512"/>
      <c r="E5" s="512"/>
      <c r="F5" s="512"/>
      <c r="G5" s="63"/>
      <c r="H5" s="63"/>
      <c r="I5" s="63"/>
      <c r="J5" s="63"/>
      <c r="K5" s="63"/>
      <c r="L5" s="63"/>
      <c r="M5" s="63"/>
      <c r="N5" s="63"/>
      <c r="O5" s="63"/>
      <c r="P5" s="63"/>
      <c r="Q5" s="63"/>
      <c r="R5" s="63"/>
      <c r="S5" s="63"/>
    </row>
    <row r="6" spans="1:19" ht="15.5">
      <c r="A6" s="63"/>
      <c r="B6" s="513" t="s">
        <v>716</v>
      </c>
      <c r="C6" s="514"/>
      <c r="D6" s="514"/>
      <c r="E6" s="514"/>
      <c r="F6" s="514"/>
      <c r="G6" s="63"/>
      <c r="H6" s="63"/>
      <c r="I6" s="63"/>
      <c r="J6" s="63"/>
      <c r="K6" s="63"/>
      <c r="L6" s="63"/>
      <c r="M6" s="63"/>
      <c r="N6" s="63"/>
      <c r="O6" s="63"/>
      <c r="P6" s="63"/>
      <c r="Q6" s="63"/>
      <c r="R6" s="63"/>
      <c r="S6" s="63"/>
    </row>
    <row r="7" spans="1:19" ht="15.5">
      <c r="A7" s="63"/>
      <c r="B7" s="515" t="s">
        <v>717</v>
      </c>
      <c r="C7" s="516"/>
      <c r="D7" s="516"/>
      <c r="E7" s="516"/>
      <c r="F7" s="516"/>
      <c r="G7" s="63"/>
      <c r="H7" s="63"/>
      <c r="I7" s="63"/>
      <c r="J7" s="63"/>
      <c r="K7" s="63"/>
      <c r="L7" s="63"/>
      <c r="M7" s="63"/>
      <c r="N7" s="63"/>
      <c r="O7" s="63"/>
      <c r="P7" s="63"/>
      <c r="Q7" s="63"/>
      <c r="R7" s="63"/>
      <c r="S7" s="63"/>
    </row>
    <row r="8" spans="1:19" ht="15.5">
      <c r="A8" s="63"/>
      <c r="B8" s="511" t="s">
        <v>718</v>
      </c>
      <c r="C8" s="512"/>
      <c r="D8" s="512"/>
      <c r="E8" s="512"/>
      <c r="F8" s="512"/>
      <c r="G8" s="63"/>
      <c r="H8" s="63"/>
      <c r="I8" s="63"/>
      <c r="J8" s="63"/>
      <c r="K8" s="63"/>
      <c r="L8" s="63"/>
      <c r="M8" s="63"/>
      <c r="N8" s="63"/>
      <c r="O8" s="63"/>
      <c r="P8" s="63"/>
      <c r="Q8" s="63"/>
      <c r="R8" s="63"/>
      <c r="S8" s="63"/>
    </row>
    <row r="9" spans="1:19" ht="15.5">
      <c r="A9" s="63"/>
      <c r="B9" s="513" t="s">
        <v>719</v>
      </c>
      <c r="C9" s="514"/>
      <c r="D9" s="514"/>
      <c r="E9" s="514"/>
      <c r="F9" s="514"/>
      <c r="G9" s="63"/>
      <c r="H9" s="63"/>
      <c r="I9" s="63"/>
      <c r="J9" s="63"/>
      <c r="K9" s="63"/>
      <c r="L9" s="63"/>
      <c r="M9" s="63"/>
      <c r="N9" s="63"/>
      <c r="O9" s="63"/>
      <c r="P9" s="63"/>
      <c r="Q9" s="63"/>
      <c r="R9" s="63"/>
      <c r="S9" s="63"/>
    </row>
    <row r="10" spans="1:19" ht="15.5">
      <c r="A10" s="63"/>
      <c r="B10" s="63"/>
      <c r="C10" s="63"/>
      <c r="D10" s="63"/>
      <c r="E10" s="63"/>
      <c r="F10" s="63"/>
      <c r="G10" s="63"/>
      <c r="H10" s="63"/>
      <c r="I10" s="63"/>
      <c r="J10" s="63"/>
      <c r="K10" s="63"/>
      <c r="L10" s="63"/>
      <c r="M10" s="63"/>
      <c r="N10" s="63"/>
      <c r="O10" s="63"/>
      <c r="P10" s="63"/>
      <c r="Q10" s="63"/>
      <c r="R10" s="63"/>
      <c r="S10" s="63"/>
    </row>
    <row r="11" spans="1:19" ht="18.5">
      <c r="A11" s="63"/>
      <c r="B11" s="31" t="s">
        <v>709</v>
      </c>
      <c r="C11" s="31" t="s">
        <v>710</v>
      </c>
      <c r="D11" s="31" t="s">
        <v>372</v>
      </c>
      <c r="E11" s="32" t="s">
        <v>711</v>
      </c>
      <c r="F11" s="33" t="s">
        <v>712</v>
      </c>
      <c r="G11" s="32" t="s">
        <v>528</v>
      </c>
      <c r="H11" s="63"/>
      <c r="I11" s="63"/>
      <c r="J11" s="63"/>
      <c r="K11" s="63"/>
      <c r="L11" s="63"/>
      <c r="M11" s="63"/>
      <c r="N11" s="63"/>
      <c r="O11" s="63"/>
      <c r="P11" s="63"/>
      <c r="Q11" s="63"/>
      <c r="R11" s="63"/>
      <c r="S11" s="63"/>
    </row>
    <row r="12" spans="1:19" ht="15.5">
      <c r="A12" s="63"/>
      <c r="B12" s="63" t="s">
        <v>17</v>
      </c>
      <c r="C12" s="284">
        <v>19</v>
      </c>
      <c r="D12" s="284"/>
      <c r="E12" s="284"/>
      <c r="F12" s="606">
        <v>5</v>
      </c>
      <c r="G12" s="284"/>
      <c r="H12" s="63"/>
      <c r="I12" s="63"/>
      <c r="J12" s="63"/>
      <c r="K12" s="63"/>
      <c r="L12" s="63"/>
      <c r="M12" s="63"/>
      <c r="N12" s="63"/>
      <c r="O12" s="63"/>
      <c r="P12" s="63"/>
      <c r="Q12" s="63"/>
      <c r="R12" s="63"/>
      <c r="S12" s="63"/>
    </row>
    <row r="13" spans="1:19" ht="15.5">
      <c r="A13" s="63"/>
      <c r="B13" s="63" t="s">
        <v>16</v>
      </c>
      <c r="C13" s="284">
        <v>150</v>
      </c>
      <c r="D13" s="284"/>
      <c r="E13" s="26"/>
      <c r="F13" s="606">
        <v>2</v>
      </c>
      <c r="G13" s="284"/>
      <c r="H13" s="63"/>
      <c r="I13" s="63"/>
      <c r="J13" s="63"/>
      <c r="K13" s="63"/>
      <c r="L13" s="63"/>
      <c r="M13" s="63"/>
      <c r="N13" s="63"/>
      <c r="O13" s="63"/>
      <c r="P13" s="63"/>
      <c r="Q13" s="63"/>
      <c r="R13" s="63"/>
      <c r="S13" s="63"/>
    </row>
    <row r="14" spans="1:19" ht="15.5">
      <c r="A14" s="63"/>
      <c r="B14" s="63" t="s">
        <v>15</v>
      </c>
      <c r="C14" s="284">
        <v>80</v>
      </c>
      <c r="D14" s="284"/>
      <c r="E14" s="26"/>
      <c r="F14" s="606">
        <v>10</v>
      </c>
      <c r="G14" s="284"/>
      <c r="H14" s="63"/>
      <c r="I14" s="63"/>
      <c r="J14" s="63"/>
      <c r="K14" s="63"/>
      <c r="L14" s="63"/>
      <c r="M14" s="63"/>
      <c r="N14" s="63"/>
      <c r="O14" s="63"/>
      <c r="P14" s="63"/>
      <c r="Q14" s="63"/>
      <c r="R14" s="63"/>
      <c r="S14" s="63"/>
    </row>
    <row r="15" spans="1:19" ht="15.5">
      <c r="A15" s="63"/>
      <c r="B15" s="63" t="s">
        <v>14</v>
      </c>
      <c r="C15" s="284">
        <v>260</v>
      </c>
      <c r="D15" s="284"/>
      <c r="E15" s="26"/>
      <c r="F15" s="606">
        <v>12</v>
      </c>
      <c r="G15" s="284"/>
      <c r="H15" s="63"/>
      <c r="I15" s="63"/>
      <c r="J15" s="63"/>
      <c r="K15" s="63"/>
      <c r="L15" s="63"/>
      <c r="M15" s="63"/>
      <c r="N15" s="63"/>
      <c r="O15" s="63"/>
      <c r="P15" s="63"/>
      <c r="Q15" s="63"/>
      <c r="R15" s="63"/>
      <c r="S15" s="63"/>
    </row>
    <row r="16" spans="1:19" ht="15.5">
      <c r="A16" s="63"/>
      <c r="B16" s="63" t="s">
        <v>13</v>
      </c>
      <c r="C16" s="284">
        <v>100</v>
      </c>
      <c r="D16" s="284"/>
      <c r="E16" s="26"/>
      <c r="F16" s="606">
        <v>14</v>
      </c>
      <c r="G16" s="284"/>
      <c r="H16" s="63"/>
      <c r="I16" s="63"/>
      <c r="J16" s="63"/>
      <c r="K16" s="63"/>
      <c r="L16" s="63"/>
      <c r="M16" s="63"/>
      <c r="N16" s="63"/>
      <c r="O16" s="63"/>
      <c r="P16" s="63"/>
      <c r="Q16" s="63"/>
      <c r="R16" s="63"/>
      <c r="S16" s="63"/>
    </row>
    <row r="17" spans="1:19" ht="19" thickBot="1">
      <c r="A17" s="63"/>
      <c r="B17" s="63"/>
      <c r="C17" s="63"/>
      <c r="D17" s="63"/>
      <c r="E17" s="285"/>
      <c r="F17" s="119"/>
      <c r="G17" s="285"/>
      <c r="H17" s="63"/>
      <c r="I17" s="63"/>
      <c r="J17" s="63"/>
      <c r="K17" s="63"/>
      <c r="L17" s="63"/>
      <c r="M17" s="63"/>
      <c r="N17" s="63"/>
      <c r="O17" s="63"/>
      <c r="P17" s="63"/>
      <c r="Q17" s="63"/>
      <c r="R17" s="63"/>
      <c r="S17" s="63"/>
    </row>
    <row r="18" spans="1:19" ht="16" thickTop="1">
      <c r="A18" s="63"/>
      <c r="B18" s="505" t="s">
        <v>713</v>
      </c>
      <c r="C18" s="507"/>
      <c r="D18" s="63"/>
      <c r="E18" s="63"/>
      <c r="F18" s="505" t="s">
        <v>721</v>
      </c>
      <c r="G18" s="507"/>
      <c r="H18" s="63"/>
      <c r="I18" s="63"/>
      <c r="J18" s="63"/>
      <c r="K18" s="63"/>
      <c r="L18" s="63"/>
      <c r="M18" s="63"/>
      <c r="N18" s="63"/>
      <c r="O18" s="63"/>
      <c r="P18" s="63"/>
      <c r="Q18" s="63"/>
      <c r="R18" s="63"/>
      <c r="S18" s="63"/>
    </row>
    <row r="19" spans="1:19" ht="16" thickBot="1">
      <c r="A19" s="63"/>
      <c r="B19" s="508"/>
      <c r="C19" s="510"/>
      <c r="D19" s="63"/>
      <c r="E19" s="63"/>
      <c r="F19" s="508"/>
      <c r="G19" s="510"/>
      <c r="H19" s="63"/>
      <c r="I19" s="63"/>
      <c r="J19" s="63"/>
      <c r="K19" s="63"/>
      <c r="L19" s="63"/>
      <c r="M19" s="63"/>
      <c r="N19" s="63"/>
      <c r="O19" s="63"/>
      <c r="P19" s="63"/>
      <c r="Q19" s="63"/>
      <c r="R19" s="63"/>
      <c r="S19" s="63"/>
    </row>
    <row r="20" spans="1:19" ht="16.5" thickTop="1" thickBot="1">
      <c r="A20" s="63"/>
      <c r="B20" s="63"/>
      <c r="C20" s="63"/>
      <c r="D20" s="63"/>
      <c r="E20" s="63"/>
      <c r="F20" s="63"/>
      <c r="G20" s="63"/>
      <c r="H20" s="63"/>
      <c r="I20" s="63"/>
      <c r="J20" s="63"/>
      <c r="K20" s="63"/>
      <c r="L20" s="63"/>
      <c r="M20" s="63"/>
      <c r="N20" s="63"/>
      <c r="O20" s="63"/>
      <c r="P20" s="63"/>
      <c r="Q20" s="63"/>
      <c r="R20" s="63"/>
      <c r="S20" s="63"/>
    </row>
    <row r="21" spans="1:19" ht="16" thickTop="1">
      <c r="A21" s="63"/>
      <c r="B21" s="63"/>
      <c r="C21" s="63"/>
      <c r="D21" s="505" t="s">
        <v>722</v>
      </c>
      <c r="E21" s="507"/>
      <c r="F21" s="63"/>
      <c r="G21" s="63"/>
      <c r="H21" s="63"/>
      <c r="I21" s="63"/>
      <c r="J21" s="63"/>
      <c r="K21" s="63"/>
      <c r="L21" s="63"/>
      <c r="M21" s="63"/>
      <c r="N21" s="63"/>
      <c r="O21" s="63"/>
      <c r="P21" s="63"/>
      <c r="Q21" s="63"/>
      <c r="R21" s="63"/>
      <c r="S21" s="63"/>
    </row>
    <row r="22" spans="1:19" ht="16" thickBot="1">
      <c r="A22" s="63"/>
      <c r="B22" s="63"/>
      <c r="C22" s="63"/>
      <c r="D22" s="508"/>
      <c r="E22" s="510"/>
      <c r="F22" s="63"/>
      <c r="G22" s="63"/>
      <c r="H22" s="63"/>
      <c r="I22" s="63"/>
      <c r="J22" s="63"/>
      <c r="K22" s="63"/>
      <c r="L22" s="63"/>
      <c r="M22" s="63"/>
      <c r="N22" s="63"/>
      <c r="O22" s="63"/>
      <c r="P22" s="63"/>
      <c r="Q22" s="63"/>
      <c r="R22" s="63"/>
      <c r="S22" s="63"/>
    </row>
    <row r="23" spans="1:19" ht="16" thickTop="1">
      <c r="A23" s="63"/>
      <c r="B23" s="63"/>
      <c r="C23" s="63"/>
      <c r="D23" s="63"/>
      <c r="E23" s="63"/>
      <c r="F23" s="63"/>
      <c r="G23" s="63"/>
      <c r="H23" s="63"/>
      <c r="I23" s="63"/>
      <c r="J23" s="63"/>
      <c r="K23" s="63"/>
      <c r="L23" s="63"/>
      <c r="M23" s="63"/>
      <c r="N23" s="63"/>
      <c r="O23" s="63"/>
      <c r="P23" s="63"/>
      <c r="Q23" s="63"/>
      <c r="R23" s="63"/>
      <c r="S23" s="63"/>
    </row>
    <row r="24" spans="1:19" ht="15.5">
      <c r="A24" s="63"/>
      <c r="B24" s="63"/>
      <c r="C24" s="63"/>
      <c r="D24" s="63"/>
      <c r="E24" s="63"/>
      <c r="F24" s="63"/>
      <c r="G24" s="63"/>
      <c r="H24" s="63"/>
      <c r="I24" s="63"/>
      <c r="J24" s="63"/>
      <c r="K24" s="63"/>
      <c r="L24" s="63"/>
      <c r="M24" s="63"/>
      <c r="N24" s="63"/>
      <c r="O24" s="63"/>
      <c r="P24" s="63"/>
      <c r="Q24" s="63"/>
      <c r="R24" s="63"/>
      <c r="S24" s="63"/>
    </row>
    <row r="25" spans="1:19" ht="16" thickBot="1">
      <c r="A25" s="63"/>
      <c r="B25" s="63"/>
      <c r="C25" s="63"/>
      <c r="D25" s="63"/>
      <c r="E25" s="63"/>
      <c r="F25" s="63"/>
      <c r="G25" s="63"/>
      <c r="H25" s="63"/>
      <c r="I25" s="63"/>
      <c r="J25" s="63"/>
      <c r="K25" s="63"/>
      <c r="L25" s="63"/>
      <c r="M25" s="63"/>
      <c r="N25" s="63"/>
      <c r="O25" s="63"/>
      <c r="P25" s="63"/>
      <c r="Q25" s="63"/>
      <c r="R25" s="63"/>
      <c r="S25" s="63"/>
    </row>
    <row r="26" spans="1:19" ht="19" thickBot="1">
      <c r="A26" s="63"/>
      <c r="B26" s="444" t="s">
        <v>720</v>
      </c>
      <c r="C26" s="445"/>
      <c r="D26" s="445"/>
      <c r="E26" s="445"/>
      <c r="F26" s="445"/>
      <c r="G26" s="445"/>
      <c r="H26" s="445"/>
      <c r="I26" s="445"/>
      <c r="J26" s="445"/>
      <c r="K26" s="445"/>
      <c r="L26" s="446"/>
      <c r="M26" s="63"/>
      <c r="N26" s="63"/>
      <c r="O26" s="63"/>
      <c r="P26" s="63"/>
      <c r="Q26" s="63"/>
      <c r="R26" s="63"/>
      <c r="S26" s="63"/>
    </row>
    <row r="27" spans="1:19" ht="15.5">
      <c r="A27" s="63"/>
      <c r="B27" s="63"/>
      <c r="C27" s="63"/>
      <c r="D27" s="63"/>
      <c r="E27" s="63"/>
      <c r="F27" s="63"/>
      <c r="G27" s="63"/>
      <c r="H27" s="63"/>
      <c r="I27" s="63"/>
      <c r="J27" s="63"/>
      <c r="K27" s="63"/>
      <c r="L27" s="63"/>
      <c r="M27" s="63"/>
      <c r="N27" s="63"/>
      <c r="O27" s="63"/>
      <c r="P27" s="63"/>
      <c r="Q27" s="63"/>
      <c r="R27" s="63"/>
      <c r="S27" s="63"/>
    </row>
    <row r="28" spans="1:19" ht="18.5">
      <c r="A28" s="63"/>
      <c r="B28" s="34" t="s">
        <v>709</v>
      </c>
      <c r="C28" s="34" t="s">
        <v>710</v>
      </c>
      <c r="D28" s="34" t="s">
        <v>372</v>
      </c>
      <c r="E28" s="35" t="s">
        <v>711</v>
      </c>
      <c r="F28" s="36" t="s">
        <v>712</v>
      </c>
      <c r="G28" s="35" t="s">
        <v>528</v>
      </c>
      <c r="H28" s="63"/>
      <c r="I28" s="63"/>
      <c r="J28" s="63"/>
      <c r="K28" s="63"/>
      <c r="L28" s="63"/>
      <c r="M28" s="63"/>
      <c r="N28" s="63"/>
      <c r="O28" s="63"/>
      <c r="P28" s="63"/>
      <c r="Q28" s="63"/>
      <c r="R28" s="63"/>
      <c r="S28" s="63"/>
    </row>
    <row r="29" spans="1:19" ht="18.5">
      <c r="A29" s="63"/>
      <c r="B29" s="63" t="s">
        <v>17</v>
      </c>
      <c r="C29" s="284">
        <v>50</v>
      </c>
      <c r="D29" s="284" cm="1">
        <f t="array" ref="D29:D33">Stlpec_Cena*1.2</f>
        <v>60</v>
      </c>
      <c r="E29" s="284" cm="1">
        <f t="array" ref="E29:E33">Stlpec_Cena_s_DPH-Stlpec_Cena</f>
        <v>10</v>
      </c>
      <c r="F29" s="118">
        <v>5</v>
      </c>
      <c r="G29" s="284" cm="1">
        <f t="array" ref="G29:G33">Stlpec_Cena_s_DPH*Stlpec_Mnozstvo</f>
        <v>300</v>
      </c>
      <c r="H29" s="63"/>
      <c r="I29" s="63"/>
      <c r="J29" s="63"/>
      <c r="K29" s="63"/>
      <c r="L29" s="63"/>
      <c r="M29" s="63"/>
      <c r="N29" s="63"/>
      <c r="O29" s="63"/>
      <c r="P29" s="63"/>
      <c r="Q29" s="63"/>
      <c r="R29" s="63"/>
      <c r="S29" s="63"/>
    </row>
    <row r="30" spans="1:19" ht="18.5">
      <c r="A30" s="63"/>
      <c r="B30" s="63" t="s">
        <v>16</v>
      </c>
      <c r="C30" s="284">
        <v>150</v>
      </c>
      <c r="D30" s="284">
        <v>180</v>
      </c>
      <c r="E30" s="284">
        <v>30</v>
      </c>
      <c r="F30" s="118">
        <v>2</v>
      </c>
      <c r="G30" s="284">
        <v>360</v>
      </c>
      <c r="H30" s="63"/>
      <c r="I30" s="63"/>
      <c r="J30" s="63"/>
      <c r="K30" s="63"/>
      <c r="L30" s="63"/>
      <c r="M30" s="63"/>
      <c r="N30" s="63"/>
      <c r="O30" s="63"/>
      <c r="P30" s="63"/>
      <c r="Q30" s="63"/>
      <c r="R30" s="63"/>
      <c r="S30" s="63"/>
    </row>
    <row r="31" spans="1:19" ht="18.5">
      <c r="A31" s="63"/>
      <c r="B31" s="63" t="s">
        <v>15</v>
      </c>
      <c r="C31" s="284">
        <v>80</v>
      </c>
      <c r="D31" s="284">
        <v>96</v>
      </c>
      <c r="E31" s="284">
        <v>16</v>
      </c>
      <c r="F31" s="118">
        <v>10</v>
      </c>
      <c r="G31" s="284">
        <v>960</v>
      </c>
      <c r="H31" s="63"/>
      <c r="I31" s="63"/>
      <c r="J31" s="63"/>
      <c r="K31" s="63"/>
      <c r="L31" s="63"/>
      <c r="M31" s="63"/>
      <c r="N31" s="63"/>
      <c r="O31" s="63"/>
      <c r="P31" s="63"/>
      <c r="Q31" s="63"/>
      <c r="R31" s="63"/>
      <c r="S31" s="63"/>
    </row>
    <row r="32" spans="1:19" ht="18.5">
      <c r="A32" s="63"/>
      <c r="B32" s="63" t="s">
        <v>14</v>
      </c>
      <c r="C32" s="284">
        <v>260</v>
      </c>
      <c r="D32" s="284">
        <v>312</v>
      </c>
      <c r="E32" s="284">
        <v>52</v>
      </c>
      <c r="F32" s="118">
        <v>12</v>
      </c>
      <c r="G32" s="284">
        <v>3744</v>
      </c>
      <c r="H32" s="63"/>
      <c r="I32" s="63"/>
      <c r="J32" s="63"/>
      <c r="K32" s="63"/>
      <c r="L32" s="63"/>
      <c r="M32" s="63"/>
      <c r="N32" s="63"/>
      <c r="O32" s="63"/>
      <c r="P32" s="63"/>
      <c r="Q32" s="63"/>
      <c r="R32" s="63"/>
      <c r="S32" s="63"/>
    </row>
    <row r="33" spans="1:19" ht="18.5">
      <c r="A33" s="63"/>
      <c r="B33" s="63" t="s">
        <v>13</v>
      </c>
      <c r="C33" s="284">
        <v>100</v>
      </c>
      <c r="D33" s="284">
        <v>120</v>
      </c>
      <c r="E33" s="284">
        <v>20</v>
      </c>
      <c r="F33" s="118">
        <v>14</v>
      </c>
      <c r="G33" s="284">
        <v>1680</v>
      </c>
      <c r="H33" s="63"/>
      <c r="I33" s="63"/>
      <c r="J33" s="63"/>
      <c r="K33" s="63"/>
      <c r="L33" s="63"/>
      <c r="M33" s="63"/>
      <c r="N33" s="63"/>
      <c r="O33" s="63"/>
      <c r="P33" s="63"/>
      <c r="Q33" s="63"/>
      <c r="R33" s="63"/>
      <c r="S33" s="63"/>
    </row>
    <row r="34" spans="1:19" ht="15.5">
      <c r="A34" s="63"/>
      <c r="B34" s="63"/>
      <c r="C34" s="63"/>
      <c r="D34" s="63"/>
      <c r="E34" s="63"/>
      <c r="F34" s="63"/>
      <c r="G34" s="63"/>
      <c r="H34" s="63"/>
      <c r="I34" s="63"/>
      <c r="J34" s="63"/>
      <c r="K34" s="63"/>
      <c r="L34" s="63"/>
      <c r="M34" s="63"/>
      <c r="N34" s="63"/>
      <c r="O34" s="63"/>
      <c r="P34" s="63"/>
      <c r="Q34" s="63"/>
      <c r="R34" s="63"/>
      <c r="S34" s="63"/>
    </row>
    <row r="35" spans="1:19" ht="15.75" customHeight="1">
      <c r="A35" s="63"/>
      <c r="B35" s="63"/>
      <c r="C35" s="63"/>
      <c r="D35" s="63"/>
      <c r="E35" s="63"/>
      <c r="F35" s="63"/>
      <c r="G35" s="63"/>
      <c r="H35" s="63"/>
      <c r="I35" s="63"/>
      <c r="J35" s="63"/>
      <c r="K35" s="63"/>
      <c r="L35" s="63"/>
      <c r="M35" s="63"/>
      <c r="N35" s="63"/>
      <c r="O35" s="63"/>
      <c r="P35" s="63"/>
      <c r="Q35" s="63"/>
      <c r="R35" s="63"/>
      <c r="S35" s="63"/>
    </row>
    <row r="36" spans="1:19" ht="15.75" customHeight="1">
      <c r="A36" s="63"/>
      <c r="B36" s="63"/>
      <c r="C36" s="63"/>
      <c r="D36" s="63"/>
      <c r="E36" s="63"/>
      <c r="F36" s="63"/>
      <c r="G36" s="63"/>
      <c r="H36" s="63"/>
      <c r="I36" s="63"/>
      <c r="J36" s="63"/>
      <c r="K36" s="63"/>
      <c r="L36" s="63"/>
      <c r="M36" s="63"/>
      <c r="N36" s="63"/>
      <c r="O36" s="63"/>
      <c r="P36" s="63"/>
      <c r="Q36" s="63"/>
      <c r="R36" s="63"/>
      <c r="S36" s="63"/>
    </row>
    <row r="37" spans="1:19" ht="16" thickBot="1">
      <c r="A37" s="63"/>
      <c r="B37" s="63"/>
      <c r="C37" s="63"/>
      <c r="D37" s="63"/>
      <c r="E37" s="63"/>
      <c r="F37" s="63"/>
      <c r="G37" s="63"/>
      <c r="H37" s="63"/>
      <c r="I37" s="63"/>
      <c r="J37" s="63"/>
      <c r="K37" s="63"/>
      <c r="L37" s="63"/>
      <c r="M37" s="63"/>
      <c r="N37" s="63"/>
      <c r="O37" s="63"/>
      <c r="P37" s="63"/>
      <c r="Q37" s="63"/>
      <c r="R37" s="63"/>
      <c r="S37" s="63"/>
    </row>
    <row r="38" spans="1:19" ht="19" thickBot="1">
      <c r="A38" s="63"/>
      <c r="B38" s="444" t="s">
        <v>730</v>
      </c>
      <c r="C38" s="445"/>
      <c r="D38" s="445"/>
      <c r="E38" s="445"/>
      <c r="F38" s="445"/>
      <c r="G38" s="445"/>
      <c r="H38" s="445"/>
      <c r="I38" s="445"/>
      <c r="J38" s="445"/>
      <c r="K38" s="445"/>
      <c r="L38" s="446"/>
      <c r="M38" s="63"/>
      <c r="N38" s="63"/>
      <c r="O38" s="63"/>
      <c r="P38" s="63"/>
      <c r="Q38" s="63"/>
      <c r="R38" s="63"/>
      <c r="S38" s="63"/>
    </row>
    <row r="39" spans="1:19" ht="15.5">
      <c r="A39" s="63"/>
      <c r="B39" s="63"/>
      <c r="C39" s="63"/>
      <c r="D39" s="63"/>
      <c r="E39" s="63"/>
      <c r="F39" s="63"/>
      <c r="G39" s="63"/>
      <c r="H39" s="63"/>
      <c r="I39" s="63"/>
      <c r="J39" s="63"/>
      <c r="K39" s="63"/>
      <c r="L39" s="63"/>
      <c r="M39" s="63"/>
      <c r="N39" s="63"/>
      <c r="O39" s="63"/>
      <c r="P39" s="63"/>
      <c r="Q39" s="63"/>
      <c r="R39" s="63"/>
      <c r="S39" s="63"/>
    </row>
    <row r="40" spans="1:19" ht="15.5">
      <c r="A40" s="63"/>
      <c r="B40" s="63"/>
      <c r="C40" s="63"/>
      <c r="D40" s="63"/>
      <c r="E40" s="63"/>
      <c r="F40" s="63"/>
      <c r="G40" s="63"/>
      <c r="H40" s="63"/>
      <c r="I40" s="63"/>
      <c r="J40" s="63"/>
      <c r="K40" s="63"/>
      <c r="L40" s="63"/>
      <c r="M40" s="63"/>
      <c r="N40" s="63"/>
      <c r="O40" s="63"/>
      <c r="P40" s="63"/>
      <c r="Q40" s="63"/>
      <c r="R40" s="63"/>
      <c r="S40" s="63"/>
    </row>
    <row r="41" spans="1:19" ht="15.5">
      <c r="A41" s="63"/>
      <c r="B41" s="63"/>
      <c r="C41" s="63"/>
      <c r="D41" s="63"/>
      <c r="E41" s="63"/>
      <c r="F41" s="63"/>
      <c r="G41" s="63"/>
      <c r="H41" s="63"/>
      <c r="I41" s="63"/>
      <c r="J41" s="63"/>
      <c r="K41" s="63"/>
      <c r="L41" s="63"/>
      <c r="M41" s="63"/>
      <c r="N41" s="63"/>
      <c r="O41" s="63"/>
      <c r="P41" s="63"/>
      <c r="Q41" s="63"/>
      <c r="R41" s="63"/>
      <c r="S41" s="63"/>
    </row>
    <row r="42" spans="1:19" ht="15.5">
      <c r="A42" s="63"/>
      <c r="B42" s="63"/>
      <c r="C42" s="63"/>
      <c r="D42" s="63"/>
      <c r="E42" s="63"/>
      <c r="F42" s="63"/>
      <c r="G42" s="63"/>
      <c r="H42" s="63"/>
      <c r="I42" s="63"/>
      <c r="J42" s="63"/>
      <c r="K42" s="63"/>
      <c r="L42" s="63"/>
      <c r="M42" s="63"/>
      <c r="N42" s="63"/>
      <c r="O42" s="63"/>
      <c r="P42" s="63"/>
      <c r="Q42" s="63"/>
      <c r="R42" s="63"/>
      <c r="S42" s="63"/>
    </row>
    <row r="43" spans="1:19" ht="15.5">
      <c r="A43" s="63"/>
      <c r="B43" s="63"/>
      <c r="C43" s="63"/>
      <c r="D43" s="63"/>
      <c r="E43" s="63"/>
      <c r="F43" s="63"/>
      <c r="G43" s="63"/>
      <c r="H43" s="443"/>
      <c r="I43" s="438"/>
      <c r="J43" s="63"/>
      <c r="K43" s="63"/>
      <c r="L43" s="63"/>
      <c r="M43" s="63"/>
      <c r="N43" s="63"/>
      <c r="O43" s="63"/>
      <c r="P43" s="63"/>
      <c r="Q43" s="63"/>
      <c r="R43" s="63"/>
      <c r="S43" s="63"/>
    </row>
    <row r="44" spans="1:19" ht="15.5">
      <c r="A44" s="63"/>
      <c r="B44" s="63"/>
      <c r="C44" s="63"/>
      <c r="D44" s="63"/>
      <c r="E44" s="63"/>
      <c r="F44" s="63"/>
      <c r="G44" s="63"/>
      <c r="H44" s="63"/>
      <c r="I44" s="63"/>
      <c r="J44" s="63"/>
      <c r="K44" s="63"/>
      <c r="L44" s="63"/>
      <c r="M44" s="63"/>
      <c r="N44" s="63"/>
      <c r="O44" s="63"/>
      <c r="P44" s="63"/>
      <c r="Q44" s="63"/>
      <c r="R44" s="63"/>
      <c r="S44" s="63"/>
    </row>
    <row r="45" spans="1:19" ht="15.5">
      <c r="A45" s="63"/>
      <c r="B45" s="63"/>
      <c r="C45" s="63"/>
      <c r="D45" s="63"/>
      <c r="E45" s="63"/>
      <c r="F45" s="63"/>
      <c r="G45" s="63"/>
      <c r="H45" s="63"/>
      <c r="I45" s="63"/>
      <c r="J45" s="63"/>
      <c r="K45" s="63"/>
      <c r="L45" s="63"/>
      <c r="M45" s="63"/>
      <c r="N45" s="63"/>
      <c r="O45" s="63"/>
      <c r="P45" s="63"/>
      <c r="Q45" s="63"/>
      <c r="R45" s="63"/>
      <c r="S45" s="63"/>
    </row>
    <row r="46" spans="1:19" ht="15.5">
      <c r="A46" s="63"/>
      <c r="B46" s="63"/>
      <c r="C46" s="63"/>
      <c r="D46" s="63"/>
      <c r="E46" s="63"/>
      <c r="F46" s="63"/>
      <c r="G46" s="63"/>
      <c r="H46" s="63"/>
      <c r="I46" s="63"/>
      <c r="J46" s="63"/>
      <c r="K46" s="63"/>
      <c r="L46" s="63"/>
      <c r="M46" s="63"/>
      <c r="N46" s="63"/>
      <c r="O46" s="63"/>
      <c r="P46" s="63"/>
      <c r="Q46" s="63"/>
      <c r="R46" s="63"/>
      <c r="S46" s="63"/>
    </row>
    <row r="47" spans="1:19" ht="15.5">
      <c r="A47" s="63"/>
      <c r="B47" s="63"/>
      <c r="C47" s="63"/>
      <c r="D47" s="63"/>
      <c r="E47" s="63"/>
      <c r="F47" s="63"/>
      <c r="G47" s="63"/>
      <c r="H47" s="63"/>
      <c r="I47" s="63"/>
      <c r="J47" s="63"/>
      <c r="K47" s="63"/>
      <c r="L47" s="63"/>
      <c r="M47" s="63"/>
      <c r="N47" s="63"/>
      <c r="O47" s="63"/>
      <c r="P47" s="63"/>
      <c r="Q47" s="63"/>
      <c r="R47" s="63"/>
      <c r="S47" s="63"/>
    </row>
    <row r="48" spans="1:19" ht="15.5">
      <c r="A48" s="63"/>
      <c r="B48" s="63"/>
      <c r="C48" s="63"/>
      <c r="D48" s="63"/>
      <c r="E48" s="63"/>
      <c r="F48" s="63"/>
      <c r="G48" s="63"/>
      <c r="H48" s="63"/>
      <c r="I48" s="63"/>
      <c r="J48" s="63"/>
      <c r="K48" s="63"/>
      <c r="L48" s="63"/>
      <c r="M48" s="63"/>
      <c r="N48" s="63"/>
      <c r="O48" s="63"/>
      <c r="P48" s="63"/>
      <c r="Q48" s="63"/>
      <c r="R48" s="63"/>
      <c r="S48" s="63"/>
    </row>
    <row r="49" spans="1:19" ht="16" thickBot="1">
      <c r="A49" s="63"/>
      <c r="B49" s="63"/>
      <c r="C49" s="63"/>
      <c r="D49" s="63"/>
      <c r="E49" s="63"/>
      <c r="F49" s="63"/>
      <c r="G49" s="63"/>
      <c r="H49" s="63"/>
      <c r="I49" s="63"/>
      <c r="J49" s="63"/>
      <c r="K49" s="63"/>
      <c r="L49" s="63"/>
      <c r="M49" s="63"/>
      <c r="N49" s="63"/>
      <c r="O49" s="63"/>
      <c r="P49" s="63"/>
      <c r="Q49" s="63"/>
      <c r="R49" s="63"/>
      <c r="S49" s="63"/>
    </row>
    <row r="50" spans="1:19" ht="19" thickBot="1">
      <c r="A50" s="63"/>
      <c r="B50" s="444" t="s">
        <v>747</v>
      </c>
      <c r="C50" s="445"/>
      <c r="D50" s="445"/>
      <c r="E50" s="445"/>
      <c r="F50" s="445"/>
      <c r="G50" s="445"/>
      <c r="H50" s="445"/>
      <c r="I50" s="445"/>
      <c r="J50" s="445"/>
      <c r="K50" s="445"/>
      <c r="L50" s="446"/>
      <c r="M50" s="63"/>
      <c r="N50" s="63"/>
      <c r="O50" s="63"/>
      <c r="P50" s="63"/>
      <c r="Q50" s="63"/>
      <c r="R50" s="63"/>
      <c r="S50" s="63"/>
    </row>
    <row r="51" spans="1:19" ht="16" thickBot="1">
      <c r="A51" s="63"/>
      <c r="B51" s="63"/>
      <c r="C51" s="63"/>
      <c r="D51" s="63"/>
      <c r="E51" s="63"/>
      <c r="F51" s="63"/>
      <c r="G51" s="63"/>
      <c r="H51" s="63"/>
      <c r="I51" s="63"/>
      <c r="J51" s="63"/>
      <c r="K51" s="63"/>
      <c r="L51" s="63"/>
      <c r="M51" s="63"/>
      <c r="N51" s="63"/>
      <c r="O51" s="63"/>
      <c r="P51" s="63"/>
      <c r="Q51" s="63"/>
      <c r="R51" s="63"/>
      <c r="S51" s="63"/>
    </row>
    <row r="52" spans="1:19" ht="16" thickTop="1">
      <c r="A52" s="63"/>
      <c r="B52" s="505" t="s">
        <v>748</v>
      </c>
      <c r="C52" s="506"/>
      <c r="D52" s="506"/>
      <c r="E52" s="506"/>
      <c r="F52" s="506"/>
      <c r="G52" s="507"/>
      <c r="H52" s="63"/>
      <c r="I52" s="63"/>
      <c r="J52" s="63"/>
      <c r="K52" s="63"/>
      <c r="L52" s="63"/>
      <c r="M52" s="63"/>
      <c r="N52" s="63"/>
      <c r="O52" s="63"/>
      <c r="P52" s="63"/>
      <c r="Q52" s="63"/>
      <c r="R52" s="63"/>
      <c r="S52" s="63"/>
    </row>
    <row r="53" spans="1:19" ht="16" thickBot="1">
      <c r="A53" s="63"/>
      <c r="B53" s="508"/>
      <c r="C53" s="509"/>
      <c r="D53" s="509"/>
      <c r="E53" s="509"/>
      <c r="F53" s="509"/>
      <c r="G53" s="510"/>
      <c r="H53" s="63"/>
      <c r="I53" s="63"/>
      <c r="J53" s="63"/>
      <c r="K53" s="63"/>
      <c r="L53" s="63"/>
      <c r="M53" s="63"/>
      <c r="N53" s="63"/>
      <c r="O53" s="63"/>
      <c r="P53" s="63"/>
      <c r="Q53" s="63"/>
      <c r="R53" s="63"/>
      <c r="S53" s="63"/>
    </row>
    <row r="54" spans="1:19" ht="16" thickTop="1">
      <c r="A54" s="63"/>
      <c r="B54" s="63"/>
      <c r="C54" s="63"/>
      <c r="D54" s="63"/>
      <c r="E54" s="63"/>
      <c r="F54" s="63"/>
      <c r="G54" s="63"/>
      <c r="H54" s="63"/>
      <c r="I54" s="63"/>
      <c r="J54" s="63"/>
      <c r="K54" s="63"/>
      <c r="L54" s="63"/>
      <c r="M54" s="63"/>
      <c r="N54" s="63"/>
      <c r="O54" s="63"/>
      <c r="P54" s="63"/>
      <c r="Q54" s="63"/>
      <c r="R54" s="63"/>
      <c r="S54" s="63"/>
    </row>
    <row r="55" spans="1:19" ht="18.75" customHeight="1">
      <c r="A55" s="63"/>
      <c r="B55" s="34" t="s">
        <v>709</v>
      </c>
      <c r="C55" s="34" t="s">
        <v>710</v>
      </c>
      <c r="D55" s="34" t="s">
        <v>372</v>
      </c>
      <c r="E55" s="35" t="s">
        <v>711</v>
      </c>
      <c r="F55" s="36" t="s">
        <v>712</v>
      </c>
      <c r="G55" s="35" t="s">
        <v>528</v>
      </c>
      <c r="H55" s="63"/>
      <c r="I55" s="63"/>
      <c r="J55" s="286" t="s">
        <v>749</v>
      </c>
      <c r="K55" s="286"/>
      <c r="L55" s="286"/>
      <c r="M55" s="286"/>
      <c r="N55" s="63"/>
      <c r="O55" s="63"/>
      <c r="P55" s="63"/>
      <c r="Q55" s="63"/>
      <c r="R55" s="63"/>
      <c r="S55" s="63"/>
    </row>
    <row r="56" spans="1:19" ht="15" customHeight="1">
      <c r="A56" s="63"/>
      <c r="B56" s="63" t="s">
        <v>17</v>
      </c>
      <c r="C56" s="284">
        <v>50</v>
      </c>
      <c r="D56" s="284">
        <f t="array" ref="D56:D60">S01_Cena*1.2</f>
        <v>60</v>
      </c>
      <c r="E56" s="284">
        <f t="array" ref="E56:E60">S02_Cena_s_DPH-S01_Cena</f>
        <v>10</v>
      </c>
      <c r="F56" s="118">
        <v>5</v>
      </c>
      <c r="G56" s="284"/>
      <c r="H56" s="63"/>
      <c r="I56" s="286" t="s">
        <v>754</v>
      </c>
      <c r="J56" s="63"/>
      <c r="K56" s="63"/>
      <c r="L56" s="63"/>
      <c r="M56" s="63"/>
      <c r="N56" s="63"/>
      <c r="O56" s="63"/>
      <c r="P56" s="63"/>
      <c r="Q56" s="63"/>
      <c r="R56" s="63"/>
      <c r="S56" s="63"/>
    </row>
    <row r="57" spans="1:19" ht="15.75" customHeight="1">
      <c r="A57" s="63"/>
      <c r="B57" s="63" t="s">
        <v>16</v>
      </c>
      <c r="C57" s="284">
        <v>150</v>
      </c>
      <c r="D57" s="26">
        <v>180</v>
      </c>
      <c r="E57" s="26">
        <v>30</v>
      </c>
      <c r="F57" s="118">
        <v>2</v>
      </c>
      <c r="G57" s="284"/>
      <c r="H57" s="63"/>
      <c r="I57" s="287" t="s">
        <v>750</v>
      </c>
      <c r="J57" s="63"/>
      <c r="K57" s="63"/>
      <c r="L57" s="63"/>
      <c r="M57" s="63"/>
      <c r="N57" s="63"/>
      <c r="O57" s="63"/>
      <c r="P57" s="63"/>
      <c r="Q57" s="63"/>
      <c r="R57" s="63"/>
      <c r="S57" s="63"/>
    </row>
    <row r="58" spans="1:19" ht="15.75" customHeight="1">
      <c r="A58" s="63"/>
      <c r="B58" s="63" t="s">
        <v>15</v>
      </c>
      <c r="C58" s="284">
        <v>80</v>
      </c>
      <c r="D58" s="26">
        <v>96</v>
      </c>
      <c r="E58" s="26">
        <v>16</v>
      </c>
      <c r="F58" s="118">
        <v>10</v>
      </c>
      <c r="G58" s="284"/>
      <c r="H58" s="63"/>
      <c r="I58" s="288" t="s">
        <v>751</v>
      </c>
      <c r="J58" s="286"/>
      <c r="K58" s="286"/>
      <c r="L58" s="286"/>
      <c r="M58" s="286"/>
      <c r="N58" s="288"/>
      <c r="O58" s="288"/>
      <c r="P58" s="63"/>
      <c r="Q58" s="63"/>
      <c r="R58" s="63"/>
      <c r="S58" s="63"/>
    </row>
    <row r="59" spans="1:19" ht="15.75" customHeight="1">
      <c r="A59" s="63"/>
      <c r="B59" s="63" t="s">
        <v>14</v>
      </c>
      <c r="C59" s="284">
        <v>260</v>
      </c>
      <c r="D59" s="26">
        <v>312</v>
      </c>
      <c r="E59" s="26">
        <v>52</v>
      </c>
      <c r="F59" s="118">
        <v>12</v>
      </c>
      <c r="G59" s="284"/>
      <c r="H59" s="63"/>
      <c r="I59" s="286" t="s">
        <v>752</v>
      </c>
      <c r="J59" s="289"/>
      <c r="K59" s="63"/>
      <c r="L59" s="63"/>
      <c r="M59" s="63"/>
      <c r="N59" s="63"/>
      <c r="O59" s="63"/>
      <c r="P59" s="63"/>
      <c r="Q59" s="63"/>
      <c r="R59" s="63"/>
      <c r="S59" s="63"/>
    </row>
    <row r="60" spans="1:19" ht="15.75" customHeight="1">
      <c r="A60" s="63"/>
      <c r="B60" s="63" t="s">
        <v>13</v>
      </c>
      <c r="C60" s="284">
        <v>100</v>
      </c>
      <c r="D60" s="26">
        <v>120</v>
      </c>
      <c r="E60" s="26">
        <v>20</v>
      </c>
      <c r="F60" s="118">
        <v>14</v>
      </c>
      <c r="G60" s="284"/>
      <c r="H60" s="63"/>
      <c r="I60" s="287" t="s">
        <v>753</v>
      </c>
      <c r="J60" s="289"/>
      <c r="K60" s="225"/>
      <c r="L60" s="63"/>
      <c r="M60" s="63"/>
      <c r="N60" s="63"/>
      <c r="O60" s="63"/>
      <c r="P60" s="63"/>
      <c r="Q60" s="63"/>
      <c r="R60" s="63"/>
      <c r="S60" s="63"/>
    </row>
    <row r="61" spans="1:19" ht="15.5">
      <c r="A61" s="63"/>
      <c r="B61" s="63"/>
      <c r="C61" s="63"/>
      <c r="D61" s="63"/>
      <c r="E61" s="63"/>
      <c r="F61" s="63"/>
      <c r="G61" s="63"/>
      <c r="H61" s="63"/>
      <c r="I61" s="63"/>
      <c r="J61" s="63"/>
      <c r="K61" s="63"/>
      <c r="L61" s="63"/>
      <c r="M61" s="63"/>
      <c r="N61" s="63"/>
      <c r="O61" s="63"/>
      <c r="P61" s="63"/>
      <c r="Q61" s="63"/>
      <c r="R61" s="63"/>
      <c r="S61" s="63"/>
    </row>
    <row r="62" spans="1:19" ht="15.5">
      <c r="A62" s="63"/>
      <c r="B62" s="63"/>
      <c r="C62" s="63"/>
      <c r="D62" s="63"/>
      <c r="E62" s="63"/>
      <c r="F62" s="63"/>
      <c r="G62" s="63"/>
      <c r="H62" s="63"/>
      <c r="I62" s="63"/>
      <c r="J62" s="63"/>
      <c r="K62" s="63"/>
      <c r="L62" s="63"/>
      <c r="M62" s="63"/>
      <c r="N62" s="63"/>
      <c r="O62" s="63"/>
      <c r="P62" s="63"/>
      <c r="Q62" s="63"/>
      <c r="R62" s="63"/>
      <c r="S62" s="63"/>
    </row>
    <row r="63" spans="1:19" ht="15.5">
      <c r="A63" s="63"/>
      <c r="B63" s="63"/>
      <c r="C63" s="290"/>
      <c r="D63" s="290"/>
      <c r="E63" s="290"/>
      <c r="F63" s="63"/>
      <c r="G63" s="63"/>
      <c r="H63" s="63"/>
      <c r="I63" s="63"/>
      <c r="J63" s="63"/>
      <c r="K63" s="63"/>
      <c r="L63" s="63"/>
      <c r="M63" s="63"/>
      <c r="N63" s="63"/>
      <c r="O63" s="63"/>
      <c r="P63" s="63"/>
      <c r="Q63" s="63"/>
      <c r="R63" s="63"/>
      <c r="S63" s="63"/>
    </row>
    <row r="64" spans="1:19" ht="15.5">
      <c r="A64" s="63"/>
      <c r="B64" s="63"/>
      <c r="C64" s="290"/>
      <c r="D64" s="290"/>
      <c r="E64" s="290"/>
      <c r="F64" s="63"/>
      <c r="G64" s="63"/>
      <c r="H64" s="63"/>
      <c r="I64" s="63"/>
      <c r="J64" s="63"/>
      <c r="K64" s="63"/>
      <c r="L64" s="63"/>
      <c r="M64" s="63"/>
      <c r="N64" s="63"/>
      <c r="O64" s="63"/>
      <c r="P64" s="63"/>
      <c r="Q64" s="63"/>
      <c r="R64" s="63"/>
      <c r="S64" s="63"/>
    </row>
    <row r="65" spans="1:19" ht="15.5">
      <c r="A65" s="63"/>
      <c r="B65" s="63"/>
      <c r="C65" s="290"/>
      <c r="D65" s="290"/>
      <c r="E65" s="290"/>
      <c r="F65" s="63"/>
      <c r="G65" s="63"/>
      <c r="H65" s="63"/>
      <c r="I65" s="63"/>
      <c r="J65" s="63"/>
      <c r="K65" s="63"/>
      <c r="L65" s="63"/>
      <c r="M65" s="63"/>
      <c r="N65" s="63"/>
      <c r="O65" s="63"/>
      <c r="P65" s="63"/>
      <c r="Q65" s="63"/>
      <c r="R65" s="63"/>
      <c r="S65" s="63"/>
    </row>
    <row r="66" spans="1:19" ht="15.5">
      <c r="A66" s="63"/>
      <c r="B66" s="63"/>
      <c r="C66" s="290"/>
      <c r="D66" s="290"/>
      <c r="E66" s="290"/>
      <c r="F66" s="63"/>
      <c r="G66" s="63"/>
      <c r="H66" s="63"/>
      <c r="I66" s="63"/>
      <c r="J66" s="63"/>
      <c r="K66" s="63"/>
      <c r="L66" s="63"/>
      <c r="M66" s="63"/>
      <c r="N66" s="63"/>
      <c r="O66" s="63"/>
      <c r="P66" s="63"/>
      <c r="Q66" s="63"/>
      <c r="R66" s="63"/>
      <c r="S66" s="63"/>
    </row>
    <row r="67" spans="1:19" ht="15.5">
      <c r="A67" s="63"/>
      <c r="B67" s="63"/>
      <c r="C67" s="290"/>
      <c r="D67" s="290"/>
      <c r="E67" s="290"/>
      <c r="F67" s="63"/>
      <c r="G67" s="63"/>
      <c r="H67" s="63"/>
      <c r="I67" s="63"/>
      <c r="J67" s="63"/>
      <c r="K67" s="63"/>
      <c r="L67" s="63"/>
      <c r="M67" s="63"/>
      <c r="N67" s="63"/>
      <c r="O67" s="63"/>
      <c r="P67" s="63"/>
      <c r="Q67" s="63"/>
      <c r="R67" s="63"/>
      <c r="S67" s="63"/>
    </row>
    <row r="68" spans="1:19" ht="15.5">
      <c r="A68" s="63"/>
      <c r="B68" s="63"/>
      <c r="C68" s="290"/>
      <c r="D68" s="290"/>
      <c r="E68" s="290"/>
      <c r="F68" s="63"/>
      <c r="G68" s="63"/>
      <c r="H68" s="63"/>
      <c r="I68" s="63"/>
      <c r="J68" s="63"/>
      <c r="K68" s="63"/>
      <c r="L68" s="63"/>
      <c r="M68" s="63"/>
      <c r="N68" s="63"/>
      <c r="O68" s="63"/>
      <c r="P68" s="63"/>
      <c r="Q68" s="63"/>
      <c r="R68" s="63"/>
      <c r="S68" s="63"/>
    </row>
    <row r="69" spans="1:19" ht="15.5">
      <c r="A69" s="63"/>
      <c r="B69" s="63"/>
      <c r="C69" s="290"/>
      <c r="D69" s="290"/>
      <c r="E69" s="290"/>
      <c r="F69" s="63"/>
      <c r="G69" s="63"/>
      <c r="H69" s="63"/>
      <c r="I69" s="63"/>
      <c r="J69" s="63"/>
      <c r="K69" s="63"/>
      <c r="L69" s="63"/>
      <c r="M69" s="63"/>
      <c r="N69" s="63"/>
      <c r="O69" s="63"/>
      <c r="P69" s="63"/>
      <c r="Q69" s="63"/>
      <c r="R69" s="63"/>
      <c r="S69" s="63"/>
    </row>
  </sheetData>
  <mergeCells count="15">
    <mergeCell ref="B52:G53"/>
    <mergeCell ref="B50:L50"/>
    <mergeCell ref="H43:I43"/>
    <mergeCell ref="A1:S1"/>
    <mergeCell ref="B3:L3"/>
    <mergeCell ref="B18:C19"/>
    <mergeCell ref="B5:F5"/>
    <mergeCell ref="B6:F6"/>
    <mergeCell ref="B7:F7"/>
    <mergeCell ref="B38:L38"/>
    <mergeCell ref="B8:F8"/>
    <mergeCell ref="B9:F9"/>
    <mergeCell ref="B26:L26"/>
    <mergeCell ref="F18:G19"/>
    <mergeCell ref="D21:E22"/>
  </mergeCells>
  <pageMargins left="0.70866141732283472" right="0.70866141732283472" top="0.74803149606299213" bottom="0.74803149606299213" header="0.31496062992125984" footer="0.31496062992125984"/>
  <pageSetup paperSize="9" orientation="portrait" errors="dash"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180D13-02F2-452B-A568-179E66934AD6}">
  <sheetPr codeName="Hárok36">
    <tabColor theme="9" tint="-0.249977111117893"/>
  </sheetPr>
  <dimension ref="B2:K19"/>
  <sheetViews>
    <sheetView zoomScale="145" zoomScaleNormal="145" workbookViewId="0">
      <selection activeCell="C18" sqref="C18"/>
    </sheetView>
  </sheetViews>
  <sheetFormatPr defaultRowHeight="14.5"/>
  <cols>
    <col min="2" max="2" width="9.453125" bestFit="1" customWidth="1"/>
    <col min="3" max="3" width="10.08984375" bestFit="1" customWidth="1"/>
    <col min="5" max="5" width="10.453125" bestFit="1" customWidth="1"/>
    <col min="7" max="7" width="13.54296875" bestFit="1" customWidth="1"/>
    <col min="8" max="8" width="4.36328125" bestFit="1" customWidth="1"/>
    <col min="9" max="9" width="3.453125" bestFit="1" customWidth="1"/>
    <col min="10" max="10" width="6.453125" bestFit="1" customWidth="1"/>
  </cols>
  <sheetData>
    <row r="2" spans="2:11" ht="15.5">
      <c r="B2" s="63" t="s">
        <v>402</v>
      </c>
      <c r="C2" s="63" t="s">
        <v>336</v>
      </c>
      <c r="D2" s="63" t="s">
        <v>1320</v>
      </c>
      <c r="E2" s="63" t="s">
        <v>1321</v>
      </c>
      <c r="F2" s="63"/>
      <c r="G2" s="63"/>
      <c r="H2" s="63"/>
      <c r="I2" s="63"/>
      <c r="J2" s="63"/>
    </row>
    <row r="3" spans="2:11" ht="15.5">
      <c r="B3" s="63" t="s">
        <v>515</v>
      </c>
      <c r="C3" s="63" t="s">
        <v>1322</v>
      </c>
      <c r="D3" s="63" t="s">
        <v>1323</v>
      </c>
      <c r="E3" s="63">
        <v>123</v>
      </c>
      <c r="F3" s="63"/>
      <c r="G3" s="63" t="str">
        <f t="array" ref="G3:G5">Meno</f>
        <v>Adam</v>
      </c>
      <c r="H3" s="63"/>
      <c r="I3" s="63"/>
      <c r="J3" s="63"/>
      <c r="K3" t="str">
        <f t="array" ref="K3:K4">Meno</f>
        <v>Adam</v>
      </c>
    </row>
    <row r="4" spans="2:11" ht="15.5">
      <c r="B4" s="63" t="s">
        <v>701</v>
      </c>
      <c r="C4" s="63" t="s">
        <v>1324</v>
      </c>
      <c r="D4" s="63" t="s">
        <v>1325</v>
      </c>
      <c r="E4" s="63">
        <v>456</v>
      </c>
      <c r="F4" s="63"/>
      <c r="G4" s="63" t="str">
        <v>Peter</v>
      </c>
      <c r="H4" s="63"/>
      <c r="I4" s="63"/>
      <c r="K4" t="str">
        <v>Peter</v>
      </c>
    </row>
    <row r="5" spans="2:11" ht="15.5">
      <c r="B5" s="63" t="s">
        <v>514</v>
      </c>
      <c r="C5" s="63" t="s">
        <v>1326</v>
      </c>
      <c r="D5" s="63" t="s">
        <v>1327</v>
      </c>
      <c r="E5" s="63">
        <v>789</v>
      </c>
      <c r="F5" s="63"/>
      <c r="G5" s="63" t="str">
        <v>Eva</v>
      </c>
      <c r="H5" s="63"/>
      <c r="I5" s="63"/>
    </row>
    <row r="6" spans="2:11" ht="15.5">
      <c r="B6" s="63"/>
      <c r="C6" s="63"/>
      <c r="D6" s="63"/>
      <c r="E6" s="63"/>
      <c r="F6" s="63"/>
      <c r="G6" s="63"/>
      <c r="H6" s="63"/>
      <c r="I6" s="63"/>
      <c r="J6" s="63"/>
    </row>
    <row r="7" spans="2:11" ht="15.5">
      <c r="B7" s="63"/>
      <c r="C7" s="63"/>
      <c r="D7" s="63"/>
      <c r="E7" s="63"/>
      <c r="F7" s="63"/>
      <c r="G7" s="63"/>
      <c r="H7" s="63"/>
      <c r="I7" s="63"/>
      <c r="J7" s="63"/>
    </row>
    <row r="8" spans="2:11" ht="15.5">
      <c r="B8" s="63"/>
      <c r="C8" s="63" t="s">
        <v>710</v>
      </c>
      <c r="D8" s="63" t="s">
        <v>1328</v>
      </c>
      <c r="E8" s="63" t="s">
        <v>1329</v>
      </c>
      <c r="F8" s="63"/>
      <c r="G8" s="63"/>
      <c r="H8" s="63"/>
      <c r="I8" s="63"/>
      <c r="J8" s="63"/>
    </row>
    <row r="9" spans="2:11" ht="15.5">
      <c r="B9" s="63" t="s">
        <v>1315</v>
      </c>
      <c r="C9" s="63">
        <v>100</v>
      </c>
      <c r="D9" s="63" t="s">
        <v>450</v>
      </c>
      <c r="E9" s="63" t="s">
        <v>1330</v>
      </c>
      <c r="F9" s="63"/>
      <c r="G9" s="63">
        <f t="array" ref="G9:G13">Cena</f>
        <v>100</v>
      </c>
      <c r="H9" s="63"/>
      <c r="I9" s="63"/>
      <c r="J9" s="63"/>
    </row>
    <row r="10" spans="2:11" ht="15.5">
      <c r="B10" s="63" t="s">
        <v>1316</v>
      </c>
      <c r="C10" s="63">
        <v>200</v>
      </c>
      <c r="D10" s="63" t="s">
        <v>454</v>
      </c>
      <c r="E10" s="63" t="s">
        <v>1330</v>
      </c>
      <c r="F10" s="63"/>
      <c r="G10" s="63">
        <v>200</v>
      </c>
      <c r="H10" s="63"/>
    </row>
    <row r="11" spans="2:11" ht="15.5">
      <c r="B11" s="63" t="s">
        <v>1317</v>
      </c>
      <c r="C11" s="63">
        <v>300</v>
      </c>
      <c r="D11" s="63" t="s">
        <v>450</v>
      </c>
      <c r="E11" s="63" t="s">
        <v>1330</v>
      </c>
      <c r="F11" s="63"/>
      <c r="G11" s="63">
        <v>300</v>
      </c>
      <c r="H11" s="63"/>
      <c r="I11" s="63"/>
      <c r="J11" s="63"/>
    </row>
    <row r="12" spans="2:11" ht="15.5">
      <c r="B12" s="63" t="s">
        <v>1318</v>
      </c>
      <c r="C12" s="63">
        <v>400</v>
      </c>
      <c r="D12" s="63" t="s">
        <v>454</v>
      </c>
      <c r="E12" s="63" t="s">
        <v>1330</v>
      </c>
      <c r="F12" s="63"/>
      <c r="G12" s="63">
        <v>400</v>
      </c>
      <c r="H12" s="63"/>
      <c r="I12" s="63"/>
      <c r="J12" s="63"/>
    </row>
    <row r="13" spans="2:11" ht="15.5">
      <c r="B13" s="63" t="s">
        <v>1319</v>
      </c>
      <c r="C13" s="63">
        <v>500</v>
      </c>
      <c r="D13" s="63" t="s">
        <v>450</v>
      </c>
      <c r="E13" s="63" t="s">
        <v>1330</v>
      </c>
      <c r="F13" s="63"/>
      <c r="G13" s="63">
        <v>500</v>
      </c>
      <c r="H13" s="63"/>
      <c r="I13" s="63"/>
      <c r="J13" s="63"/>
    </row>
    <row r="14" spans="2:11" ht="15.5">
      <c r="B14" s="63"/>
      <c r="C14" s="63"/>
      <c r="D14" s="63"/>
      <c r="E14" s="63"/>
      <c r="F14" s="63"/>
      <c r="H14" s="63"/>
      <c r="I14" s="63"/>
      <c r="J14" s="63"/>
    </row>
    <row r="15" spans="2:11" ht="15.5">
      <c r="B15" s="63"/>
      <c r="C15" s="63"/>
      <c r="D15" s="63"/>
      <c r="E15" s="63"/>
      <c r="F15" s="63"/>
      <c r="H15" s="63"/>
      <c r="I15" s="63"/>
      <c r="J15" s="63"/>
    </row>
    <row r="16" spans="2:11" ht="15.5">
      <c r="B16" s="63"/>
      <c r="C16" s="63"/>
      <c r="D16" s="63"/>
      <c r="E16" s="63"/>
      <c r="F16" s="63"/>
      <c r="G16">
        <f t="array" ref="G16:I16">Produkt3</f>
        <v>300</v>
      </c>
      <c r="H16" s="63" t="str">
        <v>áno</v>
      </c>
      <c r="I16" s="63" t="str">
        <v>ok</v>
      </c>
      <c r="J16" s="63"/>
    </row>
    <row r="17" spans="2:10" ht="15.5">
      <c r="B17" s="63"/>
      <c r="C17" s="63"/>
      <c r="D17" s="63"/>
      <c r="E17" s="63"/>
      <c r="F17" s="63"/>
      <c r="H17" s="63"/>
      <c r="I17" s="63"/>
      <c r="J17" s="63"/>
    </row>
    <row r="19" spans="2:10">
      <c r="G19">
        <f t="array" ref="G19:I19">Produkt5</f>
        <v>500</v>
      </c>
      <c r="H19" t="str">
        <v>áno</v>
      </c>
      <c r="I19" t="str">
        <v>ok</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AEDB4-8F2B-4373-A9CC-874B008C129E}">
  <sheetPr codeName="Hárok34">
    <tabColor theme="1"/>
  </sheetPr>
  <dimension ref="A1:H8"/>
  <sheetViews>
    <sheetView zoomScale="175" zoomScaleNormal="175" workbookViewId="0">
      <selection activeCell="C18" sqref="C18"/>
    </sheetView>
  </sheetViews>
  <sheetFormatPr defaultRowHeight="14.5"/>
  <cols>
    <col min="1" max="1" width="9.453125" bestFit="1" customWidth="1"/>
    <col min="2" max="2" width="5.6328125" bestFit="1" customWidth="1"/>
    <col min="3" max="3" width="12" bestFit="1" customWidth="1"/>
    <col min="4" max="4" width="6.6328125" bestFit="1" customWidth="1"/>
    <col min="7" max="7" width="13.81640625" bestFit="1" customWidth="1"/>
    <col min="8" max="8" width="6.6328125" bestFit="1" customWidth="1"/>
  </cols>
  <sheetData>
    <row r="1" spans="1:8" ht="15.5">
      <c r="A1" s="63" t="s">
        <v>402</v>
      </c>
      <c r="B1" s="63" t="s">
        <v>710</v>
      </c>
      <c r="C1" s="63" t="s">
        <v>1314</v>
      </c>
      <c r="D1" s="63"/>
      <c r="E1" s="63"/>
      <c r="F1" s="63"/>
      <c r="G1" s="63"/>
      <c r="H1" s="63"/>
    </row>
    <row r="2" spans="1:8" ht="15.5">
      <c r="A2" s="63" t="s">
        <v>1315</v>
      </c>
      <c r="B2" s="63">
        <v>100</v>
      </c>
      <c r="C2" s="63">
        <v>10</v>
      </c>
      <c r="D2" s="63">
        <f>B2*C2</f>
        <v>1000</v>
      </c>
      <c r="E2" s="63"/>
      <c r="F2" s="63"/>
      <c r="G2" s="63" t="s">
        <v>1331</v>
      </c>
      <c r="H2" s="63">
        <f>SUMPRODUCT(B2:B6,C2:C6)</f>
        <v>55000</v>
      </c>
    </row>
    <row r="3" spans="1:8" ht="15.5">
      <c r="A3" s="63" t="s">
        <v>1316</v>
      </c>
      <c r="B3" s="63">
        <v>200</v>
      </c>
      <c r="C3" s="63">
        <v>20</v>
      </c>
      <c r="D3" s="63">
        <f t="shared" ref="D3:D6" si="0">B3*C3</f>
        <v>4000</v>
      </c>
      <c r="E3" s="63"/>
      <c r="F3" s="63"/>
      <c r="G3" s="63"/>
      <c r="H3" s="63"/>
    </row>
    <row r="4" spans="1:8" ht="15.5">
      <c r="A4" s="63" t="s">
        <v>1317</v>
      </c>
      <c r="B4" s="63">
        <v>300</v>
      </c>
      <c r="C4" s="63">
        <v>30</v>
      </c>
      <c r="D4" s="63">
        <f t="shared" si="0"/>
        <v>9000</v>
      </c>
      <c r="E4" s="63"/>
      <c r="F4" s="63"/>
      <c r="G4" s="63"/>
      <c r="H4" s="63"/>
    </row>
    <row r="5" spans="1:8" ht="15.5">
      <c r="A5" s="63" t="s">
        <v>1318</v>
      </c>
      <c r="B5" s="63">
        <v>400</v>
      </c>
      <c r="C5" s="63">
        <v>40</v>
      </c>
      <c r="D5" s="63">
        <f t="shared" si="0"/>
        <v>16000</v>
      </c>
      <c r="E5" s="63"/>
      <c r="F5" s="63"/>
      <c r="G5" s="63"/>
      <c r="H5" s="63"/>
    </row>
    <row r="6" spans="1:8" ht="15.5">
      <c r="A6" s="63" t="s">
        <v>1319</v>
      </c>
      <c r="B6" s="63">
        <v>500</v>
      </c>
      <c r="C6" s="63">
        <v>50</v>
      </c>
      <c r="D6" s="63">
        <f t="shared" si="0"/>
        <v>25000</v>
      </c>
      <c r="E6" s="63"/>
      <c r="F6" s="63"/>
      <c r="G6" s="63"/>
      <c r="H6" s="63"/>
    </row>
    <row r="7" spans="1:8" ht="15.5">
      <c r="A7" s="63"/>
      <c r="B7" s="63"/>
      <c r="C7" s="63"/>
      <c r="D7" s="63"/>
      <c r="E7" s="63"/>
      <c r="F7" s="63"/>
      <c r="G7" s="63"/>
      <c r="H7" s="63"/>
    </row>
    <row r="8" spans="1:8" ht="15.5">
      <c r="A8" s="63"/>
      <c r="B8" s="63"/>
      <c r="C8" s="63"/>
      <c r="D8" s="63">
        <f>SUM(D2:D7)</f>
        <v>55000</v>
      </c>
      <c r="E8" s="63"/>
      <c r="F8" s="63"/>
      <c r="G8" s="63"/>
      <c r="H8" s="63"/>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árok9">
    <tabColor rgb="FF92D050"/>
  </sheetPr>
  <dimension ref="A1:S69"/>
  <sheetViews>
    <sheetView zoomScaleNormal="100" workbookViewId="0">
      <selection activeCell="C18" sqref="C18"/>
    </sheetView>
  </sheetViews>
  <sheetFormatPr defaultRowHeight="14.5"/>
  <cols>
    <col min="1" max="1" width="11.54296875" bestFit="1" customWidth="1"/>
    <col min="2" max="2" width="26" bestFit="1" customWidth="1"/>
    <col min="3" max="3" width="16.08984375" customWidth="1"/>
    <col min="4" max="4" width="13.6328125" customWidth="1"/>
    <col min="5" max="5" width="17.90625" bestFit="1" customWidth="1"/>
    <col min="6" max="6" width="16.08984375" bestFit="1" customWidth="1"/>
    <col min="7" max="7" width="12.54296875" customWidth="1"/>
    <col min="8" max="8" width="24" customWidth="1"/>
    <col min="9" max="9" width="14.6328125" customWidth="1"/>
    <col min="11" max="11" width="10.90625" bestFit="1" customWidth="1"/>
  </cols>
  <sheetData>
    <row r="1" spans="1:19" ht="81" customHeight="1">
      <c r="A1" s="438"/>
      <c r="B1" s="438"/>
      <c r="C1" s="438"/>
      <c r="D1" s="438"/>
      <c r="E1" s="438"/>
      <c r="F1" s="438"/>
      <c r="G1" s="438"/>
      <c r="H1" s="438"/>
      <c r="I1" s="438"/>
      <c r="J1" s="438"/>
      <c r="K1" s="438"/>
      <c r="L1" s="438"/>
      <c r="M1" s="438"/>
      <c r="N1" s="438"/>
      <c r="O1" s="438"/>
      <c r="P1" s="438"/>
      <c r="Q1" s="438"/>
      <c r="R1" s="438"/>
      <c r="S1" s="438"/>
    </row>
    <row r="2" spans="1:19" ht="15" thickBot="1">
      <c r="A2" s="12"/>
      <c r="B2" s="12"/>
      <c r="C2" s="12"/>
      <c r="D2" s="12"/>
      <c r="E2" s="12"/>
      <c r="F2" s="12"/>
      <c r="G2" s="12"/>
      <c r="H2" s="12"/>
      <c r="I2" s="12"/>
      <c r="J2" s="12"/>
      <c r="K2" s="12"/>
      <c r="L2" s="12"/>
      <c r="M2" s="12"/>
      <c r="N2" s="12"/>
      <c r="O2" s="12"/>
      <c r="P2" s="12"/>
      <c r="Q2" s="12"/>
      <c r="R2" s="12"/>
      <c r="S2" s="12"/>
    </row>
    <row r="3" spans="1:19" ht="19" thickBot="1">
      <c r="A3" s="12"/>
      <c r="B3" s="444" t="s">
        <v>519</v>
      </c>
      <c r="C3" s="445"/>
      <c r="D3" s="445"/>
      <c r="E3" s="445"/>
      <c r="F3" s="445"/>
      <c r="G3" s="445"/>
      <c r="H3" s="445"/>
      <c r="I3" s="445"/>
      <c r="J3" s="445"/>
      <c r="K3" s="445"/>
      <c r="L3" s="446"/>
      <c r="M3" s="12"/>
      <c r="N3" s="12"/>
      <c r="O3" s="12"/>
      <c r="P3" s="12"/>
      <c r="Q3" s="12"/>
      <c r="R3" s="12"/>
      <c r="S3" s="12"/>
    </row>
    <row r="4" spans="1:19">
      <c r="A4" s="12"/>
      <c r="B4" s="12"/>
      <c r="C4" s="12"/>
      <c r="D4" s="12"/>
      <c r="E4" s="12"/>
      <c r="F4" s="12"/>
      <c r="G4" s="12"/>
      <c r="H4" s="12"/>
      <c r="I4" s="12"/>
      <c r="J4" s="12"/>
      <c r="K4" s="12"/>
      <c r="L4" s="12"/>
      <c r="M4" s="12"/>
      <c r="N4" s="12"/>
      <c r="O4" s="12"/>
      <c r="P4" s="12"/>
      <c r="Q4" s="12"/>
      <c r="R4" s="12"/>
      <c r="S4" s="12"/>
    </row>
    <row r="5" spans="1:19" ht="15.5">
      <c r="A5" s="12"/>
      <c r="B5" s="11" t="s">
        <v>520</v>
      </c>
      <c r="C5" s="12"/>
      <c r="D5" s="12"/>
      <c r="E5" s="12"/>
      <c r="F5" s="12"/>
      <c r="G5" s="12"/>
      <c r="H5" s="12"/>
      <c r="I5" s="12"/>
      <c r="J5" s="12"/>
      <c r="K5" s="12"/>
      <c r="L5" s="12"/>
      <c r="M5" s="12"/>
      <c r="N5" s="12"/>
      <c r="O5" s="12"/>
      <c r="P5" s="12"/>
      <c r="Q5" s="12"/>
      <c r="R5" s="12"/>
      <c r="S5" s="12"/>
    </row>
    <row r="6" spans="1:19" s="63" customFormat="1" ht="16" thickBot="1">
      <c r="A6" s="207"/>
      <c r="B6" s="207"/>
      <c r="C6" s="207"/>
      <c r="D6" s="207"/>
      <c r="E6" s="207"/>
      <c r="F6" s="207"/>
      <c r="G6" s="207"/>
      <c r="H6" s="207"/>
      <c r="I6" s="207"/>
      <c r="J6" s="207"/>
      <c r="K6" s="207"/>
      <c r="L6" s="207"/>
      <c r="M6" s="207"/>
      <c r="N6" s="207"/>
      <c r="O6" s="207"/>
      <c r="P6" s="207"/>
      <c r="Q6" s="207"/>
      <c r="R6" s="207"/>
      <c r="S6" s="207"/>
    </row>
    <row r="7" spans="1:19" ht="27" customHeight="1" thickTop="1">
      <c r="B7" s="390" t="s">
        <v>402</v>
      </c>
      <c r="C7" s="391" t="s">
        <v>404</v>
      </c>
      <c r="D7" s="7"/>
      <c r="E7" s="392" t="s">
        <v>1332</v>
      </c>
      <c r="F7" s="393" t="s">
        <v>405</v>
      </c>
      <c r="H7" s="27" t="s">
        <v>737</v>
      </c>
    </row>
    <row r="8" spans="1:19" ht="18.5">
      <c r="B8" s="618" t="s">
        <v>1541</v>
      </c>
      <c r="C8" s="615" t="s">
        <v>406</v>
      </c>
      <c r="E8" s="613">
        <v>0</v>
      </c>
      <c r="F8" s="610">
        <v>0</v>
      </c>
      <c r="H8" s="28" t="s">
        <v>731</v>
      </c>
    </row>
    <row r="9" spans="1:19" ht="18.5">
      <c r="B9" s="618" t="s">
        <v>413</v>
      </c>
      <c r="C9" s="615" t="s">
        <v>414</v>
      </c>
      <c r="E9" s="613">
        <v>66</v>
      </c>
      <c r="F9" s="610">
        <v>0.1</v>
      </c>
      <c r="H9" s="28" t="s">
        <v>732</v>
      </c>
    </row>
    <row r="10" spans="1:19" ht="18.5">
      <c r="B10" s="618" t="s">
        <v>415</v>
      </c>
      <c r="C10" s="615" t="s">
        <v>407</v>
      </c>
      <c r="E10" s="613">
        <v>165.96959437031134</v>
      </c>
      <c r="F10" s="610">
        <v>0.15</v>
      </c>
      <c r="H10" s="28" t="s">
        <v>733</v>
      </c>
    </row>
    <row r="11" spans="1:19" ht="18.5">
      <c r="B11" s="618" t="s">
        <v>416</v>
      </c>
      <c r="C11" s="615" t="s">
        <v>408</v>
      </c>
      <c r="E11" s="613">
        <v>1659.6959437031135</v>
      </c>
      <c r="F11" s="610">
        <v>0.3</v>
      </c>
      <c r="H11" s="28" t="s">
        <v>734</v>
      </c>
    </row>
    <row r="12" spans="1:19" ht="18.5">
      <c r="B12" s="618" t="s">
        <v>417</v>
      </c>
      <c r="C12" s="615" t="s">
        <v>409</v>
      </c>
      <c r="E12" s="613">
        <v>1991.6351324437362</v>
      </c>
      <c r="F12" s="610">
        <v>0.35</v>
      </c>
      <c r="H12" s="28" t="s">
        <v>735</v>
      </c>
    </row>
    <row r="13" spans="1:19" ht="19" thickBot="1">
      <c r="B13" s="619" t="s">
        <v>4323</v>
      </c>
      <c r="C13" s="616" t="s">
        <v>410</v>
      </c>
      <c r="E13" s="614">
        <v>3000</v>
      </c>
      <c r="F13" s="611">
        <v>0.2</v>
      </c>
      <c r="H13" s="29" t="s">
        <v>736</v>
      </c>
    </row>
    <row r="14" spans="1:19" ht="19" thickTop="1">
      <c r="C14" s="612"/>
      <c r="F14" s="63"/>
    </row>
    <row r="15" spans="1:19" ht="18.5">
      <c r="B15" s="396" t="s">
        <v>402</v>
      </c>
      <c r="C15" s="617" t="s">
        <v>413</v>
      </c>
      <c r="E15" s="394" t="s">
        <v>411</v>
      </c>
      <c r="F15" s="120">
        <v>2000</v>
      </c>
    </row>
    <row r="16" spans="1:19" ht="18.5">
      <c r="B16" s="397" t="s">
        <v>404</v>
      </c>
      <c r="C16" s="616"/>
      <c r="E16" s="395" t="s">
        <v>412</v>
      </c>
      <c r="F16" s="121"/>
    </row>
    <row r="17" spans="2:12" ht="15" thickBot="1"/>
    <row r="18" spans="2:12" ht="19" thickBot="1">
      <c r="B18" s="444" t="s">
        <v>521</v>
      </c>
      <c r="C18" s="445"/>
      <c r="D18" s="445"/>
      <c r="E18" s="445"/>
      <c r="F18" s="445"/>
      <c r="G18" s="445"/>
      <c r="H18" s="445"/>
      <c r="I18" s="445"/>
      <c r="J18" s="445"/>
      <c r="K18" s="445"/>
      <c r="L18" s="446"/>
    </row>
    <row r="20" spans="2:12" ht="18.5">
      <c r="B20" s="122" t="s">
        <v>418</v>
      </c>
      <c r="C20" s="122" t="s">
        <v>419</v>
      </c>
      <c r="D20" s="122" t="s">
        <v>263</v>
      </c>
      <c r="E20" s="122" t="s">
        <v>158</v>
      </c>
      <c r="F20" s="122" t="s">
        <v>420</v>
      </c>
      <c r="H20" s="123" t="s">
        <v>158</v>
      </c>
      <c r="I20" s="123" t="s">
        <v>425</v>
      </c>
    </row>
    <row r="21" spans="2:12" ht="18.5">
      <c r="B21" s="124" t="s">
        <v>4321</v>
      </c>
      <c r="C21" s="124" t="s">
        <v>421</v>
      </c>
      <c r="D21" s="125">
        <v>36892</v>
      </c>
      <c r="E21" s="126">
        <v>500</v>
      </c>
      <c r="F21" s="124"/>
      <c r="H21" s="126">
        <v>0</v>
      </c>
      <c r="I21" s="612" t="s">
        <v>4306</v>
      </c>
    </row>
    <row r="22" spans="2:12" ht="18.5">
      <c r="B22" s="124" t="s">
        <v>4322</v>
      </c>
      <c r="C22" s="124" t="s">
        <v>422</v>
      </c>
      <c r="D22" s="125">
        <v>36923</v>
      </c>
      <c r="E22" s="126">
        <v>900</v>
      </c>
      <c r="F22" s="124"/>
      <c r="H22" s="126">
        <v>200</v>
      </c>
      <c r="I22" s="612" t="s">
        <v>4308</v>
      </c>
    </row>
    <row r="23" spans="2:12" ht="18.5">
      <c r="B23" s="124" t="s">
        <v>426</v>
      </c>
      <c r="C23" s="124" t="s">
        <v>422</v>
      </c>
      <c r="D23" s="125">
        <v>36923</v>
      </c>
      <c r="E23" s="126">
        <v>700</v>
      </c>
      <c r="F23" s="124"/>
      <c r="H23" s="126">
        <v>500</v>
      </c>
      <c r="I23" s="612" t="s">
        <v>4307</v>
      </c>
    </row>
    <row r="24" spans="2:12" ht="18.5">
      <c r="B24" s="124" t="s">
        <v>4311</v>
      </c>
      <c r="C24" s="124" t="s">
        <v>423</v>
      </c>
      <c r="D24" s="125">
        <v>36923</v>
      </c>
      <c r="E24" s="126">
        <v>375</v>
      </c>
      <c r="F24" s="124"/>
      <c r="H24" s="126">
        <v>1000</v>
      </c>
      <c r="I24" s="612" t="s">
        <v>4305</v>
      </c>
    </row>
    <row r="25" spans="2:12" ht="19" thickBot="1">
      <c r="B25" s="124" t="s">
        <v>428</v>
      </c>
      <c r="C25" s="124" t="s">
        <v>423</v>
      </c>
      <c r="D25" s="125">
        <v>36923</v>
      </c>
      <c r="E25" s="126">
        <v>450</v>
      </c>
      <c r="F25" s="124"/>
    </row>
    <row r="26" spans="2:12" ht="19" thickTop="1">
      <c r="B26" s="124" t="s">
        <v>429</v>
      </c>
      <c r="C26" s="124" t="s">
        <v>424</v>
      </c>
      <c r="D26" s="125">
        <v>36892</v>
      </c>
      <c r="E26" s="126">
        <v>550</v>
      </c>
      <c r="F26" s="124"/>
      <c r="H26" s="449" t="s">
        <v>708</v>
      </c>
      <c r="I26" s="462"/>
    </row>
    <row r="27" spans="2:12" ht="18.5">
      <c r="B27" s="124" t="s">
        <v>430</v>
      </c>
      <c r="C27" s="124" t="s">
        <v>424</v>
      </c>
      <c r="D27" s="125">
        <v>36923</v>
      </c>
      <c r="E27" s="126">
        <v>800</v>
      </c>
      <c r="F27" s="124"/>
      <c r="H27" s="463"/>
      <c r="I27" s="465"/>
    </row>
    <row r="28" spans="2:12" ht="18.5">
      <c r="B28" s="124" t="s">
        <v>337</v>
      </c>
      <c r="C28" s="124" t="s">
        <v>421</v>
      </c>
      <c r="D28" s="125">
        <v>36892</v>
      </c>
      <c r="E28" s="126">
        <v>700</v>
      </c>
      <c r="F28" s="124"/>
      <c r="H28" s="463"/>
      <c r="I28" s="465"/>
    </row>
    <row r="29" spans="2:12" ht="18.5">
      <c r="B29" s="124" t="s">
        <v>724</v>
      </c>
      <c r="C29" s="124" t="s">
        <v>424</v>
      </c>
      <c r="D29" s="125">
        <v>36923</v>
      </c>
      <c r="E29" s="126">
        <v>600</v>
      </c>
      <c r="F29" s="124"/>
      <c r="H29" s="463"/>
      <c r="I29" s="465"/>
    </row>
    <row r="30" spans="2:12" ht="19" thickBot="1">
      <c r="B30" s="124" t="s">
        <v>431</v>
      </c>
      <c r="C30" s="124" t="s">
        <v>422</v>
      </c>
      <c r="D30" s="125">
        <v>36892</v>
      </c>
      <c r="E30" s="126">
        <v>1250</v>
      </c>
      <c r="F30" s="124"/>
      <c r="H30" s="466"/>
      <c r="I30" s="468"/>
    </row>
    <row r="31" spans="2:12" ht="15" thickTop="1"/>
    <row r="32" spans="2:12" ht="15.5">
      <c r="B32" s="11" t="s">
        <v>522</v>
      </c>
    </row>
    <row r="34" spans="2:12" ht="37.5" thickBot="1">
      <c r="B34" s="184" t="s">
        <v>10</v>
      </c>
      <c r="C34" s="184" t="s">
        <v>11</v>
      </c>
      <c r="D34" s="185" t="s">
        <v>398</v>
      </c>
      <c r="E34" s="185" t="s">
        <v>399</v>
      </c>
      <c r="F34" s="186" t="s">
        <v>400</v>
      </c>
      <c r="G34" s="186" t="s">
        <v>401</v>
      </c>
      <c r="H34" s="186" t="s">
        <v>333</v>
      </c>
      <c r="I34" s="186" t="s">
        <v>397</v>
      </c>
    </row>
    <row r="35" spans="2:12" ht="16" thickTop="1">
      <c r="B35" s="63">
        <v>1</v>
      </c>
      <c r="C35" s="63">
        <v>43407</v>
      </c>
      <c r="D35" s="63">
        <v>34</v>
      </c>
      <c r="E35" s="63"/>
      <c r="F35" s="221">
        <v>27</v>
      </c>
      <c r="G35" s="221"/>
      <c r="H35" s="63">
        <f t="shared" ref="H35:H51" si="0">D35+E35+IF(G35="", F35,G35)</f>
        <v>61</v>
      </c>
      <c r="I35" s="221"/>
      <c r="K35" s="620">
        <v>0</v>
      </c>
      <c r="L35" s="621" t="s">
        <v>12</v>
      </c>
    </row>
    <row r="36" spans="2:12" ht="15.5">
      <c r="B36" s="63">
        <v>2</v>
      </c>
      <c r="C36" s="63">
        <v>43068</v>
      </c>
      <c r="D36" s="63">
        <v>39</v>
      </c>
      <c r="E36" s="63"/>
      <c r="F36" s="221">
        <v>29</v>
      </c>
      <c r="G36" s="221"/>
      <c r="H36" s="63">
        <f t="shared" si="0"/>
        <v>68</v>
      </c>
      <c r="I36" s="221"/>
      <c r="K36" s="622">
        <v>56</v>
      </c>
      <c r="L36" s="245" t="s">
        <v>13</v>
      </c>
    </row>
    <row r="37" spans="2:12" ht="15.5">
      <c r="B37" s="63">
        <v>3</v>
      </c>
      <c r="C37" s="63">
        <v>8704</v>
      </c>
      <c r="D37" s="63">
        <v>31</v>
      </c>
      <c r="E37" s="63"/>
      <c r="F37" s="221">
        <v>22</v>
      </c>
      <c r="G37" s="221">
        <v>24</v>
      </c>
      <c r="H37" s="63">
        <f t="shared" si="0"/>
        <v>55</v>
      </c>
      <c r="I37" s="221"/>
      <c r="K37" s="622">
        <v>65</v>
      </c>
      <c r="L37" s="245" t="s">
        <v>14</v>
      </c>
    </row>
    <row r="38" spans="2:12" ht="15.5">
      <c r="B38" s="63">
        <v>4</v>
      </c>
      <c r="C38" s="63">
        <v>64775</v>
      </c>
      <c r="D38" s="63"/>
      <c r="E38" s="63"/>
      <c r="F38" s="221"/>
      <c r="G38" s="221"/>
      <c r="H38" s="63">
        <f t="shared" si="0"/>
        <v>0</v>
      </c>
      <c r="I38" s="221"/>
      <c r="K38" s="622">
        <v>74</v>
      </c>
      <c r="L38" s="245" t="s">
        <v>15</v>
      </c>
    </row>
    <row r="39" spans="2:12" ht="15.5">
      <c r="B39" s="63">
        <v>5</v>
      </c>
      <c r="C39" s="63">
        <v>8707</v>
      </c>
      <c r="D39" s="63">
        <v>58</v>
      </c>
      <c r="E39" s="63">
        <v>10</v>
      </c>
      <c r="F39" s="221">
        <v>37</v>
      </c>
      <c r="G39" s="221"/>
      <c r="H39" s="63">
        <f t="shared" si="0"/>
        <v>105</v>
      </c>
      <c r="I39" s="221"/>
      <c r="K39" s="622">
        <v>83</v>
      </c>
      <c r="L39" s="245" t="s">
        <v>16</v>
      </c>
    </row>
    <row r="40" spans="2:12" ht="16" thickBot="1">
      <c r="B40" s="63">
        <v>6</v>
      </c>
      <c r="C40" s="63">
        <v>8709</v>
      </c>
      <c r="D40" s="63">
        <v>48</v>
      </c>
      <c r="E40" s="63"/>
      <c r="F40" s="221">
        <v>22</v>
      </c>
      <c r="G40" s="221"/>
      <c r="H40" s="63">
        <f t="shared" si="0"/>
        <v>70</v>
      </c>
      <c r="I40" s="221"/>
      <c r="K40" s="623">
        <v>92</v>
      </c>
      <c r="L40" s="624" t="s">
        <v>17</v>
      </c>
    </row>
    <row r="41" spans="2:12" ht="16" thickTop="1">
      <c r="B41" s="63">
        <v>7</v>
      </c>
      <c r="C41" s="63">
        <v>8710</v>
      </c>
      <c r="D41" s="63">
        <v>41</v>
      </c>
      <c r="E41" s="63"/>
      <c r="F41" s="221"/>
      <c r="G41" s="221">
        <v>28</v>
      </c>
      <c r="H41" s="63">
        <f t="shared" si="0"/>
        <v>69</v>
      </c>
      <c r="I41" s="221"/>
      <c r="K41" s="63"/>
      <c r="L41" s="63"/>
    </row>
    <row r="42" spans="2:12" ht="15.5">
      <c r="B42" s="63">
        <v>8</v>
      </c>
      <c r="C42" s="63">
        <v>64779</v>
      </c>
      <c r="D42" s="63">
        <v>30</v>
      </c>
      <c r="E42" s="63"/>
      <c r="F42" s="221">
        <v>28</v>
      </c>
      <c r="G42" s="221"/>
      <c r="H42" s="63">
        <f t="shared" si="0"/>
        <v>58</v>
      </c>
      <c r="I42" s="221"/>
    </row>
    <row r="43" spans="2:12" ht="15.5">
      <c r="B43" s="63">
        <v>9</v>
      </c>
      <c r="C43" s="63">
        <v>8711</v>
      </c>
      <c r="D43" s="63">
        <v>39</v>
      </c>
      <c r="E43" s="63"/>
      <c r="F43" s="221">
        <v>14</v>
      </c>
      <c r="G43" s="221">
        <v>23</v>
      </c>
      <c r="H43" s="63">
        <f t="shared" si="0"/>
        <v>62</v>
      </c>
      <c r="I43" s="221"/>
    </row>
    <row r="44" spans="2:12" ht="15.5">
      <c r="B44" s="63">
        <v>10</v>
      </c>
      <c r="C44" s="63">
        <v>43098</v>
      </c>
      <c r="D44" s="63">
        <v>48</v>
      </c>
      <c r="E44" s="63"/>
      <c r="F44" s="221">
        <v>25</v>
      </c>
      <c r="G44" s="221"/>
      <c r="H44" s="63">
        <f t="shared" si="0"/>
        <v>73</v>
      </c>
      <c r="I44" s="221"/>
    </row>
    <row r="45" spans="2:12" ht="15.5">
      <c r="B45" s="63">
        <v>11</v>
      </c>
      <c r="C45" s="63">
        <v>5893</v>
      </c>
      <c r="D45" s="63">
        <v>27</v>
      </c>
      <c r="E45" s="63">
        <v>3</v>
      </c>
      <c r="F45" s="221">
        <v>31</v>
      </c>
      <c r="G45" s="221"/>
      <c r="H45" s="63">
        <f t="shared" si="0"/>
        <v>61</v>
      </c>
      <c r="I45" s="221"/>
    </row>
    <row r="46" spans="2:12" ht="15.5">
      <c r="B46" s="63">
        <v>12</v>
      </c>
      <c r="C46" s="63">
        <v>43041</v>
      </c>
      <c r="D46" s="63">
        <v>33</v>
      </c>
      <c r="E46" s="63"/>
      <c r="F46" s="221">
        <v>10</v>
      </c>
      <c r="G46" s="221">
        <v>18</v>
      </c>
      <c r="H46" s="63">
        <f t="shared" si="0"/>
        <v>51</v>
      </c>
      <c r="I46" s="221"/>
    </row>
    <row r="47" spans="2:12" ht="15.5">
      <c r="B47" s="63">
        <v>13</v>
      </c>
      <c r="C47" s="63">
        <v>8714</v>
      </c>
      <c r="D47" s="63">
        <v>51</v>
      </c>
      <c r="E47" s="63"/>
      <c r="F47" s="221">
        <v>25</v>
      </c>
      <c r="G47" s="221"/>
      <c r="H47" s="63">
        <f t="shared" si="0"/>
        <v>76</v>
      </c>
      <c r="I47" s="221"/>
    </row>
    <row r="48" spans="2:12" ht="15.5">
      <c r="B48" s="63">
        <v>14</v>
      </c>
      <c r="C48" s="63">
        <v>68223</v>
      </c>
      <c r="D48" s="63">
        <v>31</v>
      </c>
      <c r="E48" s="63">
        <v>3</v>
      </c>
      <c r="F48" s="221">
        <v>16</v>
      </c>
      <c r="G48" s="221">
        <v>28</v>
      </c>
      <c r="H48" s="63">
        <f t="shared" si="0"/>
        <v>62</v>
      </c>
      <c r="I48" s="221"/>
    </row>
    <row r="49" spans="2:12" ht="15.5">
      <c r="B49" s="63">
        <v>15</v>
      </c>
      <c r="C49" s="63">
        <v>8716</v>
      </c>
      <c r="D49" s="63">
        <v>0</v>
      </c>
      <c r="E49" s="63"/>
      <c r="F49" s="221"/>
      <c r="G49" s="221"/>
      <c r="H49" s="63">
        <f t="shared" si="0"/>
        <v>0</v>
      </c>
      <c r="I49" s="221"/>
    </row>
    <row r="50" spans="2:12" ht="15.5">
      <c r="B50" s="63">
        <v>16</v>
      </c>
      <c r="C50" s="63">
        <v>8717</v>
      </c>
      <c r="D50" s="63">
        <v>39</v>
      </c>
      <c r="E50" s="63"/>
      <c r="F50" s="221">
        <v>24</v>
      </c>
      <c r="G50" s="221"/>
      <c r="H50" s="63">
        <f t="shared" si="0"/>
        <v>63</v>
      </c>
      <c r="I50" s="221"/>
    </row>
    <row r="51" spans="2:12" ht="15.5">
      <c r="B51" s="63">
        <v>17</v>
      </c>
      <c r="C51" s="63">
        <v>5900</v>
      </c>
      <c r="D51" s="63">
        <v>38</v>
      </c>
      <c r="E51" s="63"/>
      <c r="F51" s="221">
        <v>22</v>
      </c>
      <c r="G51" s="221"/>
      <c r="H51" s="63">
        <f t="shared" si="0"/>
        <v>60</v>
      </c>
      <c r="I51" s="221"/>
    </row>
    <row r="52" spans="2:12" ht="15" thickBot="1"/>
    <row r="53" spans="2:12" ht="19" thickBot="1">
      <c r="B53" s="444" t="s">
        <v>707</v>
      </c>
      <c r="C53" s="445"/>
      <c r="D53" s="445"/>
      <c r="E53" s="445"/>
      <c r="F53" s="445"/>
      <c r="G53" s="445"/>
      <c r="H53" s="445"/>
      <c r="I53" s="445"/>
      <c r="J53" s="445"/>
      <c r="K53" s="445"/>
      <c r="L53" s="446"/>
    </row>
    <row r="55" spans="2:12" ht="15.5">
      <c r="B55" s="11" t="s">
        <v>532</v>
      </c>
    </row>
    <row r="57" spans="2:12" ht="37">
      <c r="B57" s="293" t="s">
        <v>523</v>
      </c>
      <c r="C57" s="293" t="s">
        <v>524</v>
      </c>
      <c r="D57" s="293" t="s">
        <v>525</v>
      </c>
      <c r="E57" s="293" t="s">
        <v>526</v>
      </c>
      <c r="F57" s="293" t="s">
        <v>527</v>
      </c>
      <c r="G57" s="293" t="s">
        <v>528</v>
      </c>
    </row>
    <row r="58" spans="2:12" ht="18.5">
      <c r="B58" s="232" t="s">
        <v>4309</v>
      </c>
      <c r="C58" s="232">
        <v>1</v>
      </c>
      <c r="D58" s="232" t="s">
        <v>4318</v>
      </c>
      <c r="E58" s="291"/>
      <c r="F58" s="292"/>
      <c r="G58" s="291"/>
    </row>
    <row r="59" spans="2:12" ht="18.5">
      <c r="B59" s="232" t="s">
        <v>4310</v>
      </c>
      <c r="C59" s="232">
        <v>1</v>
      </c>
      <c r="D59" s="232" t="s">
        <v>529</v>
      </c>
      <c r="E59" s="291"/>
      <c r="F59" s="292"/>
      <c r="G59" s="291"/>
    </row>
    <row r="60" spans="2:12" ht="18.5">
      <c r="B60" s="232" t="s">
        <v>533</v>
      </c>
      <c r="C60" s="232">
        <v>12</v>
      </c>
      <c r="D60" s="232" t="s">
        <v>530</v>
      </c>
      <c r="E60" s="291"/>
      <c r="F60" s="292"/>
      <c r="G60" s="291"/>
    </row>
    <row r="61" spans="2:12" ht="18.5">
      <c r="B61" s="232" t="s">
        <v>4311</v>
      </c>
      <c r="C61" s="232">
        <v>1</v>
      </c>
      <c r="D61" s="232" t="s">
        <v>4319</v>
      </c>
      <c r="E61" s="291"/>
      <c r="F61" s="292"/>
      <c r="G61" s="291"/>
    </row>
    <row r="62" spans="2:12" ht="18.5">
      <c r="B62" s="232" t="s">
        <v>428</v>
      </c>
      <c r="C62" s="232">
        <v>1</v>
      </c>
      <c r="D62" s="232" t="s">
        <v>4320</v>
      </c>
      <c r="E62" s="291"/>
      <c r="F62" s="292"/>
      <c r="G62" s="291"/>
    </row>
    <row r="63" spans="2:12" ht="18.5">
      <c r="B63" s="232" t="s">
        <v>535</v>
      </c>
      <c r="C63" s="232">
        <v>2</v>
      </c>
      <c r="D63" s="232" t="s">
        <v>531</v>
      </c>
      <c r="E63" s="291"/>
      <c r="F63" s="292"/>
      <c r="G63" s="291"/>
    </row>
    <row r="64" spans="2:12" ht="18.5">
      <c r="B64" s="232" t="s">
        <v>430</v>
      </c>
      <c r="C64" s="232">
        <v>1</v>
      </c>
      <c r="D64" s="232" t="s">
        <v>4318</v>
      </c>
      <c r="E64" s="291"/>
      <c r="F64" s="292"/>
      <c r="G64" s="291"/>
    </row>
    <row r="65" spans="2:7" ht="18.5">
      <c r="B65" s="232" t="s">
        <v>337</v>
      </c>
      <c r="C65" s="232">
        <v>1</v>
      </c>
      <c r="D65" s="232" t="s">
        <v>529</v>
      </c>
      <c r="E65" s="291"/>
      <c r="F65" s="292"/>
      <c r="G65" s="291"/>
    </row>
    <row r="66" spans="2:7" ht="18.5">
      <c r="B66" s="232" t="s">
        <v>534</v>
      </c>
      <c r="C66" s="232">
        <v>11</v>
      </c>
      <c r="D66" s="232" t="s">
        <v>530</v>
      </c>
      <c r="E66" s="291"/>
      <c r="F66" s="292"/>
      <c r="G66" s="291"/>
    </row>
    <row r="67" spans="2:7" ht="18.5">
      <c r="B67" s="232" t="s">
        <v>431</v>
      </c>
      <c r="C67" s="232">
        <v>1</v>
      </c>
      <c r="D67" s="232" t="s">
        <v>4319</v>
      </c>
      <c r="E67" s="291"/>
      <c r="F67" s="292"/>
      <c r="G67" s="291"/>
    </row>
    <row r="68" spans="2:7" ht="18.5">
      <c r="E68" s="16"/>
      <c r="F68" s="119"/>
      <c r="G68" s="16"/>
    </row>
    <row r="69" spans="2:7" ht="18.5">
      <c r="E69" s="16"/>
      <c r="F69" s="119"/>
      <c r="G69" s="16"/>
    </row>
  </sheetData>
  <autoFilter ref="E7:F13" xr:uid="{4F5B0437-76E7-4465-8A0C-5FCEA47F7744}">
    <sortState xmlns:xlrd2="http://schemas.microsoft.com/office/spreadsheetml/2017/richdata2" ref="E8:F13">
      <sortCondition ref="E7:E13"/>
    </sortState>
  </autoFilter>
  <mergeCells count="5">
    <mergeCell ref="A1:S1"/>
    <mergeCell ref="B3:L3"/>
    <mergeCell ref="B18:L18"/>
    <mergeCell ref="B53:L53"/>
    <mergeCell ref="H26:I30"/>
  </mergeCells>
  <pageMargins left="0.7" right="0.7" top="0.75" bottom="0.75" header="0.3" footer="0.3"/>
  <pageSetup orientation="portrait" r:id="rId1"/>
  <drawing r:id="rId2"/>
  <legacyDrawing r:id="rId3"/>
  <tableParts count="3">
    <tablePart r:id="rId4"/>
    <tablePart r:id="rId5"/>
    <tablePart r:id="rId6"/>
  </tableParts>
  <extLst>
    <ext xmlns:x14="http://schemas.microsoft.com/office/spreadsheetml/2009/9/main" uri="{78C0D931-6437-407d-A8EE-F0AAD7539E65}">
      <x14:conditionalFormattings>
        <x14:conditionalFormatting xmlns:xm="http://schemas.microsoft.com/office/excel/2006/main">
          <x14:cfRule type="containsText" priority="1" operator="containsText" id="{AF89B2C8-9B3E-43BF-B3CC-5D16739EC087}">
            <xm:f>NOT(ISERROR(SEARCH($L$35,I34)))</xm:f>
            <xm:f>$L$35</xm:f>
            <x14:dxf>
              <font>
                <b/>
                <i val="0"/>
                <color theme="1"/>
              </font>
              <fill>
                <patternFill>
                  <bgColor rgb="FFFF3300"/>
                </patternFill>
              </fill>
            </x14:dxf>
          </x14:cfRule>
          <xm:sqref>I34</xm:sqref>
        </x14:conditionalFormatting>
      </x14:conditionalFormatting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árok10">
    <tabColor theme="1"/>
  </sheetPr>
  <dimension ref="A1:G10"/>
  <sheetViews>
    <sheetView zoomScale="115" zoomScaleNormal="115" workbookViewId="0">
      <selection activeCell="C18" sqref="C18"/>
    </sheetView>
  </sheetViews>
  <sheetFormatPr defaultRowHeight="14.5"/>
  <cols>
    <col min="1" max="1" width="20.08984375" bestFit="1" customWidth="1"/>
    <col min="2" max="2" width="10.453125" bestFit="1" customWidth="1"/>
    <col min="6" max="6" width="10.26953125" bestFit="1" customWidth="1"/>
  </cols>
  <sheetData>
    <row r="1" spans="1:7" ht="18.5">
      <c r="A1" s="517" t="s">
        <v>4313</v>
      </c>
      <c r="B1" s="517"/>
      <c r="C1" s="517"/>
      <c r="D1" s="517"/>
      <c r="E1" s="517"/>
      <c r="F1" s="517"/>
      <c r="G1" s="517"/>
    </row>
    <row r="2" spans="1:7" ht="15" thickBot="1"/>
    <row r="3" spans="1:7" ht="18.5">
      <c r="A3" s="631" t="s">
        <v>4314</v>
      </c>
      <c r="B3" s="627">
        <v>0</v>
      </c>
      <c r="C3" s="627">
        <v>2</v>
      </c>
      <c r="D3" s="627">
        <v>5</v>
      </c>
      <c r="E3" s="628">
        <v>10</v>
      </c>
    </row>
    <row r="4" spans="1:7" ht="19" thickBot="1">
      <c r="A4" s="632" t="s">
        <v>4316</v>
      </c>
      <c r="B4" s="629">
        <v>0</v>
      </c>
      <c r="C4" s="629">
        <v>0.03</v>
      </c>
      <c r="D4" s="629">
        <v>0.05</v>
      </c>
      <c r="E4" s="630">
        <v>0.08</v>
      </c>
    </row>
    <row r="5" spans="1:7">
      <c r="B5" s="17"/>
      <c r="C5" s="17"/>
      <c r="D5" s="17"/>
      <c r="E5" s="17"/>
    </row>
    <row r="7" spans="1:7" ht="18.5">
      <c r="A7" s="517" t="s">
        <v>4312</v>
      </c>
      <c r="B7" s="518"/>
      <c r="C7" s="518"/>
      <c r="D7" s="518"/>
      <c r="E7" s="518"/>
      <c r="F7" s="518"/>
      <c r="G7" s="518"/>
    </row>
    <row r="8" spans="1:7" ht="15" thickBot="1"/>
    <row r="9" spans="1:7" ht="18.5">
      <c r="A9" s="631" t="s">
        <v>4315</v>
      </c>
      <c r="B9" s="625" t="s">
        <v>4318</v>
      </c>
      <c r="C9" s="625" t="s">
        <v>529</v>
      </c>
      <c r="D9" s="625" t="s">
        <v>530</v>
      </c>
      <c r="E9" s="625" t="s">
        <v>4319</v>
      </c>
      <c r="F9" s="625" t="s">
        <v>4320</v>
      </c>
      <c r="G9" s="626" t="s">
        <v>531</v>
      </c>
    </row>
    <row r="10" spans="1:7" ht="19" thickBot="1">
      <c r="A10" s="632" t="s">
        <v>4317</v>
      </c>
      <c r="B10" s="633">
        <v>69.989999999999995</v>
      </c>
      <c r="C10" s="633">
        <v>89.99</v>
      </c>
      <c r="D10" s="633">
        <v>99.99</v>
      </c>
      <c r="E10" s="633">
        <v>149.99</v>
      </c>
      <c r="F10" s="633">
        <v>119.99</v>
      </c>
      <c r="G10" s="633">
        <v>149.99</v>
      </c>
    </row>
  </sheetData>
  <mergeCells count="2">
    <mergeCell ref="A7:G7"/>
    <mergeCell ref="A1:G1"/>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árok13">
    <tabColor theme="1"/>
  </sheetPr>
  <dimension ref="B1:T70"/>
  <sheetViews>
    <sheetView workbookViewId="0">
      <selection activeCell="C18" sqref="C18"/>
    </sheetView>
  </sheetViews>
  <sheetFormatPr defaultRowHeight="14.5"/>
  <cols>
    <col min="2" max="2" width="27.90625" bestFit="1" customWidth="1"/>
    <col min="3" max="3" width="12" customWidth="1"/>
    <col min="4" max="4" width="14.08984375" bestFit="1" customWidth="1"/>
    <col min="5" max="5" width="17.81640625" bestFit="1" customWidth="1"/>
    <col min="6" max="6" width="15.6328125" bestFit="1" customWidth="1"/>
  </cols>
  <sheetData>
    <row r="1" spans="2:20" ht="93" customHeight="1">
      <c r="B1" s="443"/>
      <c r="C1" s="438"/>
      <c r="D1" s="438"/>
      <c r="E1" s="438"/>
      <c r="F1" s="438"/>
      <c r="G1" s="438"/>
      <c r="H1" s="438"/>
      <c r="I1" s="438"/>
      <c r="J1" s="438"/>
      <c r="K1" s="438"/>
      <c r="L1" s="438"/>
      <c r="M1" s="438"/>
      <c r="N1" s="438"/>
      <c r="O1" s="438"/>
      <c r="P1" s="438"/>
      <c r="Q1" s="438"/>
      <c r="R1" s="438"/>
      <c r="S1" s="438"/>
      <c r="T1" s="438"/>
    </row>
    <row r="2" spans="2:20" ht="16" thickBot="1">
      <c r="B2" s="207"/>
      <c r="C2" s="207"/>
      <c r="D2" s="207"/>
      <c r="E2" s="207"/>
      <c r="F2" s="207"/>
      <c r="G2" s="207"/>
      <c r="H2" s="207"/>
      <c r="I2" s="207"/>
      <c r="J2" s="207"/>
      <c r="K2" s="207"/>
      <c r="L2" s="207"/>
      <c r="M2" s="207"/>
      <c r="N2" s="207"/>
      <c r="O2" s="207"/>
      <c r="P2" s="207"/>
      <c r="Q2" s="207"/>
      <c r="R2" s="207"/>
      <c r="S2" s="207"/>
      <c r="T2" s="207"/>
    </row>
    <row r="3" spans="2:20" ht="19" thickBot="1">
      <c r="B3" s="444" t="s">
        <v>1525</v>
      </c>
      <c r="C3" s="445"/>
      <c r="D3" s="445"/>
      <c r="E3" s="445"/>
      <c r="F3" s="445"/>
      <c r="G3" s="445"/>
      <c r="H3" s="445"/>
      <c r="I3" s="445"/>
      <c r="J3" s="445"/>
      <c r="K3" s="445"/>
      <c r="L3" s="446"/>
      <c r="M3" s="207"/>
      <c r="N3" s="207"/>
      <c r="O3" s="207"/>
      <c r="P3" s="207"/>
      <c r="Q3" s="207"/>
      <c r="R3" s="207"/>
      <c r="S3" s="207"/>
      <c r="T3" s="207"/>
    </row>
    <row r="4" spans="2:20" ht="15.5">
      <c r="B4" s="207"/>
      <c r="C4" s="207"/>
      <c r="D4" s="207"/>
      <c r="E4" s="207"/>
      <c r="F4" s="207"/>
      <c r="G4" s="207"/>
      <c r="H4" s="207"/>
      <c r="I4" s="207"/>
      <c r="J4" s="207"/>
      <c r="K4" s="207"/>
      <c r="L4" s="207"/>
      <c r="M4" s="207"/>
      <c r="N4" s="207"/>
      <c r="O4" s="207"/>
      <c r="P4" s="207"/>
      <c r="Q4" s="207"/>
      <c r="R4" s="207"/>
      <c r="S4" s="207"/>
      <c r="T4" s="207"/>
    </row>
    <row r="5" spans="2:20" ht="24" customHeight="1">
      <c r="B5" s="30" t="s">
        <v>744</v>
      </c>
      <c r="C5" s="207"/>
      <c r="D5" s="207"/>
      <c r="E5" s="207"/>
      <c r="F5" s="207"/>
      <c r="G5" s="207"/>
      <c r="H5" s="207"/>
      <c r="I5" s="207"/>
      <c r="J5" s="207"/>
      <c r="K5" s="207"/>
      <c r="L5" s="207"/>
      <c r="M5" s="207"/>
      <c r="N5" s="207"/>
      <c r="O5" s="207"/>
      <c r="P5" s="207"/>
      <c r="Q5" s="207"/>
      <c r="R5" s="207"/>
      <c r="S5" s="207"/>
      <c r="T5" s="207"/>
    </row>
    <row r="6" spans="2:20" ht="15.5">
      <c r="B6" s="207"/>
      <c r="C6" s="207"/>
      <c r="D6" s="207"/>
      <c r="E6" s="207"/>
      <c r="F6" s="207"/>
      <c r="G6" s="207"/>
      <c r="H6" s="207"/>
      <c r="I6" s="207"/>
      <c r="J6" s="207"/>
      <c r="K6" s="207"/>
      <c r="L6" s="207"/>
      <c r="M6" s="207"/>
      <c r="N6" s="207"/>
      <c r="O6" s="207"/>
      <c r="P6" s="207"/>
      <c r="Q6" s="207"/>
      <c r="R6" s="207"/>
      <c r="S6" s="207"/>
      <c r="T6" s="207"/>
    </row>
    <row r="7" spans="2:20" ht="15.5">
      <c r="B7" s="63" t="s">
        <v>741</v>
      </c>
      <c r="C7" s="63" t="s">
        <v>580</v>
      </c>
      <c r="D7" s="63"/>
      <c r="E7" s="63" t="s">
        <v>738</v>
      </c>
      <c r="F7" s="63"/>
      <c r="G7" s="63"/>
      <c r="H7" s="63"/>
      <c r="I7" s="63"/>
      <c r="J7" s="63"/>
      <c r="K7" s="63"/>
      <c r="L7" s="63"/>
      <c r="M7" s="63"/>
      <c r="N7" s="63"/>
      <c r="O7" s="63"/>
      <c r="P7" s="63"/>
      <c r="Q7" s="63"/>
      <c r="R7" s="63"/>
      <c r="S7" s="63"/>
      <c r="T7" s="63"/>
    </row>
    <row r="8" spans="2:20" ht="15.5">
      <c r="B8" s="63">
        <v>3</v>
      </c>
      <c r="C8" s="296"/>
      <c r="D8" s="63"/>
      <c r="E8" s="63" t="s">
        <v>739</v>
      </c>
      <c r="F8" s="63"/>
      <c r="G8" s="63"/>
      <c r="H8" s="63"/>
      <c r="I8" s="63"/>
      <c r="J8" s="63"/>
      <c r="K8" s="63"/>
      <c r="L8" s="63"/>
      <c r="M8" s="63"/>
      <c r="N8" s="63"/>
      <c r="O8" s="63"/>
      <c r="P8" s="63"/>
      <c r="Q8" s="63"/>
      <c r="R8" s="63"/>
      <c r="S8" s="63"/>
      <c r="T8" s="63"/>
    </row>
    <row r="9" spans="2:20" ht="15.5">
      <c r="B9" s="63"/>
      <c r="C9" s="63"/>
      <c r="D9" s="63"/>
      <c r="E9" s="63" t="s">
        <v>740</v>
      </c>
      <c r="F9" s="63"/>
      <c r="G9" s="63"/>
      <c r="H9" s="63"/>
      <c r="I9" s="63"/>
      <c r="J9" s="63"/>
      <c r="K9" s="63"/>
      <c r="L9" s="63"/>
      <c r="M9" s="63"/>
      <c r="N9" s="63"/>
      <c r="O9" s="63"/>
      <c r="P9" s="63"/>
      <c r="Q9" s="63"/>
      <c r="R9" s="63"/>
      <c r="S9" s="63"/>
      <c r="T9" s="63"/>
    </row>
    <row r="10" spans="2:20" ht="15.5">
      <c r="B10" s="297"/>
      <c r="C10" s="63"/>
      <c r="D10" s="63"/>
      <c r="E10" s="63"/>
      <c r="F10" s="63"/>
      <c r="G10" s="63"/>
      <c r="H10" s="63"/>
      <c r="I10" s="63"/>
      <c r="J10" s="63"/>
      <c r="K10" s="63"/>
      <c r="L10" s="63"/>
      <c r="M10" s="63"/>
      <c r="N10" s="63"/>
      <c r="O10" s="63"/>
      <c r="P10" s="63"/>
      <c r="Q10" s="63"/>
      <c r="R10" s="63"/>
      <c r="S10" s="63"/>
      <c r="T10" s="63"/>
    </row>
    <row r="11" spans="2:20" ht="33.75" customHeight="1">
      <c r="B11" s="298" t="s">
        <v>742</v>
      </c>
      <c r="C11" s="299"/>
      <c r="D11" s="63"/>
      <c r="E11" s="63" t="s">
        <v>743</v>
      </c>
      <c r="F11" s="63"/>
      <c r="G11" s="63"/>
      <c r="H11" s="63"/>
      <c r="I11" s="63"/>
      <c r="J11" s="63"/>
      <c r="K11" s="63"/>
      <c r="L11" s="63"/>
      <c r="M11" s="63"/>
      <c r="N11" s="63"/>
      <c r="O11" s="63"/>
      <c r="P11" s="63"/>
      <c r="Q11" s="63"/>
      <c r="R11" s="63"/>
      <c r="S11" s="63"/>
      <c r="T11" s="63"/>
    </row>
    <row r="12" spans="2:20" ht="15.5">
      <c r="B12" s="232" t="s">
        <v>1526</v>
      </c>
      <c r="C12" s="296"/>
      <c r="D12" s="63"/>
      <c r="E12" s="459" t="s">
        <v>579</v>
      </c>
      <c r="F12" s="460"/>
      <c r="G12" s="63"/>
      <c r="H12" s="63"/>
      <c r="I12" s="63"/>
      <c r="J12" s="63"/>
      <c r="K12" s="63"/>
      <c r="L12" s="63"/>
      <c r="M12" s="63"/>
      <c r="N12" s="63"/>
      <c r="O12" s="63"/>
      <c r="P12" s="63"/>
      <c r="Q12" s="63"/>
      <c r="R12" s="63"/>
      <c r="S12" s="63"/>
      <c r="T12" s="63"/>
    </row>
    <row r="13" spans="2:20" ht="15.5">
      <c r="B13" s="63"/>
      <c r="C13" s="63"/>
      <c r="D13" s="63"/>
      <c r="E13" s="63"/>
      <c r="F13" s="63"/>
      <c r="G13" s="63"/>
      <c r="H13" s="63"/>
      <c r="I13" s="63"/>
      <c r="J13" s="63"/>
      <c r="K13" s="63"/>
      <c r="L13" s="63"/>
      <c r="M13" s="63"/>
      <c r="N13" s="63"/>
      <c r="O13" s="63"/>
      <c r="P13" s="63"/>
      <c r="Q13" s="63"/>
      <c r="R13" s="63"/>
      <c r="S13" s="63"/>
      <c r="T13" s="63"/>
    </row>
    <row r="14" spans="2:20" ht="15.5">
      <c r="B14" s="63"/>
      <c r="C14" s="63"/>
      <c r="D14" s="63"/>
      <c r="E14" s="63"/>
      <c r="F14" s="63"/>
      <c r="G14" s="63"/>
      <c r="H14" s="63"/>
      <c r="I14" s="63"/>
      <c r="J14" s="63"/>
      <c r="K14" s="63"/>
      <c r="L14" s="63"/>
      <c r="M14" s="63"/>
      <c r="N14" s="63"/>
      <c r="O14" s="63"/>
      <c r="P14" s="63"/>
      <c r="Q14" s="63"/>
      <c r="R14" s="63"/>
      <c r="S14" s="63"/>
      <c r="T14" s="63"/>
    </row>
    <row r="15" spans="2:20" ht="46.75" customHeight="1">
      <c r="B15" s="519" t="s">
        <v>1527</v>
      </c>
      <c r="C15" s="521"/>
      <c r="D15" s="63"/>
      <c r="E15" s="63"/>
      <c r="F15" s="63"/>
      <c r="G15" s="63"/>
      <c r="H15" s="63"/>
      <c r="I15" s="63"/>
      <c r="J15" s="63"/>
      <c r="K15" s="63"/>
      <c r="L15" s="63"/>
      <c r="M15" s="63"/>
      <c r="N15" s="63"/>
      <c r="O15" s="63"/>
      <c r="P15" s="63"/>
      <c r="Q15" s="63"/>
      <c r="R15" s="63"/>
      <c r="S15" s="63"/>
      <c r="T15" s="63"/>
    </row>
    <row r="16" spans="2:20" ht="15.5">
      <c r="B16" s="300" t="s">
        <v>746</v>
      </c>
      <c r="C16" s="300" t="s">
        <v>580</v>
      </c>
      <c r="D16" s="63"/>
      <c r="E16" s="63"/>
      <c r="F16" s="63"/>
      <c r="G16" s="63"/>
      <c r="H16" s="63"/>
      <c r="I16" s="63"/>
      <c r="J16" s="63"/>
      <c r="K16" s="63"/>
      <c r="L16" s="63"/>
      <c r="M16" s="63"/>
      <c r="N16" s="63"/>
      <c r="O16" s="63"/>
      <c r="P16" s="63"/>
      <c r="Q16" s="63"/>
      <c r="R16" s="63"/>
      <c r="S16" s="63"/>
      <c r="T16" s="63"/>
    </row>
    <row r="17" spans="2:20" ht="15.5">
      <c r="B17" s="233">
        <v>2.5</v>
      </c>
      <c r="C17" s="296"/>
      <c r="D17" s="63"/>
      <c r="E17" s="459" t="s">
        <v>745</v>
      </c>
      <c r="F17" s="460"/>
      <c r="G17" s="460"/>
      <c r="H17" s="63"/>
      <c r="I17" s="63"/>
      <c r="J17" s="63"/>
      <c r="K17" s="63"/>
      <c r="L17" s="63"/>
      <c r="M17" s="63"/>
      <c r="N17" s="63"/>
      <c r="O17" s="63"/>
      <c r="P17" s="63"/>
      <c r="Q17" s="63"/>
      <c r="R17" s="63"/>
      <c r="S17" s="63"/>
      <c r="T17" s="63"/>
    </row>
    <row r="18" spans="2:20" ht="15.5">
      <c r="B18" s="233">
        <v>1.1000000000000001</v>
      </c>
      <c r="C18" s="296"/>
      <c r="D18" s="63"/>
      <c r="E18" s="63"/>
      <c r="F18" s="63"/>
      <c r="G18" s="63"/>
      <c r="H18" s="63"/>
      <c r="I18" s="63"/>
      <c r="J18" s="63"/>
      <c r="K18" s="63"/>
      <c r="L18" s="63"/>
      <c r="M18" s="63"/>
      <c r="N18" s="63"/>
      <c r="O18" s="63"/>
      <c r="P18" s="63"/>
      <c r="Q18" s="63"/>
      <c r="R18" s="63"/>
      <c r="S18" s="63"/>
      <c r="T18" s="63"/>
    </row>
    <row r="19" spans="2:20" ht="15.5">
      <c r="B19" s="233">
        <v>2</v>
      </c>
      <c r="C19" s="296"/>
      <c r="D19" s="63"/>
      <c r="E19" s="63"/>
      <c r="F19" s="63"/>
      <c r="G19" s="63"/>
      <c r="H19" s="63"/>
      <c r="I19" s="63"/>
      <c r="J19" s="63"/>
      <c r="K19" s="63"/>
      <c r="L19" s="63"/>
      <c r="M19" s="63"/>
      <c r="N19" s="63"/>
      <c r="O19" s="63"/>
      <c r="P19" s="63"/>
      <c r="Q19" s="63"/>
      <c r="R19" s="63"/>
      <c r="S19" s="63"/>
      <c r="T19" s="63"/>
    </row>
    <row r="20" spans="2:20" ht="15.5">
      <c r="B20" s="233">
        <v>5.9</v>
      </c>
      <c r="C20" s="296"/>
      <c r="D20" s="63"/>
      <c r="E20" s="63"/>
      <c r="F20" s="63"/>
      <c r="G20" s="63"/>
      <c r="H20" s="63"/>
      <c r="I20" s="63"/>
      <c r="J20" s="63"/>
      <c r="K20" s="63"/>
      <c r="L20" s="63"/>
      <c r="M20" s="63"/>
      <c r="N20" s="63"/>
      <c r="O20" s="63"/>
      <c r="P20" s="63"/>
      <c r="Q20" s="63"/>
      <c r="R20" s="63"/>
      <c r="S20" s="63"/>
      <c r="T20" s="63"/>
    </row>
    <row r="21" spans="2:20" ht="15.5">
      <c r="B21" s="233">
        <v>4</v>
      </c>
      <c r="C21" s="296"/>
      <c r="D21" s="63"/>
      <c r="E21" s="63"/>
      <c r="F21" s="63"/>
      <c r="G21" s="63"/>
      <c r="H21" s="63"/>
      <c r="I21" s="63"/>
      <c r="J21" s="63"/>
      <c r="K21" s="63"/>
      <c r="L21" s="63"/>
      <c r="M21" s="63"/>
      <c r="N21" s="63"/>
      <c r="O21" s="63"/>
      <c r="P21" s="63"/>
      <c r="Q21" s="63"/>
      <c r="R21" s="63"/>
      <c r="S21" s="63"/>
      <c r="T21" s="63"/>
    </row>
    <row r="22" spans="2:20" ht="15.5">
      <c r="B22" s="63"/>
      <c r="C22" s="63"/>
      <c r="D22" s="63"/>
      <c r="E22" s="63"/>
      <c r="F22" s="63"/>
      <c r="G22" s="63"/>
      <c r="H22" s="63"/>
      <c r="I22" s="63"/>
      <c r="J22" s="63"/>
      <c r="K22" s="63"/>
      <c r="L22" s="63"/>
      <c r="M22" s="63"/>
      <c r="N22" s="63"/>
      <c r="O22" s="63"/>
      <c r="P22" s="63"/>
      <c r="Q22" s="63"/>
      <c r="R22" s="63"/>
      <c r="S22" s="63"/>
      <c r="T22" s="63"/>
    </row>
    <row r="23" spans="2:20" ht="35.4" customHeight="1">
      <c r="B23" s="519" t="s">
        <v>1528</v>
      </c>
      <c r="C23" s="520"/>
      <c r="D23" s="521"/>
      <c r="E23" s="63"/>
      <c r="F23" s="63"/>
      <c r="G23" s="63"/>
      <c r="H23" s="63"/>
      <c r="I23" s="63"/>
      <c r="J23" s="63"/>
      <c r="K23" s="63"/>
      <c r="L23" s="63"/>
      <c r="M23" s="63"/>
      <c r="N23" s="63"/>
      <c r="O23" s="63"/>
      <c r="P23" s="63"/>
      <c r="Q23" s="63"/>
      <c r="R23" s="63"/>
      <c r="S23" s="63"/>
      <c r="T23" s="63"/>
    </row>
    <row r="24" spans="2:20" ht="15.5">
      <c r="B24" s="301" t="s">
        <v>344</v>
      </c>
      <c r="C24" s="301" t="s">
        <v>581</v>
      </c>
      <c r="D24" s="301" t="s">
        <v>581</v>
      </c>
      <c r="E24" s="302" t="s">
        <v>582</v>
      </c>
      <c r="F24" s="301" t="s">
        <v>583</v>
      </c>
      <c r="G24" s="301" t="s">
        <v>576</v>
      </c>
      <c r="H24" s="63"/>
      <c r="I24" s="63"/>
      <c r="J24" s="63"/>
      <c r="K24" s="63"/>
      <c r="L24" s="63"/>
      <c r="M24" s="63"/>
      <c r="N24" s="63"/>
      <c r="O24" s="63"/>
      <c r="P24" s="63"/>
      <c r="Q24" s="63"/>
      <c r="R24" s="63"/>
      <c r="S24" s="63"/>
      <c r="T24" s="63"/>
    </row>
    <row r="25" spans="2:20" ht="15.5">
      <c r="B25" s="268">
        <v>41040</v>
      </c>
      <c r="C25" s="296"/>
      <c r="D25" s="296"/>
      <c r="E25" s="303">
        <v>40878</v>
      </c>
      <c r="F25" s="268">
        <f>EOMONTH(E25,2)</f>
        <v>40968</v>
      </c>
      <c r="G25" s="232">
        <v>1</v>
      </c>
      <c r="H25" s="63"/>
      <c r="I25" s="63"/>
      <c r="J25" s="63"/>
      <c r="K25" s="63"/>
      <c r="L25" s="63"/>
      <c r="M25" s="63"/>
      <c r="N25" s="63"/>
      <c r="O25" s="63"/>
      <c r="P25" s="63"/>
      <c r="Q25" s="63"/>
      <c r="R25" s="63"/>
      <c r="S25" s="63"/>
      <c r="T25" s="63"/>
    </row>
    <row r="26" spans="2:20" ht="15.5">
      <c r="B26" s="268">
        <v>41130</v>
      </c>
      <c r="C26" s="296"/>
      <c r="D26" s="296"/>
      <c r="E26" s="303">
        <f>F25+1</f>
        <v>40969</v>
      </c>
      <c r="F26" s="268">
        <f t="shared" ref="F26:F28" si="0">EOMONTH(E26,2)</f>
        <v>41060</v>
      </c>
      <c r="G26" s="232">
        <v>2</v>
      </c>
      <c r="H26" s="63"/>
      <c r="I26" s="63"/>
      <c r="J26" s="63"/>
      <c r="K26" s="63"/>
      <c r="L26" s="63"/>
      <c r="M26" s="63"/>
      <c r="N26" s="63"/>
      <c r="O26" s="63"/>
      <c r="P26" s="63"/>
      <c r="Q26" s="63"/>
      <c r="R26" s="63"/>
      <c r="S26" s="63"/>
      <c r="T26" s="63"/>
    </row>
    <row r="27" spans="2:20" ht="15.5">
      <c r="B27" s="268">
        <v>41059</v>
      </c>
      <c r="C27" s="296"/>
      <c r="D27" s="296"/>
      <c r="E27" s="303">
        <f t="shared" ref="E27:E28" si="1">F26+1</f>
        <v>41061</v>
      </c>
      <c r="F27" s="268">
        <f t="shared" si="0"/>
        <v>41152</v>
      </c>
      <c r="G27" s="232">
        <v>3</v>
      </c>
      <c r="H27" s="63"/>
      <c r="I27" s="63"/>
      <c r="J27" s="63"/>
      <c r="K27" s="63"/>
      <c r="L27" s="63"/>
      <c r="M27" s="63"/>
      <c r="N27" s="63"/>
      <c r="O27" s="63"/>
      <c r="P27" s="63"/>
      <c r="Q27" s="63"/>
      <c r="R27" s="63"/>
      <c r="S27" s="63"/>
      <c r="T27" s="63"/>
    </row>
    <row r="28" spans="2:20" ht="15.5">
      <c r="B28" s="268">
        <v>41190</v>
      </c>
      <c r="C28" s="296"/>
      <c r="D28" s="296"/>
      <c r="E28" s="303">
        <f t="shared" si="1"/>
        <v>41153</v>
      </c>
      <c r="F28" s="268">
        <f t="shared" si="0"/>
        <v>41243</v>
      </c>
      <c r="G28" s="232">
        <v>4</v>
      </c>
      <c r="H28" s="63"/>
      <c r="I28" s="63"/>
      <c r="J28" s="63"/>
      <c r="K28" s="63"/>
      <c r="L28" s="63"/>
      <c r="M28" s="63"/>
      <c r="N28" s="63"/>
      <c r="O28" s="63"/>
      <c r="P28" s="63"/>
      <c r="Q28" s="63"/>
      <c r="R28" s="63"/>
      <c r="S28" s="63"/>
      <c r="T28" s="63"/>
    </row>
    <row r="29" spans="2:20" ht="15.5">
      <c r="B29" s="268">
        <v>40983</v>
      </c>
      <c r="C29" s="296"/>
      <c r="D29" s="296"/>
      <c r="E29" s="215"/>
      <c r="F29" s="63"/>
      <c r="G29" s="63"/>
      <c r="H29" s="63"/>
      <c r="I29" s="63"/>
      <c r="J29" s="63"/>
      <c r="K29" s="63"/>
      <c r="L29" s="63"/>
      <c r="M29" s="63"/>
      <c r="N29" s="63"/>
      <c r="O29" s="63"/>
      <c r="P29" s="63"/>
      <c r="Q29" s="63"/>
      <c r="R29" s="63"/>
      <c r="S29" s="63"/>
      <c r="T29" s="63"/>
    </row>
    <row r="30" spans="2:20" ht="15.5">
      <c r="B30" s="268">
        <v>41233</v>
      </c>
      <c r="C30" s="296"/>
      <c r="D30" s="296"/>
      <c r="E30" s="215"/>
      <c r="F30" s="63"/>
      <c r="G30" s="63"/>
      <c r="H30" s="63"/>
      <c r="I30" s="63"/>
      <c r="J30" s="63"/>
      <c r="K30" s="63"/>
      <c r="L30" s="63"/>
      <c r="M30" s="63"/>
      <c r="N30" s="63"/>
      <c r="O30" s="63"/>
      <c r="P30" s="63"/>
      <c r="Q30" s="63"/>
      <c r="R30" s="63"/>
      <c r="S30" s="63"/>
      <c r="T30" s="63"/>
    </row>
    <row r="31" spans="2:20" ht="15.5">
      <c r="B31" s="268">
        <v>41119</v>
      </c>
      <c r="C31" s="296"/>
      <c r="D31" s="296"/>
      <c r="E31" s="215"/>
      <c r="F31" s="63"/>
      <c r="G31" s="63"/>
      <c r="H31" s="63"/>
      <c r="I31" s="63"/>
      <c r="J31" s="63"/>
      <c r="K31" s="63"/>
      <c r="L31" s="63"/>
      <c r="M31" s="63"/>
      <c r="N31" s="63"/>
      <c r="O31" s="63"/>
      <c r="P31" s="63"/>
      <c r="Q31" s="63"/>
      <c r="R31" s="63"/>
      <c r="S31" s="63"/>
      <c r="T31" s="63"/>
    </row>
    <row r="32" spans="2:20" ht="15.5">
      <c r="B32" s="268">
        <v>41189</v>
      </c>
      <c r="C32" s="296"/>
      <c r="D32" s="296"/>
      <c r="E32" s="63"/>
      <c r="F32" s="63"/>
      <c r="G32" s="63"/>
      <c r="H32" s="63"/>
      <c r="I32" s="63"/>
      <c r="J32" s="63"/>
      <c r="K32" s="63"/>
      <c r="L32" s="63"/>
      <c r="M32" s="63"/>
      <c r="N32" s="63"/>
      <c r="O32" s="63"/>
      <c r="P32" s="63"/>
      <c r="Q32" s="63"/>
      <c r="R32" s="63"/>
      <c r="S32" s="63"/>
      <c r="T32" s="63"/>
    </row>
    <row r="33" spans="2:20" ht="15.5">
      <c r="B33" s="268">
        <v>40967</v>
      </c>
      <c r="C33" s="296"/>
      <c r="D33" s="296"/>
      <c r="E33" s="63"/>
      <c r="F33" s="63"/>
      <c r="G33" s="63"/>
      <c r="H33" s="63"/>
      <c r="I33" s="63"/>
      <c r="J33" s="63"/>
      <c r="K33" s="63"/>
      <c r="L33" s="63"/>
      <c r="M33" s="63"/>
      <c r="N33" s="63"/>
      <c r="O33" s="63"/>
      <c r="P33" s="63"/>
      <c r="Q33" s="63"/>
      <c r="R33" s="63"/>
      <c r="S33" s="63"/>
      <c r="T33" s="63"/>
    </row>
    <row r="34" spans="2:20" ht="15.5">
      <c r="B34" s="268">
        <v>41208</v>
      </c>
      <c r="C34" s="296"/>
      <c r="D34" s="296"/>
      <c r="E34" s="63"/>
      <c r="F34" s="63"/>
      <c r="G34" s="63"/>
      <c r="H34" s="63"/>
      <c r="I34" s="63"/>
      <c r="J34" s="63"/>
      <c r="K34" s="63"/>
      <c r="L34" s="63"/>
      <c r="M34" s="63"/>
      <c r="N34" s="63"/>
      <c r="O34" s="63"/>
      <c r="P34" s="63"/>
      <c r="Q34" s="63"/>
      <c r="R34" s="63"/>
      <c r="S34" s="63"/>
      <c r="T34" s="63"/>
    </row>
    <row r="35" spans="2:20" ht="15.5">
      <c r="B35" s="268">
        <v>41152</v>
      </c>
      <c r="C35" s="296"/>
      <c r="D35" s="296"/>
      <c r="E35" s="63"/>
      <c r="F35" s="63"/>
      <c r="G35" s="63"/>
      <c r="H35" s="63"/>
      <c r="I35" s="63"/>
      <c r="J35" s="63"/>
      <c r="K35" s="63"/>
      <c r="L35" s="63"/>
      <c r="M35" s="63"/>
      <c r="N35" s="63"/>
      <c r="O35" s="63"/>
      <c r="P35" s="63"/>
      <c r="Q35" s="63"/>
      <c r="R35" s="63"/>
      <c r="S35" s="63"/>
      <c r="T35" s="63"/>
    </row>
    <row r="36" spans="2:20" ht="15.5">
      <c r="B36" s="268">
        <v>41074</v>
      </c>
      <c r="C36" s="296"/>
      <c r="D36" s="296"/>
      <c r="E36" s="63"/>
      <c r="F36" s="63"/>
      <c r="G36" s="63"/>
      <c r="H36" s="63"/>
      <c r="I36" s="63"/>
      <c r="J36" s="63"/>
      <c r="K36" s="63"/>
      <c r="L36" s="63"/>
      <c r="M36" s="63"/>
      <c r="N36" s="63"/>
      <c r="O36" s="63"/>
      <c r="P36" s="63"/>
      <c r="Q36" s="63"/>
      <c r="R36" s="63"/>
      <c r="S36" s="63"/>
      <c r="T36" s="63"/>
    </row>
    <row r="37" spans="2:20" ht="15.5">
      <c r="B37" s="63"/>
      <c r="C37" s="63"/>
      <c r="D37" s="63"/>
      <c r="E37" s="63"/>
      <c r="F37" s="63"/>
      <c r="G37" s="63"/>
      <c r="H37" s="63"/>
      <c r="I37" s="63"/>
      <c r="J37" s="63"/>
      <c r="K37" s="63"/>
      <c r="L37" s="63"/>
      <c r="M37" s="63"/>
      <c r="N37" s="63"/>
      <c r="O37" s="63"/>
      <c r="P37" s="63"/>
      <c r="Q37" s="63"/>
      <c r="R37" s="63"/>
      <c r="S37" s="63"/>
      <c r="T37" s="63"/>
    </row>
    <row r="38" spans="2:20" ht="15.5">
      <c r="B38" s="304" t="s">
        <v>1529</v>
      </c>
      <c r="C38" s="63"/>
      <c r="D38" s="63"/>
      <c r="E38" s="63"/>
      <c r="F38" s="63"/>
      <c r="G38" s="63"/>
      <c r="H38" s="63"/>
      <c r="I38" s="63"/>
      <c r="J38" s="63"/>
      <c r="K38" s="63"/>
      <c r="L38" s="63"/>
      <c r="M38" s="63"/>
      <c r="N38" s="63"/>
      <c r="O38" s="63"/>
      <c r="P38" s="63"/>
      <c r="Q38" s="63"/>
      <c r="R38" s="63"/>
      <c r="S38" s="63"/>
      <c r="T38" s="63"/>
    </row>
    <row r="39" spans="2:20" ht="15.5">
      <c r="B39" s="299" t="s">
        <v>1531</v>
      </c>
      <c r="C39" s="299"/>
      <c r="D39" s="299"/>
      <c r="E39" s="299"/>
      <c r="F39" s="63"/>
      <c r="G39" s="63"/>
      <c r="H39" s="63"/>
      <c r="I39" s="63"/>
      <c r="J39" s="63"/>
      <c r="K39" s="63"/>
      <c r="L39" s="63"/>
      <c r="M39" s="63"/>
      <c r="N39" s="63"/>
      <c r="O39" s="63"/>
      <c r="P39" s="63"/>
      <c r="Q39" s="63"/>
      <c r="R39" s="63"/>
      <c r="S39" s="63"/>
      <c r="T39" s="63"/>
    </row>
    <row r="40" spans="2:20" ht="62">
      <c r="B40" s="305" t="s">
        <v>564</v>
      </c>
      <c r="C40" s="306" t="s">
        <v>565</v>
      </c>
      <c r="D40" s="306" t="s">
        <v>566</v>
      </c>
      <c r="E40" s="306" t="s">
        <v>580</v>
      </c>
      <c r="F40" s="63"/>
      <c r="G40" s="63"/>
      <c r="H40" s="63"/>
      <c r="I40" s="63"/>
      <c r="J40" s="63"/>
      <c r="K40" s="63"/>
      <c r="L40" s="63"/>
      <c r="M40" s="63"/>
      <c r="N40" s="63"/>
      <c r="O40" s="63"/>
      <c r="P40" s="63"/>
      <c r="Q40" s="63"/>
      <c r="R40" s="63"/>
      <c r="S40" s="63"/>
      <c r="T40" s="63"/>
    </row>
    <row r="41" spans="2:20" ht="15.5">
      <c r="B41" s="232">
        <v>4</v>
      </c>
      <c r="C41" s="232">
        <v>100</v>
      </c>
      <c r="D41" s="232">
        <v>10</v>
      </c>
      <c r="E41" s="296"/>
      <c r="F41" s="63"/>
      <c r="G41" s="63"/>
      <c r="H41" s="63"/>
      <c r="I41" s="63"/>
      <c r="J41" s="63"/>
      <c r="K41" s="63"/>
      <c r="L41" s="63"/>
      <c r="M41" s="63"/>
      <c r="N41" s="63"/>
      <c r="O41" s="63"/>
      <c r="P41" s="63"/>
      <c r="Q41" s="63"/>
      <c r="R41" s="63"/>
      <c r="S41" s="63"/>
      <c r="T41" s="63"/>
    </row>
    <row r="42" spans="2:20" ht="15.5">
      <c r="B42" s="63"/>
      <c r="C42" s="63"/>
      <c r="D42" s="63"/>
      <c r="E42" s="63"/>
      <c r="F42" s="63"/>
      <c r="G42" s="63"/>
      <c r="H42" s="63"/>
      <c r="I42" s="63"/>
      <c r="J42" s="63"/>
      <c r="K42" s="63"/>
      <c r="L42" s="63"/>
      <c r="M42" s="63"/>
      <c r="N42" s="63"/>
      <c r="O42" s="63"/>
      <c r="P42" s="63"/>
      <c r="Q42" s="63"/>
      <c r="R42" s="63"/>
      <c r="S42" s="63"/>
      <c r="T42" s="63"/>
    </row>
    <row r="43" spans="2:20" ht="15.5">
      <c r="B43" s="304" t="s">
        <v>1530</v>
      </c>
      <c r="C43" s="63"/>
      <c r="D43" s="63"/>
      <c r="E43" s="63"/>
      <c r="F43" s="63"/>
      <c r="G43" s="63"/>
      <c r="H43" s="63"/>
      <c r="I43" s="63"/>
      <c r="J43" s="63"/>
      <c r="K43" s="63"/>
      <c r="L43" s="63"/>
      <c r="M43" s="63"/>
      <c r="N43" s="63"/>
      <c r="O43" s="63"/>
      <c r="P43" s="63"/>
      <c r="Q43" s="63"/>
      <c r="R43" s="63"/>
      <c r="S43" s="63"/>
      <c r="T43" s="63"/>
    </row>
    <row r="44" spans="2:20" ht="15.5">
      <c r="B44" s="304"/>
      <c r="C44" s="63"/>
      <c r="D44" s="63"/>
      <c r="E44" s="63"/>
      <c r="F44" s="63"/>
      <c r="G44" s="63"/>
      <c r="H44" s="63"/>
      <c r="I44" s="63"/>
      <c r="J44" s="63"/>
      <c r="K44" s="63"/>
      <c r="L44" s="63"/>
      <c r="M44" s="63"/>
      <c r="N44" s="63"/>
      <c r="O44" s="63"/>
      <c r="P44" s="63"/>
      <c r="Q44" s="63"/>
      <c r="R44" s="63"/>
      <c r="S44" s="63"/>
      <c r="T44" s="63"/>
    </row>
    <row r="45" spans="2:20" ht="62.4" customHeight="1">
      <c r="B45" s="519" t="s">
        <v>1532</v>
      </c>
      <c r="C45" s="521"/>
      <c r="D45" s="63"/>
      <c r="E45" s="63"/>
      <c r="F45" s="63"/>
      <c r="G45" s="63"/>
      <c r="H45" s="63"/>
      <c r="I45" s="63"/>
      <c r="J45" s="63"/>
      <c r="K45" s="63"/>
      <c r="L45" s="63"/>
      <c r="M45" s="63"/>
      <c r="N45" s="63"/>
      <c r="O45" s="63"/>
      <c r="P45" s="63"/>
      <c r="Q45" s="63"/>
      <c r="R45" s="63"/>
      <c r="S45" s="63"/>
      <c r="T45" s="63"/>
    </row>
    <row r="46" spans="2:20" ht="15.5">
      <c r="B46" s="307" t="s">
        <v>585</v>
      </c>
      <c r="C46" s="232">
        <v>2</v>
      </c>
      <c r="D46" s="63"/>
      <c r="E46" s="307" t="s">
        <v>584</v>
      </c>
      <c r="F46" s="63"/>
      <c r="G46" s="63"/>
      <c r="H46" s="63"/>
      <c r="I46" s="63"/>
      <c r="J46" s="63"/>
      <c r="K46" s="63"/>
      <c r="L46" s="63"/>
      <c r="M46" s="63"/>
      <c r="N46" s="63"/>
      <c r="O46" s="63"/>
      <c r="P46" s="63"/>
      <c r="Q46" s="63"/>
      <c r="R46" s="63"/>
      <c r="S46" s="63"/>
      <c r="T46" s="63"/>
    </row>
    <row r="47" spans="2:20" ht="15.5">
      <c r="B47" s="237" t="s">
        <v>567</v>
      </c>
      <c r="C47" s="232">
        <v>23</v>
      </c>
      <c r="D47" s="63"/>
      <c r="E47" s="232" t="s">
        <v>347</v>
      </c>
      <c r="F47" s="63"/>
      <c r="G47" s="63"/>
      <c r="H47" s="63"/>
      <c r="I47" s="63"/>
      <c r="J47" s="63"/>
      <c r="K47" s="63"/>
      <c r="L47" s="63"/>
      <c r="M47" s="63"/>
      <c r="N47" s="63"/>
      <c r="O47" s="63"/>
      <c r="P47" s="63"/>
      <c r="Q47" s="63"/>
      <c r="R47" s="63"/>
      <c r="S47" s="63"/>
      <c r="T47" s="63"/>
    </row>
    <row r="48" spans="2:20" ht="15.5">
      <c r="B48" s="237" t="s">
        <v>568</v>
      </c>
      <c r="C48" s="232">
        <v>4</v>
      </c>
      <c r="D48" s="63"/>
      <c r="E48" s="232" t="s">
        <v>348</v>
      </c>
      <c r="F48" s="63"/>
      <c r="G48" s="63"/>
      <c r="H48" s="63"/>
      <c r="I48" s="63"/>
      <c r="J48" s="63"/>
      <c r="K48" s="63"/>
      <c r="L48" s="63"/>
      <c r="M48" s="63"/>
      <c r="N48" s="63"/>
      <c r="O48" s="63"/>
      <c r="P48" s="63"/>
      <c r="Q48" s="63"/>
      <c r="R48" s="63"/>
      <c r="S48" s="63"/>
      <c r="T48" s="63"/>
    </row>
    <row r="49" spans="2:20" ht="15.5">
      <c r="B49" s="237" t="s">
        <v>569</v>
      </c>
      <c r="C49" s="232">
        <v>41</v>
      </c>
      <c r="D49" s="63"/>
      <c r="E49" s="232" t="s">
        <v>349</v>
      </c>
      <c r="F49" s="63"/>
      <c r="G49" s="63"/>
      <c r="H49" s="63"/>
      <c r="I49" s="63"/>
      <c r="J49" s="63"/>
      <c r="K49" s="63"/>
      <c r="L49" s="63"/>
      <c r="M49" s="63"/>
      <c r="N49" s="63"/>
      <c r="O49" s="63"/>
      <c r="P49" s="63"/>
      <c r="Q49" s="63"/>
      <c r="R49" s="63"/>
      <c r="S49" s="63"/>
      <c r="T49" s="63"/>
    </row>
    <row r="50" spans="2:20" ht="15.5">
      <c r="B50" s="237" t="s">
        <v>570</v>
      </c>
      <c r="C50" s="232">
        <v>9</v>
      </c>
      <c r="D50" s="63"/>
      <c r="E50" s="63"/>
      <c r="F50" s="63"/>
      <c r="G50" s="63"/>
      <c r="H50" s="63"/>
      <c r="I50" s="63"/>
      <c r="J50" s="63"/>
      <c r="K50" s="63"/>
      <c r="L50" s="63"/>
      <c r="M50" s="63"/>
      <c r="N50" s="63"/>
      <c r="O50" s="63"/>
      <c r="P50" s="63"/>
      <c r="Q50" s="63"/>
      <c r="R50" s="63"/>
      <c r="S50" s="63"/>
      <c r="T50" s="63"/>
    </row>
    <row r="51" spans="2:20" ht="15.5">
      <c r="B51" s="237" t="s">
        <v>571</v>
      </c>
      <c r="C51" s="232">
        <v>31</v>
      </c>
      <c r="D51" s="63"/>
      <c r="E51" s="63"/>
      <c r="F51" s="63"/>
      <c r="G51" s="63"/>
      <c r="H51" s="63"/>
      <c r="I51" s="63"/>
      <c r="J51" s="63"/>
      <c r="K51" s="63"/>
      <c r="L51" s="63"/>
      <c r="M51" s="63"/>
      <c r="N51" s="63"/>
      <c r="O51" s="63"/>
      <c r="P51" s="63"/>
      <c r="Q51" s="63"/>
      <c r="R51" s="63"/>
      <c r="S51" s="63"/>
      <c r="T51" s="63"/>
    </row>
    <row r="52" spans="2:20" ht="15.5">
      <c r="B52" s="237" t="s">
        <v>572</v>
      </c>
      <c r="C52" s="232">
        <v>8</v>
      </c>
      <c r="D52" s="63"/>
      <c r="E52" s="63"/>
      <c r="F52" s="63"/>
      <c r="G52" s="63"/>
      <c r="H52" s="63"/>
      <c r="I52" s="63"/>
      <c r="J52" s="63"/>
      <c r="K52" s="63"/>
      <c r="L52" s="63"/>
      <c r="M52" s="63"/>
      <c r="N52" s="63"/>
      <c r="O52" s="63"/>
      <c r="P52" s="63"/>
      <c r="Q52" s="63"/>
      <c r="R52" s="63"/>
      <c r="S52" s="63"/>
      <c r="T52" s="63"/>
    </row>
    <row r="53" spans="2:20" ht="15.5">
      <c r="B53" s="237" t="s">
        <v>573</v>
      </c>
      <c r="C53" s="232">
        <v>37</v>
      </c>
      <c r="D53" s="63"/>
      <c r="E53" s="63"/>
      <c r="F53" s="63"/>
      <c r="G53" s="63"/>
      <c r="H53" s="63"/>
      <c r="I53" s="63"/>
      <c r="J53" s="63"/>
      <c r="K53" s="63"/>
      <c r="L53" s="63"/>
      <c r="M53" s="63"/>
      <c r="N53" s="63"/>
      <c r="O53" s="63"/>
      <c r="P53" s="63"/>
      <c r="Q53" s="63"/>
      <c r="R53" s="63"/>
      <c r="S53" s="63"/>
      <c r="T53" s="63"/>
    </row>
    <row r="54" spans="2:20" ht="15.5">
      <c r="B54" s="237" t="s">
        <v>574</v>
      </c>
      <c r="C54" s="232">
        <v>32</v>
      </c>
      <c r="D54" s="63"/>
      <c r="E54" s="63"/>
      <c r="F54" s="63"/>
      <c r="G54" s="63"/>
      <c r="H54" s="63"/>
      <c r="I54" s="63"/>
      <c r="J54" s="63"/>
      <c r="K54" s="63"/>
      <c r="L54" s="63"/>
      <c r="M54" s="63"/>
      <c r="N54" s="63"/>
      <c r="O54" s="63"/>
      <c r="P54" s="63"/>
      <c r="Q54" s="63"/>
      <c r="R54" s="63"/>
      <c r="S54" s="63"/>
      <c r="T54" s="63"/>
    </row>
    <row r="55" spans="2:20" ht="15.5">
      <c r="B55" s="237" t="s">
        <v>575</v>
      </c>
      <c r="C55" s="232">
        <v>20</v>
      </c>
      <c r="D55" s="63"/>
      <c r="E55" s="63"/>
      <c r="F55" s="63"/>
      <c r="G55" s="63"/>
      <c r="H55" s="63"/>
      <c r="I55" s="63"/>
      <c r="J55" s="63"/>
      <c r="K55" s="63"/>
      <c r="L55" s="63"/>
      <c r="M55" s="63"/>
      <c r="N55" s="63"/>
      <c r="O55" s="63"/>
      <c r="P55" s="63"/>
      <c r="Q55" s="63"/>
      <c r="R55" s="63"/>
      <c r="S55" s="63"/>
      <c r="T55" s="63"/>
    </row>
    <row r="56" spans="2:20" ht="15.5">
      <c r="B56" s="307" t="s">
        <v>352</v>
      </c>
      <c r="C56" s="296"/>
      <c r="D56" s="63"/>
      <c r="E56" s="63"/>
      <c r="F56" s="63"/>
      <c r="G56" s="63"/>
      <c r="H56" s="63"/>
      <c r="I56" s="63"/>
      <c r="J56" s="63"/>
      <c r="K56" s="63"/>
      <c r="L56" s="63"/>
      <c r="M56" s="63"/>
      <c r="N56" s="63"/>
      <c r="O56" s="63"/>
      <c r="P56" s="63"/>
      <c r="Q56" s="63"/>
      <c r="R56" s="63"/>
      <c r="S56" s="63"/>
      <c r="T56" s="63"/>
    </row>
    <row r="57" spans="2:20" ht="15.5">
      <c r="B57" s="63"/>
      <c r="C57" s="63"/>
      <c r="D57" s="63"/>
      <c r="E57" s="63"/>
      <c r="F57" s="63"/>
      <c r="G57" s="63"/>
      <c r="H57" s="63"/>
      <c r="I57" s="63"/>
      <c r="J57" s="63"/>
      <c r="K57" s="63"/>
      <c r="L57" s="63"/>
      <c r="M57" s="63"/>
      <c r="N57" s="63"/>
      <c r="O57" s="63"/>
      <c r="P57" s="63"/>
      <c r="Q57" s="63"/>
      <c r="R57" s="63"/>
      <c r="S57" s="63"/>
      <c r="T57" s="63"/>
    </row>
    <row r="58" spans="2:20" ht="15.5">
      <c r="B58" s="304" t="s">
        <v>1534</v>
      </c>
      <c r="C58" s="63"/>
      <c r="D58" s="63"/>
      <c r="E58" s="63"/>
      <c r="F58" s="63"/>
      <c r="G58" s="63"/>
      <c r="H58" s="63"/>
      <c r="I58" s="63"/>
      <c r="J58" s="63"/>
      <c r="K58" s="63"/>
      <c r="L58" s="63"/>
      <c r="M58" s="63"/>
      <c r="N58" s="63"/>
      <c r="O58" s="63"/>
      <c r="P58" s="63"/>
      <c r="Q58" s="63"/>
      <c r="R58" s="63"/>
      <c r="S58" s="63"/>
      <c r="T58" s="63"/>
    </row>
    <row r="59" spans="2:20" ht="15.5">
      <c r="B59" s="63"/>
      <c r="C59" s="63"/>
      <c r="D59" s="63"/>
      <c r="E59" s="63"/>
      <c r="F59" s="63"/>
      <c r="G59" s="63"/>
      <c r="H59" s="63"/>
      <c r="I59" s="63"/>
      <c r="J59" s="63"/>
      <c r="K59" s="63"/>
      <c r="L59" s="63"/>
      <c r="M59" s="63"/>
      <c r="N59" s="63"/>
      <c r="O59" s="63"/>
      <c r="P59" s="63"/>
      <c r="Q59" s="63"/>
      <c r="R59" s="63"/>
      <c r="S59" s="63"/>
      <c r="T59" s="63"/>
    </row>
    <row r="60" spans="2:20" ht="31.25" customHeight="1">
      <c r="B60" s="519" t="s">
        <v>1533</v>
      </c>
      <c r="C60" s="521"/>
      <c r="D60" s="63"/>
      <c r="E60" s="63"/>
      <c r="F60" s="63"/>
      <c r="G60" s="63"/>
      <c r="H60" s="63"/>
      <c r="I60" s="63"/>
      <c r="J60" s="63"/>
      <c r="K60" s="63"/>
      <c r="L60" s="63"/>
      <c r="M60" s="63"/>
      <c r="N60" s="63"/>
      <c r="O60" s="63"/>
      <c r="P60" s="63"/>
      <c r="Q60" s="63"/>
      <c r="R60" s="63"/>
      <c r="S60" s="63"/>
      <c r="T60" s="63"/>
    </row>
    <row r="61" spans="2:20" ht="31">
      <c r="B61" s="305" t="s">
        <v>577</v>
      </c>
      <c r="C61" s="306" t="str">
        <f>IF(B62=1,"SUM","AVERAGE")</f>
        <v>SUM</v>
      </c>
      <c r="D61" s="63"/>
      <c r="E61" s="63"/>
      <c r="F61" s="63"/>
      <c r="G61" s="63"/>
      <c r="H61" s="63"/>
      <c r="I61" s="63"/>
      <c r="J61" s="63"/>
      <c r="K61" s="63"/>
      <c r="L61" s="63"/>
      <c r="M61" s="63"/>
      <c r="N61" s="63"/>
      <c r="O61" s="63"/>
      <c r="P61" s="63"/>
      <c r="Q61" s="63"/>
      <c r="R61" s="63"/>
      <c r="S61" s="63"/>
      <c r="T61" s="63"/>
    </row>
    <row r="62" spans="2:20" ht="15.5">
      <c r="B62" s="232">
        <v>1</v>
      </c>
      <c r="C62" s="296"/>
      <c r="D62" s="63"/>
      <c r="E62" s="63"/>
      <c r="F62" s="63"/>
      <c r="G62" s="63"/>
      <c r="H62" s="63"/>
      <c r="I62" s="63"/>
      <c r="J62" s="63"/>
      <c r="K62" s="63"/>
      <c r="L62" s="63"/>
      <c r="M62" s="63"/>
      <c r="N62" s="63"/>
      <c r="O62" s="63"/>
      <c r="P62" s="63"/>
      <c r="Q62" s="63"/>
      <c r="R62" s="63"/>
      <c r="S62" s="63"/>
      <c r="T62" s="63"/>
    </row>
    <row r="63" spans="2:20" ht="15.5">
      <c r="B63" s="63"/>
      <c r="C63" s="63"/>
      <c r="D63" s="63"/>
      <c r="E63" s="63"/>
      <c r="F63" s="63"/>
      <c r="G63" s="63"/>
      <c r="H63" s="63"/>
      <c r="I63" s="63"/>
      <c r="J63" s="63"/>
      <c r="K63" s="63"/>
      <c r="L63" s="63"/>
      <c r="M63" s="63"/>
      <c r="N63" s="63"/>
      <c r="O63" s="63"/>
      <c r="P63" s="63"/>
      <c r="Q63" s="63"/>
      <c r="R63" s="63"/>
      <c r="S63" s="63"/>
      <c r="T63" s="63"/>
    </row>
    <row r="64" spans="2:20" ht="15.5">
      <c r="B64" s="63"/>
      <c r="C64" s="307" t="s">
        <v>578</v>
      </c>
      <c r="D64" s="63"/>
      <c r="E64" s="63"/>
      <c r="F64" s="63"/>
      <c r="G64" s="63"/>
      <c r="H64" s="63"/>
      <c r="I64" s="63"/>
      <c r="J64" s="63"/>
      <c r="K64" s="63"/>
      <c r="L64" s="63"/>
      <c r="M64" s="63"/>
      <c r="N64" s="63"/>
      <c r="O64" s="63"/>
      <c r="P64" s="63"/>
      <c r="Q64" s="63"/>
      <c r="R64" s="63"/>
      <c r="S64" s="63"/>
      <c r="T64" s="63"/>
    </row>
    <row r="65" spans="2:20" ht="15.5">
      <c r="B65" s="63"/>
      <c r="C65" s="232">
        <v>5</v>
      </c>
      <c r="D65" s="63"/>
      <c r="E65" s="63"/>
      <c r="F65" s="63"/>
      <c r="G65" s="63"/>
      <c r="H65" s="63"/>
      <c r="I65" s="63"/>
      <c r="J65" s="63"/>
      <c r="K65" s="63"/>
      <c r="L65" s="63"/>
      <c r="M65" s="63"/>
      <c r="N65" s="63"/>
      <c r="O65" s="63"/>
      <c r="P65" s="63"/>
      <c r="Q65" s="63"/>
      <c r="R65" s="63"/>
      <c r="S65" s="63"/>
      <c r="T65" s="63"/>
    </row>
    <row r="66" spans="2:20" ht="15.5">
      <c r="B66" s="63"/>
      <c r="C66" s="232">
        <v>2</v>
      </c>
      <c r="D66" s="63"/>
      <c r="E66" s="63"/>
      <c r="F66" s="63"/>
      <c r="G66" s="63"/>
      <c r="H66" s="63"/>
      <c r="I66" s="63"/>
      <c r="J66" s="63"/>
      <c r="K66" s="63"/>
      <c r="L66" s="63"/>
      <c r="M66" s="63"/>
      <c r="N66" s="63"/>
      <c r="O66" s="63"/>
      <c r="P66" s="63"/>
      <c r="Q66" s="63"/>
      <c r="R66" s="63"/>
      <c r="S66" s="63"/>
      <c r="T66" s="63"/>
    </row>
    <row r="67" spans="2:20" ht="15.5">
      <c r="B67" s="63"/>
      <c r="C67" s="232">
        <v>5</v>
      </c>
      <c r="D67" s="63"/>
      <c r="E67" s="63"/>
      <c r="F67" s="63"/>
      <c r="G67" s="63"/>
      <c r="H67" s="63"/>
      <c r="I67" s="63"/>
      <c r="J67" s="63"/>
      <c r="K67" s="63"/>
      <c r="L67" s="63"/>
      <c r="M67" s="63"/>
      <c r="N67" s="63"/>
      <c r="O67" s="63"/>
      <c r="P67" s="63"/>
      <c r="Q67" s="63"/>
      <c r="R67" s="63"/>
      <c r="S67" s="63"/>
      <c r="T67" s="63"/>
    </row>
    <row r="68" spans="2:20" ht="15.5">
      <c r="B68" s="63"/>
      <c r="C68" s="232">
        <v>1</v>
      </c>
      <c r="D68" s="63"/>
      <c r="E68" s="63"/>
      <c r="F68" s="63"/>
      <c r="G68" s="63"/>
      <c r="H68" s="63"/>
      <c r="I68" s="63"/>
      <c r="J68" s="63"/>
      <c r="K68" s="63"/>
      <c r="L68" s="63"/>
      <c r="M68" s="63"/>
      <c r="N68" s="63"/>
      <c r="O68" s="63"/>
      <c r="P68" s="63"/>
      <c r="Q68" s="63"/>
      <c r="R68" s="63"/>
      <c r="S68" s="63"/>
      <c r="T68" s="63"/>
    </row>
    <row r="69" spans="2:20" ht="15.5">
      <c r="B69" s="63"/>
      <c r="C69" s="232">
        <v>3</v>
      </c>
      <c r="D69" s="63"/>
      <c r="E69" s="63"/>
      <c r="F69" s="63"/>
      <c r="G69" s="63"/>
      <c r="H69" s="63"/>
      <c r="I69" s="63"/>
      <c r="J69" s="63"/>
      <c r="K69" s="63"/>
      <c r="L69" s="63"/>
      <c r="M69" s="63"/>
      <c r="N69" s="63"/>
      <c r="O69" s="63"/>
      <c r="P69" s="63"/>
      <c r="Q69" s="63"/>
      <c r="R69" s="63"/>
      <c r="S69" s="63"/>
      <c r="T69" s="63"/>
    </row>
    <row r="70" spans="2:20" ht="15.5">
      <c r="B70" s="63"/>
      <c r="C70" s="232">
        <v>2</v>
      </c>
      <c r="D70" s="63"/>
      <c r="E70" s="63"/>
      <c r="F70" s="63"/>
      <c r="G70" s="63"/>
      <c r="H70" s="63"/>
      <c r="I70" s="63"/>
      <c r="J70" s="63"/>
      <c r="K70" s="63"/>
      <c r="L70" s="63"/>
      <c r="M70" s="63"/>
      <c r="N70" s="63"/>
      <c r="O70" s="63"/>
      <c r="P70" s="63"/>
      <c r="Q70" s="63"/>
      <c r="R70" s="63"/>
      <c r="S70" s="63"/>
      <c r="T70" s="63"/>
    </row>
  </sheetData>
  <mergeCells count="8">
    <mergeCell ref="B23:D23"/>
    <mergeCell ref="B45:C45"/>
    <mergeCell ref="B60:C60"/>
    <mergeCell ref="B1:T1"/>
    <mergeCell ref="E12:F12"/>
    <mergeCell ref="B3:L3"/>
    <mergeCell ref="E17:G17"/>
    <mergeCell ref="B15:C15"/>
  </mergeCells>
  <dataValidations count="1">
    <dataValidation type="decimal" allowBlank="1" showInputMessage="1" showErrorMessage="1" errorTitle="Only numbers between 1 and 5.9" error="Only numbers between 1 and 5.9" sqref="B17:B21 E22" xr:uid="{00000000-0002-0000-0C00-000000000000}">
      <formula1>1</formula1>
      <formula2>5.9</formula2>
    </dataValidation>
  </dataValidation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9698" r:id="rId4" name="Drop Down 2">
              <controlPr defaultSize="0" autoLine="0" autoPict="0">
                <anchor moveWithCells="1">
                  <from>
                    <xdr:col>2</xdr:col>
                    <xdr:colOff>0</xdr:colOff>
                    <xdr:row>45</xdr:row>
                    <xdr:rowOff>0</xdr:rowOff>
                  </from>
                  <to>
                    <xdr:col>3</xdr:col>
                    <xdr:colOff>0</xdr:colOff>
                    <xdr:row>46</xdr:row>
                    <xdr:rowOff>0</xdr:rowOff>
                  </to>
                </anchor>
              </controlPr>
            </control>
          </mc:Choice>
        </mc:AlternateContent>
      </controls>
    </mc:Choice>
  </mc:AlternateConten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árok11">
    <tabColor theme="8"/>
  </sheetPr>
  <dimension ref="A1:S41"/>
  <sheetViews>
    <sheetView topLeftCell="A34" workbookViewId="0">
      <selection activeCell="C18" sqref="C18"/>
    </sheetView>
  </sheetViews>
  <sheetFormatPr defaultRowHeight="14.5"/>
  <cols>
    <col min="2" max="2" width="8.453125" bestFit="1" customWidth="1"/>
    <col min="3" max="3" width="13.54296875" bestFit="1" customWidth="1"/>
    <col min="4" max="4" width="10.36328125" bestFit="1" customWidth="1"/>
    <col min="5" max="5" width="16.1796875" bestFit="1" customWidth="1"/>
    <col min="6" max="6" width="13.54296875" bestFit="1" customWidth="1"/>
    <col min="7" max="7" width="29.1796875" bestFit="1" customWidth="1"/>
    <col min="8" max="8" width="21.453125" bestFit="1" customWidth="1"/>
    <col min="9" max="9" width="11.36328125" bestFit="1" customWidth="1"/>
    <col min="10" max="10" width="10.08984375" bestFit="1" customWidth="1"/>
    <col min="11" max="11" width="7.453125" bestFit="1" customWidth="1"/>
    <col min="12" max="12" width="4.54296875" bestFit="1" customWidth="1"/>
  </cols>
  <sheetData>
    <row r="1" spans="1:19" ht="81" customHeight="1">
      <c r="A1" s="443"/>
      <c r="B1" s="438"/>
      <c r="C1" s="438"/>
      <c r="D1" s="438"/>
      <c r="E1" s="438"/>
      <c r="F1" s="438"/>
      <c r="G1" s="438"/>
      <c r="H1" s="438"/>
      <c r="I1" s="438"/>
      <c r="J1" s="438"/>
      <c r="K1" s="438"/>
      <c r="L1" s="438"/>
      <c r="M1" s="438"/>
      <c r="N1" s="438"/>
      <c r="O1" s="438"/>
      <c r="P1" s="438"/>
      <c r="Q1" s="438"/>
      <c r="R1" s="438"/>
      <c r="S1" s="438"/>
    </row>
    <row r="2" spans="1:19" ht="16" thickBot="1">
      <c r="A2" s="63"/>
      <c r="B2" s="63"/>
      <c r="C2" s="63"/>
      <c r="D2" s="63"/>
      <c r="E2" s="63"/>
      <c r="F2" s="63"/>
      <c r="G2" s="63"/>
      <c r="H2" s="63"/>
      <c r="I2" s="63"/>
      <c r="J2" s="63"/>
      <c r="K2" s="63"/>
      <c r="L2" s="63"/>
      <c r="M2" s="63"/>
      <c r="N2" s="63"/>
      <c r="O2" s="63"/>
      <c r="P2" s="63"/>
      <c r="Q2" s="63"/>
      <c r="R2" s="63"/>
      <c r="S2" s="63"/>
    </row>
    <row r="3" spans="1:19" ht="19" thickBot="1">
      <c r="A3" s="63"/>
      <c r="B3" s="444" t="s">
        <v>755</v>
      </c>
      <c r="C3" s="445"/>
      <c r="D3" s="445"/>
      <c r="E3" s="445"/>
      <c r="F3" s="445"/>
      <c r="G3" s="445"/>
      <c r="H3" s="445"/>
      <c r="I3" s="445"/>
      <c r="J3" s="445"/>
      <c r="K3" s="445"/>
      <c r="L3" s="446"/>
      <c r="M3" s="63"/>
      <c r="N3" s="63"/>
      <c r="O3" s="63"/>
      <c r="P3" s="63"/>
      <c r="Q3" s="63"/>
      <c r="R3" s="63"/>
      <c r="S3" s="63"/>
    </row>
    <row r="4" spans="1:19" ht="16" thickBot="1">
      <c r="A4" s="63"/>
      <c r="B4" s="63"/>
      <c r="C4" s="63"/>
      <c r="D4" s="63"/>
      <c r="E4" s="63"/>
      <c r="F4" s="63"/>
      <c r="G4" s="63"/>
      <c r="H4" s="63"/>
      <c r="I4" s="63"/>
      <c r="J4" s="63"/>
      <c r="K4" s="63"/>
      <c r="L4" s="63"/>
      <c r="M4" s="63"/>
      <c r="N4" s="63"/>
      <c r="O4" s="63"/>
      <c r="P4" s="63"/>
      <c r="Q4" s="63"/>
      <c r="R4" s="63"/>
      <c r="S4" s="63"/>
    </row>
    <row r="5" spans="1:19" ht="15.75" customHeight="1" thickTop="1">
      <c r="A5" s="63"/>
      <c r="B5" s="449" t="s">
        <v>787</v>
      </c>
      <c r="C5" s="477"/>
      <c r="D5" s="450"/>
      <c r="E5" s="63"/>
      <c r="F5" s="63"/>
      <c r="G5" s="63"/>
      <c r="H5" s="63"/>
      <c r="I5" s="63"/>
      <c r="J5" s="63"/>
      <c r="K5" s="63"/>
      <c r="L5" s="63"/>
      <c r="M5" s="63"/>
      <c r="N5" s="63"/>
      <c r="O5" s="63"/>
      <c r="P5" s="63"/>
      <c r="Q5" s="63"/>
      <c r="R5" s="63"/>
      <c r="S5" s="63"/>
    </row>
    <row r="6" spans="1:19" ht="15.5">
      <c r="A6" s="63"/>
      <c r="B6" s="451"/>
      <c r="C6" s="478"/>
      <c r="D6" s="452"/>
      <c r="E6" s="63"/>
      <c r="F6" s="63"/>
      <c r="G6" s="63"/>
      <c r="H6" s="63"/>
      <c r="I6" s="63"/>
      <c r="J6" s="63"/>
      <c r="K6" s="63"/>
      <c r="L6" s="63"/>
      <c r="M6" s="63"/>
      <c r="N6" s="63"/>
      <c r="O6" s="63"/>
      <c r="P6" s="63"/>
      <c r="Q6" s="63"/>
      <c r="R6" s="63"/>
      <c r="S6" s="63"/>
    </row>
    <row r="7" spans="1:19" ht="15.5">
      <c r="A7" s="63"/>
      <c r="B7" s="451"/>
      <c r="C7" s="478"/>
      <c r="D7" s="452"/>
      <c r="E7" s="63"/>
      <c r="F7" s="63"/>
      <c r="G7" s="63"/>
      <c r="H7" s="63"/>
      <c r="I7" s="63"/>
      <c r="J7" s="63"/>
      <c r="K7" s="63"/>
      <c r="L7" s="63"/>
      <c r="M7" s="63"/>
      <c r="N7" s="63"/>
      <c r="O7" s="63"/>
      <c r="P7" s="63"/>
      <c r="Q7" s="63"/>
      <c r="R7" s="63"/>
      <c r="S7" s="63"/>
    </row>
    <row r="8" spans="1:19" ht="15.5">
      <c r="A8" s="63"/>
      <c r="B8" s="451"/>
      <c r="C8" s="478"/>
      <c r="D8" s="452"/>
      <c r="E8" s="63"/>
      <c r="F8" s="63"/>
      <c r="G8" s="63"/>
      <c r="H8" s="63"/>
      <c r="I8" s="63"/>
      <c r="J8" s="63"/>
      <c r="K8" s="63"/>
      <c r="L8" s="63"/>
      <c r="M8" s="63"/>
      <c r="N8" s="63"/>
      <c r="O8" s="63"/>
      <c r="P8" s="63"/>
      <c r="Q8" s="63"/>
      <c r="R8" s="63"/>
      <c r="S8" s="63"/>
    </row>
    <row r="9" spans="1:19" ht="16" thickBot="1">
      <c r="A9" s="63"/>
      <c r="B9" s="453"/>
      <c r="C9" s="479"/>
      <c r="D9" s="454"/>
      <c r="E9" s="63"/>
      <c r="F9" s="63"/>
      <c r="G9" s="63"/>
      <c r="H9" s="63"/>
      <c r="I9" s="63"/>
      <c r="J9" s="63"/>
      <c r="K9" s="63"/>
      <c r="L9" s="63"/>
      <c r="M9" s="63"/>
      <c r="N9" s="63"/>
      <c r="O9" s="63"/>
      <c r="P9" s="63"/>
      <c r="Q9" s="63"/>
      <c r="R9" s="63"/>
      <c r="S9" s="63"/>
    </row>
    <row r="10" spans="1:19" ht="16" thickTop="1">
      <c r="A10" s="63"/>
      <c r="B10" s="63"/>
      <c r="C10" s="63"/>
      <c r="D10" s="63"/>
      <c r="E10" s="63"/>
      <c r="F10" s="63"/>
      <c r="G10" s="63"/>
      <c r="H10" s="63"/>
      <c r="I10" s="63"/>
      <c r="J10" s="63"/>
      <c r="K10" s="63"/>
      <c r="L10" s="63"/>
      <c r="M10" s="63"/>
      <c r="N10" s="63"/>
      <c r="O10" s="63"/>
      <c r="P10" s="63"/>
      <c r="Q10" s="63"/>
      <c r="R10" s="63"/>
      <c r="S10" s="63"/>
    </row>
    <row r="11" spans="1:19" ht="15.5">
      <c r="A11" s="63"/>
      <c r="B11" s="63"/>
      <c r="C11" s="63"/>
      <c r="D11" s="63"/>
      <c r="E11" s="63"/>
      <c r="F11" s="63"/>
      <c r="G11" s="63"/>
      <c r="H11" s="63"/>
      <c r="I11" s="63"/>
      <c r="J11" s="63"/>
      <c r="K11" s="63"/>
      <c r="L11" s="63"/>
      <c r="M11" s="63"/>
      <c r="N11" s="63"/>
      <c r="O11" s="63"/>
      <c r="P11" s="63"/>
      <c r="Q11" s="63"/>
      <c r="R11" s="63"/>
      <c r="S11" s="63"/>
    </row>
    <row r="12" spans="1:19" ht="15.5">
      <c r="A12" s="63"/>
      <c r="B12" s="18" t="s">
        <v>758</v>
      </c>
      <c r="C12" s="18" t="s">
        <v>759</v>
      </c>
      <c r="D12" s="18" t="s">
        <v>760</v>
      </c>
      <c r="E12" s="18" t="s">
        <v>709</v>
      </c>
      <c r="F12" s="18" t="s">
        <v>761</v>
      </c>
      <c r="G12" s="18" t="s">
        <v>762</v>
      </c>
      <c r="H12" s="18" t="s">
        <v>763</v>
      </c>
      <c r="I12" s="18" t="s">
        <v>764</v>
      </c>
      <c r="J12" s="18" t="s">
        <v>433</v>
      </c>
      <c r="K12" s="18" t="s">
        <v>263</v>
      </c>
      <c r="L12" s="18" t="s">
        <v>765</v>
      </c>
      <c r="M12" s="63"/>
      <c r="N12" s="63"/>
      <c r="O12" s="63"/>
      <c r="P12" s="63"/>
      <c r="Q12" s="63"/>
      <c r="R12" s="63"/>
      <c r="S12" s="63"/>
    </row>
    <row r="13" spans="1:19" ht="15.5">
      <c r="A13" s="63"/>
      <c r="B13" s="63">
        <v>1</v>
      </c>
      <c r="C13" s="63" t="s">
        <v>766</v>
      </c>
      <c r="D13" s="63" t="s">
        <v>767</v>
      </c>
      <c r="E13" s="63" t="s">
        <v>768</v>
      </c>
      <c r="F13" s="63" t="s">
        <v>769</v>
      </c>
      <c r="G13" s="63">
        <v>25</v>
      </c>
      <c r="H13" s="63">
        <v>25</v>
      </c>
      <c r="I13" s="63">
        <v>625</v>
      </c>
      <c r="J13" s="63" t="s">
        <v>448</v>
      </c>
      <c r="K13" s="63">
        <v>1</v>
      </c>
      <c r="L13" s="63"/>
      <c r="M13" s="63"/>
      <c r="N13" s="63"/>
      <c r="O13" s="63"/>
      <c r="P13" s="63"/>
      <c r="Q13" s="63"/>
      <c r="R13" s="63"/>
      <c r="S13" s="63"/>
    </row>
    <row r="14" spans="1:19" ht="15.5">
      <c r="A14" s="63"/>
      <c r="B14" s="63">
        <v>2</v>
      </c>
      <c r="C14" s="63" t="s">
        <v>770</v>
      </c>
      <c r="D14" s="63" t="s">
        <v>771</v>
      </c>
      <c r="E14" s="63" t="s">
        <v>772</v>
      </c>
      <c r="F14" s="63" t="s">
        <v>769</v>
      </c>
      <c r="G14" s="63">
        <v>65</v>
      </c>
      <c r="H14" s="63">
        <v>65</v>
      </c>
      <c r="I14" s="294">
        <v>4225</v>
      </c>
      <c r="J14" s="63" t="s">
        <v>467</v>
      </c>
      <c r="K14" s="63">
        <v>1</v>
      </c>
      <c r="L14" s="63"/>
      <c r="M14" s="63"/>
      <c r="N14" s="63"/>
      <c r="O14" s="63"/>
      <c r="P14" s="63"/>
      <c r="Q14" s="63"/>
      <c r="R14" s="63"/>
      <c r="S14" s="63"/>
    </row>
    <row r="15" spans="1:19" ht="15.5">
      <c r="A15" s="63"/>
      <c r="B15" s="63">
        <v>3</v>
      </c>
      <c r="C15" s="63" t="s">
        <v>773</v>
      </c>
      <c r="D15" s="63" t="s">
        <v>774</v>
      </c>
      <c r="E15" s="63" t="s">
        <v>775</v>
      </c>
      <c r="F15" s="63" t="s">
        <v>776</v>
      </c>
      <c r="G15" s="63">
        <v>90</v>
      </c>
      <c r="H15" s="63">
        <v>45</v>
      </c>
      <c r="I15" s="294">
        <v>4050</v>
      </c>
      <c r="J15" s="63" t="s">
        <v>448</v>
      </c>
      <c r="K15" s="63">
        <v>1</v>
      </c>
      <c r="L15" s="63"/>
      <c r="M15" s="63"/>
      <c r="N15" s="63"/>
      <c r="O15" s="63"/>
      <c r="P15" s="63"/>
      <c r="Q15" s="63"/>
      <c r="R15" s="63"/>
      <c r="S15" s="63"/>
    </row>
    <row r="16" spans="1:19" ht="15.5">
      <c r="A16" s="63"/>
      <c r="B16" s="63">
        <v>4</v>
      </c>
      <c r="C16" s="63" t="s">
        <v>777</v>
      </c>
      <c r="D16" s="63" t="s">
        <v>778</v>
      </c>
      <c r="E16" s="63" t="s">
        <v>779</v>
      </c>
      <c r="F16" s="63" t="s">
        <v>780</v>
      </c>
      <c r="G16" s="63">
        <v>150</v>
      </c>
      <c r="H16" s="63">
        <v>65</v>
      </c>
      <c r="I16" s="294">
        <v>9750</v>
      </c>
      <c r="J16" s="63" t="s">
        <v>448</v>
      </c>
      <c r="K16" s="63">
        <v>1</v>
      </c>
      <c r="L16" s="63"/>
      <c r="M16" s="63"/>
      <c r="N16" s="63"/>
      <c r="O16" s="63"/>
      <c r="P16" s="63"/>
      <c r="Q16" s="63"/>
      <c r="R16" s="63"/>
      <c r="S16" s="63"/>
    </row>
    <row r="17" spans="1:19" ht="15.5">
      <c r="A17" s="63"/>
      <c r="B17" s="63">
        <v>5</v>
      </c>
      <c r="C17" s="63" t="s">
        <v>770</v>
      </c>
      <c r="D17" s="63" t="s">
        <v>781</v>
      </c>
      <c r="E17" s="63" t="s">
        <v>782</v>
      </c>
      <c r="F17" s="63" t="s">
        <v>780</v>
      </c>
      <c r="G17" s="63">
        <v>140</v>
      </c>
      <c r="H17" s="63">
        <v>2</v>
      </c>
      <c r="I17" s="63">
        <v>280</v>
      </c>
      <c r="J17" s="63" t="s">
        <v>463</v>
      </c>
      <c r="K17" s="63">
        <v>1</v>
      </c>
      <c r="L17" s="63"/>
      <c r="M17" s="63"/>
      <c r="N17" s="63"/>
      <c r="O17" s="63"/>
      <c r="P17" s="63"/>
      <c r="Q17" s="63"/>
      <c r="R17" s="63"/>
      <c r="S17" s="63"/>
    </row>
    <row r="18" spans="1:19" ht="15.5">
      <c r="A18" s="63"/>
      <c r="B18" s="63">
        <v>6</v>
      </c>
      <c r="C18" s="63" t="s">
        <v>413</v>
      </c>
      <c r="D18" s="63" t="s">
        <v>774</v>
      </c>
      <c r="E18" s="63" t="s">
        <v>775</v>
      </c>
      <c r="F18" s="63" t="s">
        <v>776</v>
      </c>
      <c r="G18" s="63">
        <v>90</v>
      </c>
      <c r="H18" s="63">
        <v>65</v>
      </c>
      <c r="I18" s="294">
        <v>5850</v>
      </c>
      <c r="J18" s="63" t="s">
        <v>783</v>
      </c>
      <c r="K18" s="63">
        <v>1</v>
      </c>
      <c r="L18" s="63"/>
      <c r="M18" s="63"/>
      <c r="N18" s="63"/>
      <c r="O18" s="63"/>
      <c r="P18" s="63"/>
      <c r="Q18" s="63"/>
      <c r="R18" s="63"/>
      <c r="S18" s="63"/>
    </row>
    <row r="19" spans="1:19" ht="15.5">
      <c r="A19" s="63"/>
      <c r="B19" s="63">
        <v>7</v>
      </c>
      <c r="C19" s="63" t="s">
        <v>701</v>
      </c>
      <c r="D19" s="63" t="s">
        <v>784</v>
      </c>
      <c r="E19" s="63" t="s">
        <v>779</v>
      </c>
      <c r="F19" s="63" t="s">
        <v>780</v>
      </c>
      <c r="G19" s="63">
        <v>150</v>
      </c>
      <c r="H19" s="63">
        <v>66</v>
      </c>
      <c r="I19" s="294">
        <v>9900</v>
      </c>
      <c r="J19" s="63" t="s">
        <v>463</v>
      </c>
      <c r="K19" s="63">
        <v>1</v>
      </c>
      <c r="L19" s="63"/>
      <c r="M19" s="63"/>
      <c r="N19" s="63"/>
      <c r="O19" s="63"/>
      <c r="P19" s="63"/>
      <c r="Q19" s="63"/>
      <c r="R19" s="63"/>
      <c r="S19" s="63"/>
    </row>
    <row r="20" spans="1:19" ht="15.5">
      <c r="A20" s="63"/>
      <c r="B20" s="63">
        <v>8</v>
      </c>
      <c r="C20" s="63" t="s">
        <v>773</v>
      </c>
      <c r="D20" s="63" t="s">
        <v>778</v>
      </c>
      <c r="E20" s="63" t="s">
        <v>779</v>
      </c>
      <c r="F20" s="63" t="s">
        <v>780</v>
      </c>
      <c r="G20" s="63">
        <v>150</v>
      </c>
      <c r="H20" s="63">
        <v>22</v>
      </c>
      <c r="I20" s="294">
        <v>3300</v>
      </c>
      <c r="J20" s="63" t="s">
        <v>783</v>
      </c>
      <c r="K20" s="63">
        <v>1</v>
      </c>
      <c r="L20" s="63"/>
      <c r="M20" s="63"/>
      <c r="N20" s="63"/>
      <c r="O20" s="63"/>
      <c r="P20" s="63"/>
      <c r="Q20" s="63"/>
      <c r="R20" s="63"/>
      <c r="S20" s="63"/>
    </row>
    <row r="21" spans="1:19" ht="15.5">
      <c r="A21" s="63"/>
      <c r="B21" s="63">
        <v>9</v>
      </c>
      <c r="C21" s="63" t="s">
        <v>777</v>
      </c>
      <c r="D21" s="63" t="s">
        <v>778</v>
      </c>
      <c r="E21" s="63" t="s">
        <v>779</v>
      </c>
      <c r="F21" s="63" t="s">
        <v>780</v>
      </c>
      <c r="G21" s="63">
        <v>150</v>
      </c>
      <c r="H21" s="63">
        <v>12</v>
      </c>
      <c r="I21" s="294">
        <v>1800</v>
      </c>
      <c r="J21" s="63" t="s">
        <v>448</v>
      </c>
      <c r="K21" s="63">
        <v>1</v>
      </c>
      <c r="L21" s="63"/>
      <c r="M21" s="63"/>
      <c r="N21" s="63"/>
      <c r="O21" s="63"/>
      <c r="P21" s="63"/>
      <c r="Q21" s="63"/>
      <c r="R21" s="63"/>
      <c r="S21" s="63"/>
    </row>
    <row r="22" spans="1:19" ht="15.5">
      <c r="A22" s="63"/>
      <c r="B22" s="63">
        <v>10</v>
      </c>
      <c r="C22" s="63" t="s">
        <v>770</v>
      </c>
      <c r="D22" s="63" t="s">
        <v>781</v>
      </c>
      <c r="E22" s="63" t="s">
        <v>782</v>
      </c>
      <c r="F22" s="63" t="s">
        <v>780</v>
      </c>
      <c r="G22" s="63">
        <v>140</v>
      </c>
      <c r="H22" s="63">
        <v>41</v>
      </c>
      <c r="I22" s="294">
        <v>5740</v>
      </c>
      <c r="J22" s="63" t="s">
        <v>463</v>
      </c>
      <c r="K22" s="63">
        <v>1</v>
      </c>
      <c r="L22" s="63"/>
      <c r="M22" s="63"/>
      <c r="N22" s="63"/>
      <c r="O22" s="63"/>
      <c r="P22" s="63"/>
      <c r="Q22" s="63"/>
      <c r="R22" s="63"/>
      <c r="S22" s="63"/>
    </row>
    <row r="23" spans="1:19" ht="15.5">
      <c r="A23" s="63"/>
      <c r="B23" s="63">
        <v>11</v>
      </c>
      <c r="C23" s="63" t="s">
        <v>701</v>
      </c>
      <c r="D23" s="63" t="s">
        <v>785</v>
      </c>
      <c r="E23" s="63" t="s">
        <v>786</v>
      </c>
      <c r="F23" s="63" t="s">
        <v>780</v>
      </c>
      <c r="G23" s="63">
        <v>50</v>
      </c>
      <c r="H23" s="63">
        <v>63</v>
      </c>
      <c r="I23" s="294">
        <v>3150</v>
      </c>
      <c r="J23" s="63" t="s">
        <v>460</v>
      </c>
      <c r="K23" s="63">
        <v>1</v>
      </c>
      <c r="L23" s="63"/>
      <c r="M23" s="63"/>
      <c r="N23" s="63"/>
      <c r="O23" s="63"/>
      <c r="P23" s="63"/>
      <c r="Q23" s="63"/>
      <c r="R23" s="63"/>
      <c r="S23" s="63"/>
    </row>
    <row r="24" spans="1:19" ht="15.5">
      <c r="A24" s="63"/>
      <c r="B24" s="63">
        <v>12</v>
      </c>
      <c r="C24" s="63" t="s">
        <v>773</v>
      </c>
      <c r="D24" s="63" t="s">
        <v>778</v>
      </c>
      <c r="E24" s="63" t="s">
        <v>782</v>
      </c>
      <c r="F24" s="63" t="s">
        <v>780</v>
      </c>
      <c r="G24" s="63">
        <v>140</v>
      </c>
      <c r="H24" s="63">
        <v>4</v>
      </c>
      <c r="I24" s="63">
        <v>560</v>
      </c>
      <c r="J24" s="63" t="s">
        <v>463</v>
      </c>
      <c r="K24" s="63">
        <v>1</v>
      </c>
      <c r="L24" s="63"/>
      <c r="M24" s="63"/>
      <c r="N24" s="63"/>
      <c r="O24" s="63"/>
      <c r="P24" s="63"/>
      <c r="Q24" s="63"/>
      <c r="R24" s="63"/>
      <c r="S24" s="63"/>
    </row>
    <row r="25" spans="1:19" ht="15.5">
      <c r="A25" s="63"/>
      <c r="B25" s="63"/>
      <c r="C25" s="63"/>
      <c r="D25" s="63"/>
      <c r="E25" s="63"/>
      <c r="F25" s="63"/>
      <c r="G25" s="63"/>
      <c r="H25" s="63"/>
      <c r="I25" s="63"/>
      <c r="J25" s="63"/>
      <c r="K25" s="63"/>
      <c r="L25" s="63"/>
      <c r="M25" s="63"/>
      <c r="N25" s="63"/>
      <c r="O25" s="63"/>
      <c r="P25" s="63"/>
      <c r="Q25" s="63"/>
      <c r="R25" s="63"/>
      <c r="S25" s="63"/>
    </row>
    <row r="26" spans="1:19" ht="16" thickBot="1">
      <c r="A26" s="63"/>
      <c r="B26" s="63"/>
      <c r="C26" s="63"/>
      <c r="D26" s="63"/>
      <c r="E26" s="63"/>
      <c r="F26" s="63"/>
      <c r="G26" s="63"/>
      <c r="H26" s="63"/>
      <c r="I26" s="63"/>
      <c r="J26" s="63"/>
      <c r="K26" s="63"/>
      <c r="L26" s="63"/>
      <c r="M26" s="63"/>
      <c r="N26" s="63"/>
      <c r="O26" s="63"/>
      <c r="P26" s="63"/>
      <c r="Q26" s="63"/>
      <c r="R26" s="63"/>
      <c r="S26" s="63"/>
    </row>
    <row r="27" spans="1:19" ht="19" thickBot="1">
      <c r="A27" s="63"/>
      <c r="B27" s="444" t="s">
        <v>756</v>
      </c>
      <c r="C27" s="445"/>
      <c r="D27" s="445"/>
      <c r="E27" s="445"/>
      <c r="F27" s="445"/>
      <c r="G27" s="445"/>
      <c r="H27" s="445"/>
      <c r="I27" s="445"/>
      <c r="J27" s="445"/>
      <c r="K27" s="445"/>
      <c r="L27" s="446"/>
      <c r="M27" s="63"/>
      <c r="N27" s="63"/>
      <c r="O27" s="63"/>
      <c r="P27" s="63"/>
      <c r="Q27" s="63"/>
      <c r="R27" s="63"/>
      <c r="S27" s="63"/>
    </row>
    <row r="28" spans="1:19" ht="15.5">
      <c r="A28" s="63"/>
      <c r="B28" s="63"/>
      <c r="C28" s="63"/>
      <c r="D28" s="63"/>
      <c r="E28" s="63"/>
      <c r="F28" s="63"/>
      <c r="G28" s="63"/>
      <c r="H28" s="63"/>
      <c r="I28" s="63"/>
      <c r="J28" s="63"/>
      <c r="K28" s="63"/>
      <c r="L28" s="63"/>
      <c r="M28" s="63"/>
      <c r="N28" s="63"/>
      <c r="O28" s="63"/>
      <c r="P28" s="63"/>
      <c r="Q28" s="63"/>
      <c r="R28" s="63"/>
      <c r="S28" s="63"/>
    </row>
    <row r="29" spans="1:19" ht="15.5">
      <c r="A29" s="63"/>
      <c r="B29" s="63" t="s">
        <v>788</v>
      </c>
      <c r="C29" s="63" t="s">
        <v>789</v>
      </c>
      <c r="D29" s="63" t="s">
        <v>790</v>
      </c>
      <c r="E29" s="63" t="s">
        <v>791</v>
      </c>
      <c r="F29" s="63" t="s">
        <v>792</v>
      </c>
      <c r="G29" s="63" t="s">
        <v>793</v>
      </c>
      <c r="H29" s="63" t="s">
        <v>794</v>
      </c>
      <c r="I29" s="63"/>
      <c r="J29" s="63"/>
      <c r="K29" s="63"/>
      <c r="L29" s="63"/>
      <c r="M29" s="63"/>
      <c r="N29" s="63"/>
      <c r="O29" s="63"/>
      <c r="P29" s="63"/>
      <c r="Q29" s="63"/>
      <c r="R29" s="63"/>
      <c r="S29" s="63"/>
    </row>
    <row r="30" spans="1:19" ht="15.5">
      <c r="A30" s="63"/>
      <c r="B30" s="6"/>
      <c r="E30" s="6"/>
      <c r="G30" s="6"/>
      <c r="I30" s="63"/>
      <c r="J30" s="63"/>
      <c r="K30" s="63"/>
      <c r="L30" s="63"/>
      <c r="M30" s="63"/>
      <c r="N30" s="63"/>
      <c r="O30" s="63"/>
      <c r="P30" s="63"/>
      <c r="Q30" s="63"/>
      <c r="R30" s="63"/>
      <c r="S30" s="63"/>
    </row>
    <row r="31" spans="1:19" ht="15.5">
      <c r="A31" s="63"/>
      <c r="B31" s="63"/>
      <c r="C31" s="63"/>
      <c r="D31" s="63"/>
      <c r="E31" s="63"/>
      <c r="F31" s="63"/>
      <c r="G31" s="63"/>
      <c r="H31" s="63"/>
      <c r="I31" s="63"/>
      <c r="J31" s="63"/>
      <c r="K31" s="63"/>
      <c r="L31" s="63"/>
      <c r="M31" s="63"/>
      <c r="N31" s="63"/>
      <c r="O31" s="63"/>
      <c r="P31" s="63"/>
      <c r="Q31" s="63"/>
      <c r="R31" s="63"/>
      <c r="S31" s="63"/>
    </row>
    <row r="32" spans="1:19" ht="15.5">
      <c r="A32" s="63"/>
      <c r="B32" s="63"/>
      <c r="C32" s="63"/>
      <c r="D32" s="63"/>
      <c r="E32" s="63"/>
      <c r="F32" s="63"/>
      <c r="G32" s="63"/>
      <c r="H32" s="63"/>
      <c r="I32" s="63"/>
      <c r="J32" s="63"/>
      <c r="K32" s="63"/>
      <c r="L32" s="63"/>
      <c r="M32" s="63"/>
      <c r="N32" s="63"/>
      <c r="O32" s="63"/>
      <c r="P32" s="63"/>
      <c r="Q32" s="63"/>
      <c r="R32" s="63"/>
      <c r="S32" s="63"/>
    </row>
    <row r="33" spans="1:19" ht="15.5">
      <c r="A33" s="63"/>
      <c r="B33" s="63"/>
      <c r="C33" s="63"/>
      <c r="D33" s="63"/>
      <c r="E33" s="63"/>
      <c r="F33" s="63"/>
      <c r="G33" s="63"/>
      <c r="H33" s="63"/>
      <c r="I33" s="63"/>
      <c r="J33" s="63"/>
      <c r="K33" s="63"/>
      <c r="L33" s="63"/>
      <c r="M33" s="63"/>
      <c r="N33" s="63"/>
      <c r="O33" s="63"/>
      <c r="P33" s="63"/>
      <c r="Q33" s="63"/>
      <c r="R33" s="63"/>
      <c r="S33" s="63"/>
    </row>
    <row r="34" spans="1:19" ht="15.5">
      <c r="A34" s="63"/>
      <c r="B34" s="63"/>
      <c r="C34" s="63"/>
      <c r="D34" s="63"/>
      <c r="E34" s="63"/>
      <c r="F34" s="63"/>
      <c r="G34" s="63"/>
      <c r="H34" s="63"/>
      <c r="I34" s="63"/>
      <c r="J34" s="63"/>
      <c r="K34" s="63"/>
      <c r="L34" s="63"/>
      <c r="M34" s="63"/>
      <c r="N34" s="63"/>
      <c r="O34" s="63"/>
      <c r="P34" s="63"/>
      <c r="Q34" s="63"/>
      <c r="R34" s="63"/>
      <c r="S34" s="63"/>
    </row>
    <row r="35" spans="1:19" ht="15.5">
      <c r="A35" s="63"/>
      <c r="B35" s="63"/>
      <c r="C35" s="63"/>
      <c r="D35" s="63"/>
      <c r="E35" s="63"/>
      <c r="F35" s="63"/>
      <c r="G35" s="63"/>
      <c r="H35" s="63"/>
      <c r="I35" s="63"/>
      <c r="J35" s="63"/>
      <c r="K35" s="63"/>
      <c r="L35" s="63"/>
      <c r="M35" s="63"/>
      <c r="N35" s="63"/>
      <c r="O35" s="63"/>
      <c r="P35" s="63"/>
      <c r="Q35" s="63"/>
      <c r="R35" s="63"/>
      <c r="S35" s="63"/>
    </row>
    <row r="36" spans="1:19" ht="15.5">
      <c r="A36" s="63"/>
      <c r="B36" s="63"/>
      <c r="C36" s="63"/>
      <c r="D36" s="63"/>
      <c r="E36" s="63"/>
      <c r="F36" s="63"/>
      <c r="G36" s="63"/>
      <c r="H36" s="63"/>
      <c r="I36" s="63"/>
      <c r="J36" s="63"/>
      <c r="K36" s="63"/>
      <c r="L36" s="63"/>
      <c r="M36" s="63"/>
      <c r="N36" s="63"/>
      <c r="O36" s="63"/>
      <c r="P36" s="63"/>
      <c r="Q36" s="63"/>
      <c r="R36" s="63"/>
      <c r="S36" s="63"/>
    </row>
    <row r="37" spans="1:19" ht="15.5">
      <c r="A37" s="63"/>
      <c r="B37" s="63"/>
      <c r="C37" s="63"/>
      <c r="D37" s="63"/>
      <c r="E37" s="63"/>
      <c r="F37" s="63"/>
      <c r="G37" s="63"/>
      <c r="H37" s="63"/>
      <c r="I37" s="63"/>
      <c r="J37" s="63"/>
      <c r="K37" s="63"/>
      <c r="L37" s="63"/>
      <c r="M37" s="63"/>
      <c r="N37" s="63"/>
      <c r="O37" s="63"/>
      <c r="P37" s="63"/>
      <c r="Q37" s="63"/>
      <c r="R37" s="63"/>
      <c r="S37" s="63"/>
    </row>
    <row r="38" spans="1:19" ht="15.5">
      <c r="A38" s="63"/>
      <c r="B38" s="63"/>
      <c r="C38" s="63"/>
      <c r="D38" s="63"/>
      <c r="E38" s="63"/>
      <c r="F38" s="63"/>
      <c r="G38" s="63"/>
      <c r="H38" s="63"/>
      <c r="I38" s="63"/>
      <c r="J38" s="63"/>
      <c r="K38" s="63"/>
      <c r="L38" s="63"/>
      <c r="M38" s="63"/>
      <c r="N38" s="63"/>
      <c r="O38" s="63"/>
      <c r="P38" s="63"/>
      <c r="Q38" s="63"/>
      <c r="R38" s="63"/>
      <c r="S38" s="63"/>
    </row>
    <row r="39" spans="1:19" ht="15.5">
      <c r="A39" s="63"/>
      <c r="B39" s="63"/>
      <c r="C39" s="63"/>
      <c r="D39" s="63"/>
      <c r="E39" s="63"/>
      <c r="F39" s="63"/>
      <c r="G39" s="63"/>
      <c r="H39" s="63"/>
      <c r="I39" s="63"/>
      <c r="J39" s="63"/>
      <c r="K39" s="63"/>
      <c r="L39" s="63"/>
      <c r="M39" s="63"/>
      <c r="N39" s="63"/>
      <c r="O39" s="63"/>
      <c r="P39" s="63"/>
      <c r="Q39" s="63"/>
      <c r="R39" s="63"/>
      <c r="S39" s="63"/>
    </row>
    <row r="40" spans="1:19" ht="16" thickBot="1">
      <c r="A40" s="63"/>
      <c r="B40" s="63"/>
      <c r="C40" s="63"/>
      <c r="D40" s="63"/>
      <c r="E40" s="63"/>
      <c r="F40" s="63"/>
      <c r="G40" s="63"/>
      <c r="H40" s="63"/>
      <c r="I40" s="63"/>
      <c r="J40" s="63"/>
      <c r="K40" s="63"/>
      <c r="L40" s="63"/>
      <c r="M40" s="63"/>
      <c r="N40" s="63"/>
      <c r="O40" s="63"/>
      <c r="P40" s="63"/>
      <c r="Q40" s="63"/>
      <c r="R40" s="63"/>
      <c r="S40" s="63"/>
    </row>
    <row r="41" spans="1:19" ht="19" thickBot="1">
      <c r="A41" s="63"/>
      <c r="B41" s="444" t="s">
        <v>757</v>
      </c>
      <c r="C41" s="445"/>
      <c r="D41" s="445"/>
      <c r="E41" s="445"/>
      <c r="F41" s="445"/>
      <c r="G41" s="445"/>
      <c r="H41" s="445"/>
      <c r="I41" s="445"/>
      <c r="J41" s="445"/>
      <c r="K41" s="445"/>
      <c r="L41" s="446"/>
      <c r="M41" s="63"/>
      <c r="N41" s="63"/>
      <c r="O41" s="63"/>
      <c r="P41" s="63"/>
      <c r="Q41" s="63"/>
      <c r="R41" s="63"/>
      <c r="S41" s="63"/>
    </row>
  </sheetData>
  <mergeCells count="5">
    <mergeCell ref="A1:S1"/>
    <mergeCell ref="B3:L3"/>
    <mergeCell ref="B41:L41"/>
    <mergeCell ref="B27:L27"/>
    <mergeCell ref="B5:D9"/>
  </mergeCells>
  <pageMargins left="0.7" right="0.7" top="0.75" bottom="0.75" header="0.3" footer="0.3"/>
  <pageSetup orientation="portrait" r:id="rId1"/>
  <drawing r:id="rId2"/>
  <tableParts count="1">
    <tablePart r:id="rId3"/>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EEC31-114B-4555-939B-4F41A2334842}">
  <sheetPr codeName="Hárok52">
    <tabColor theme="8"/>
  </sheetPr>
  <dimension ref="A2:A23"/>
  <sheetViews>
    <sheetView zoomScale="145" zoomScaleNormal="145" workbookViewId="0">
      <selection activeCell="C18" sqref="C18"/>
    </sheetView>
  </sheetViews>
  <sheetFormatPr defaultRowHeight="14.5"/>
  <sheetData>
    <row r="2" spans="1:1" ht="15.5">
      <c r="A2" s="63" t="s">
        <v>1463</v>
      </c>
    </row>
    <row r="3" spans="1:1" ht="15.5">
      <c r="A3" s="63" t="s">
        <v>1464</v>
      </c>
    </row>
    <row r="4" spans="1:1" ht="15.5">
      <c r="A4" s="63" t="s">
        <v>1465</v>
      </c>
    </row>
    <row r="5" spans="1:1" ht="15.5">
      <c r="A5" s="63" t="s">
        <v>1466</v>
      </c>
    </row>
    <row r="6" spans="1:1" ht="15.5">
      <c r="A6" s="63"/>
    </row>
    <row r="7" spans="1:1" ht="15.5">
      <c r="A7" s="63"/>
    </row>
    <row r="8" spans="1:1" ht="15.5">
      <c r="A8" s="63" t="s">
        <v>1463</v>
      </c>
    </row>
    <row r="9" spans="1:1" ht="15.5">
      <c r="A9" s="63" t="s">
        <v>1464</v>
      </c>
    </row>
    <row r="10" spans="1:1" ht="15.5">
      <c r="A10" s="63" t="s">
        <v>1465</v>
      </c>
    </row>
    <row r="11" spans="1:1" ht="15.5">
      <c r="A11" s="63" t="s">
        <v>1466</v>
      </c>
    </row>
    <row r="12" spans="1:1" ht="15.5">
      <c r="A12" s="63"/>
    </row>
    <row r="13" spans="1:1" ht="15.5">
      <c r="A13" s="63"/>
    </row>
    <row r="14" spans="1:1" ht="15.5">
      <c r="A14" s="63" t="s">
        <v>1463</v>
      </c>
    </row>
    <row r="15" spans="1:1" ht="15.5">
      <c r="A15" s="63" t="s">
        <v>1464</v>
      </c>
    </row>
    <row r="16" spans="1:1" ht="15.5">
      <c r="A16" s="63" t="s">
        <v>1465</v>
      </c>
    </row>
    <row r="17" spans="1:1" ht="15.5">
      <c r="A17" s="63" t="s">
        <v>1466</v>
      </c>
    </row>
    <row r="18" spans="1:1" ht="15.5">
      <c r="A18" s="63"/>
    </row>
    <row r="19" spans="1:1" ht="15.5">
      <c r="A19" s="63"/>
    </row>
    <row r="20" spans="1:1" ht="15.5">
      <c r="A20" s="63" t="s">
        <v>1463</v>
      </c>
    </row>
    <row r="21" spans="1:1" ht="15.5">
      <c r="A21" s="63" t="s">
        <v>1464</v>
      </c>
    </row>
    <row r="22" spans="1:1" ht="15.5">
      <c r="A22" s="63" t="s">
        <v>1465</v>
      </c>
    </row>
    <row r="23" spans="1:1" ht="15.5">
      <c r="A23" s="63" t="s">
        <v>1466</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árok12">
    <tabColor theme="8"/>
  </sheetPr>
  <dimension ref="A1:G463"/>
  <sheetViews>
    <sheetView workbookViewId="0">
      <selection activeCell="C18" sqref="C18"/>
    </sheetView>
  </sheetViews>
  <sheetFormatPr defaultRowHeight="14.5"/>
  <cols>
    <col min="1" max="1" width="32.81640625" bestFit="1" customWidth="1"/>
    <col min="2" max="2" width="16.90625" bestFit="1" customWidth="1"/>
    <col min="3" max="3" width="10.08984375" bestFit="1" customWidth="1"/>
    <col min="4" max="4" width="16.08984375" bestFit="1" customWidth="1"/>
    <col min="5" max="5" width="17.54296875" bestFit="1" customWidth="1"/>
    <col min="6" max="6" width="17.81640625" bestFit="1" customWidth="1"/>
    <col min="7" max="7" width="18.36328125" bestFit="1" customWidth="1"/>
  </cols>
  <sheetData>
    <row r="1" spans="1:7" ht="18.5">
      <c r="A1" s="295" t="s">
        <v>788</v>
      </c>
      <c r="B1" s="295" t="s">
        <v>789</v>
      </c>
      <c r="C1" s="295" t="s">
        <v>790</v>
      </c>
      <c r="D1" s="295" t="s">
        <v>791</v>
      </c>
      <c r="E1" s="295" t="s">
        <v>792</v>
      </c>
      <c r="F1" s="295" t="s">
        <v>793</v>
      </c>
      <c r="G1" s="295" t="s">
        <v>794</v>
      </c>
    </row>
    <row r="2" spans="1:7" ht="15.5">
      <c r="A2" s="209" t="s">
        <v>795</v>
      </c>
      <c r="B2" s="63">
        <v>22664136</v>
      </c>
      <c r="C2" s="63">
        <v>647500</v>
      </c>
      <c r="D2" s="209" t="s">
        <v>1026</v>
      </c>
      <c r="E2" s="63">
        <v>11</v>
      </c>
      <c r="F2" s="209"/>
      <c r="G2" s="63"/>
    </row>
    <row r="3" spans="1:7" ht="15.5">
      <c r="A3" s="209" t="s">
        <v>795</v>
      </c>
      <c r="B3" s="63">
        <v>22664136</v>
      </c>
      <c r="C3" s="63">
        <v>647500</v>
      </c>
      <c r="D3" s="209" t="s">
        <v>1027</v>
      </c>
      <c r="E3" s="63">
        <v>35</v>
      </c>
      <c r="F3" s="209"/>
      <c r="G3" s="63"/>
    </row>
    <row r="4" spans="1:7" ht="15.5">
      <c r="A4" s="209" t="s">
        <v>795</v>
      </c>
      <c r="B4" s="63">
        <v>22664136</v>
      </c>
      <c r="C4" s="63">
        <v>647500</v>
      </c>
      <c r="D4" s="209" t="s">
        <v>1028</v>
      </c>
      <c r="E4" s="63">
        <v>50</v>
      </c>
      <c r="F4" s="209"/>
      <c r="G4" s="63"/>
    </row>
    <row r="5" spans="1:7" ht="15.5">
      <c r="A5" s="209" t="s">
        <v>796</v>
      </c>
      <c r="B5" s="63">
        <v>3249136</v>
      </c>
      <c r="C5" s="63">
        <v>28750</v>
      </c>
      <c r="D5" s="209"/>
      <c r="E5" s="63"/>
      <c r="F5" s="209"/>
      <c r="G5" s="63"/>
    </row>
    <row r="6" spans="1:7" ht="15.5">
      <c r="A6" s="209" t="s">
        <v>797</v>
      </c>
      <c r="B6" s="63">
        <v>29183032</v>
      </c>
      <c r="C6" s="63">
        <v>2381740</v>
      </c>
      <c r="D6" s="209"/>
      <c r="E6" s="63"/>
      <c r="F6" s="209" t="s">
        <v>1084</v>
      </c>
      <c r="G6" s="63">
        <v>1507241</v>
      </c>
    </row>
    <row r="7" spans="1:7" ht="15.5">
      <c r="A7" s="209" t="s">
        <v>798</v>
      </c>
      <c r="B7" s="63">
        <v>59566</v>
      </c>
      <c r="C7" s="63">
        <v>199</v>
      </c>
      <c r="D7" s="209"/>
      <c r="E7" s="63"/>
      <c r="F7" s="209"/>
      <c r="G7" s="63"/>
    </row>
    <row r="8" spans="1:7" ht="15.5">
      <c r="A8" s="209" t="s">
        <v>799</v>
      </c>
      <c r="B8" s="63">
        <v>72766</v>
      </c>
      <c r="C8" s="63">
        <v>450</v>
      </c>
      <c r="D8" s="209"/>
      <c r="E8" s="63"/>
      <c r="F8" s="209"/>
      <c r="G8" s="63"/>
    </row>
    <row r="9" spans="1:7" ht="15.5">
      <c r="A9" s="209" t="s">
        <v>800</v>
      </c>
      <c r="B9" s="63">
        <v>10342899</v>
      </c>
      <c r="C9" s="63">
        <v>1246700</v>
      </c>
      <c r="D9" s="209"/>
      <c r="E9" s="63"/>
      <c r="F9" s="209"/>
      <c r="G9" s="63"/>
    </row>
    <row r="10" spans="1:7" ht="15.5">
      <c r="A10" s="209" t="s">
        <v>801</v>
      </c>
      <c r="B10" s="63">
        <v>10424</v>
      </c>
      <c r="C10" s="63">
        <v>91</v>
      </c>
      <c r="D10" s="209" t="s">
        <v>1029</v>
      </c>
      <c r="E10" s="63">
        <v>100</v>
      </c>
      <c r="F10" s="209"/>
      <c r="G10" s="63"/>
    </row>
    <row r="11" spans="1:7" ht="15.5">
      <c r="A11" s="209" t="s">
        <v>802</v>
      </c>
      <c r="B11" s="63">
        <v>65647</v>
      </c>
      <c r="C11" s="63">
        <v>440</v>
      </c>
      <c r="D11" s="209" t="s">
        <v>1029</v>
      </c>
      <c r="E11" s="63">
        <v>100</v>
      </c>
      <c r="F11" s="209"/>
      <c r="G11" s="63"/>
    </row>
    <row r="12" spans="1:7" ht="15.5">
      <c r="A12" s="209" t="s">
        <v>803</v>
      </c>
      <c r="B12" s="63">
        <v>34672996</v>
      </c>
      <c r="C12" s="63">
        <v>2766890</v>
      </c>
      <c r="D12" s="209"/>
      <c r="E12" s="63"/>
      <c r="F12" s="209" t="s">
        <v>1085</v>
      </c>
      <c r="G12" s="63">
        <v>1111811</v>
      </c>
    </row>
    <row r="13" spans="1:7" ht="15.5">
      <c r="A13" s="209" t="s">
        <v>803</v>
      </c>
      <c r="B13" s="63">
        <v>34672996</v>
      </c>
      <c r="C13" s="63">
        <v>2766890</v>
      </c>
      <c r="D13" s="209"/>
      <c r="E13" s="63"/>
      <c r="F13" s="209" t="s">
        <v>1086</v>
      </c>
      <c r="G13" s="63">
        <v>1208713</v>
      </c>
    </row>
    <row r="14" spans="1:7" ht="15.5">
      <c r="A14" s="209" t="s">
        <v>803</v>
      </c>
      <c r="B14" s="63">
        <v>34672996</v>
      </c>
      <c r="C14" s="63">
        <v>2766890</v>
      </c>
      <c r="D14" s="209"/>
      <c r="E14" s="63"/>
      <c r="F14" s="209" t="s">
        <v>1087</v>
      </c>
      <c r="G14" s="63">
        <v>1118984</v>
      </c>
    </row>
    <row r="15" spans="1:7" ht="15.5">
      <c r="A15" s="209" t="s">
        <v>803</v>
      </c>
      <c r="B15" s="63">
        <v>34672996</v>
      </c>
      <c r="C15" s="63">
        <v>2766890</v>
      </c>
      <c r="D15" s="209"/>
      <c r="E15" s="63"/>
      <c r="F15" s="209" t="s">
        <v>1088</v>
      </c>
      <c r="G15" s="63">
        <v>2988006</v>
      </c>
    </row>
    <row r="16" spans="1:7" ht="15.5">
      <c r="A16" s="209" t="s">
        <v>804</v>
      </c>
      <c r="B16" s="63">
        <v>3463574</v>
      </c>
      <c r="C16" s="63">
        <v>29800</v>
      </c>
      <c r="D16" s="209" t="s">
        <v>1030</v>
      </c>
      <c r="E16" s="63">
        <v>2</v>
      </c>
      <c r="F16" s="209"/>
      <c r="G16" s="63"/>
    </row>
    <row r="17" spans="1:7" ht="15.5">
      <c r="A17" s="209" t="s">
        <v>804</v>
      </c>
      <c r="B17" s="63">
        <v>3463574</v>
      </c>
      <c r="C17" s="63">
        <v>29800</v>
      </c>
      <c r="D17" s="209" t="s">
        <v>1031</v>
      </c>
      <c r="E17" s="63">
        <v>96</v>
      </c>
      <c r="F17" s="209"/>
      <c r="G17" s="63"/>
    </row>
    <row r="18" spans="1:7" ht="15.5">
      <c r="A18" s="209" t="s">
        <v>804</v>
      </c>
      <c r="B18" s="63">
        <v>3463574</v>
      </c>
      <c r="C18" s="63">
        <v>29800</v>
      </c>
      <c r="D18" s="209"/>
      <c r="E18" s="63"/>
      <c r="F18" s="209" t="s">
        <v>1089</v>
      </c>
      <c r="G18" s="63">
        <v>1200000</v>
      </c>
    </row>
    <row r="19" spans="1:7" ht="15.5">
      <c r="A19" s="209" t="s">
        <v>805</v>
      </c>
      <c r="B19" s="63">
        <v>67794</v>
      </c>
      <c r="C19" s="63">
        <v>193</v>
      </c>
      <c r="D19" s="209"/>
      <c r="E19" s="63"/>
      <c r="F19" s="209"/>
      <c r="G19" s="63"/>
    </row>
    <row r="20" spans="1:7" ht="15.5">
      <c r="A20" s="209" t="s">
        <v>806</v>
      </c>
      <c r="B20" s="63">
        <v>18260864</v>
      </c>
      <c r="C20" s="63">
        <v>7686850</v>
      </c>
      <c r="D20" s="209" t="s">
        <v>1029</v>
      </c>
      <c r="E20" s="63">
        <v>100</v>
      </c>
      <c r="F20" s="209"/>
      <c r="G20" s="63"/>
    </row>
    <row r="21" spans="1:7" ht="15.5">
      <c r="A21" s="209" t="s">
        <v>806</v>
      </c>
      <c r="B21" s="63">
        <v>18260864</v>
      </c>
      <c r="C21" s="63">
        <v>7686850</v>
      </c>
      <c r="D21" s="209"/>
      <c r="E21" s="63"/>
      <c r="F21" s="209" t="s">
        <v>1090</v>
      </c>
      <c r="G21" s="63">
        <v>3657000</v>
      </c>
    </row>
    <row r="22" spans="1:7" ht="15.5">
      <c r="A22" s="209" t="s">
        <v>806</v>
      </c>
      <c r="B22" s="63">
        <v>18260864</v>
      </c>
      <c r="C22" s="63">
        <v>7686850</v>
      </c>
      <c r="D22" s="209"/>
      <c r="E22" s="63"/>
      <c r="F22" s="209" t="s">
        <v>1091</v>
      </c>
      <c r="G22" s="63">
        <v>1302000</v>
      </c>
    </row>
    <row r="23" spans="1:7" ht="15.5">
      <c r="A23" s="209" t="s">
        <v>806</v>
      </c>
      <c r="B23" s="63">
        <v>18260864</v>
      </c>
      <c r="C23" s="63">
        <v>7686850</v>
      </c>
      <c r="D23" s="209"/>
      <c r="E23" s="63"/>
      <c r="F23" s="209" t="s">
        <v>1092</v>
      </c>
      <c r="G23" s="63">
        <v>1050000</v>
      </c>
    </row>
    <row r="24" spans="1:7" ht="15.5">
      <c r="A24" s="209" t="s">
        <v>806</v>
      </c>
      <c r="B24" s="63">
        <v>18260864</v>
      </c>
      <c r="C24" s="63">
        <v>7686850</v>
      </c>
      <c r="D24" s="209"/>
      <c r="E24" s="63"/>
      <c r="F24" s="209" t="s">
        <v>1093</v>
      </c>
      <c r="G24" s="63">
        <v>3081000</v>
      </c>
    </row>
    <row r="25" spans="1:7" ht="15.5">
      <c r="A25" s="209" t="s">
        <v>806</v>
      </c>
      <c r="B25" s="63">
        <v>18260864</v>
      </c>
      <c r="C25" s="63">
        <v>7686850</v>
      </c>
      <c r="D25" s="209"/>
      <c r="E25" s="63"/>
      <c r="F25" s="209" t="s">
        <v>1094</v>
      </c>
      <c r="G25" s="63">
        <v>1193000</v>
      </c>
    </row>
    <row r="26" spans="1:7" ht="15.5">
      <c r="A26" s="209" t="s">
        <v>807</v>
      </c>
      <c r="B26" s="63">
        <v>8023244</v>
      </c>
      <c r="C26" s="63">
        <v>83850</v>
      </c>
      <c r="D26" s="209" t="s">
        <v>1032</v>
      </c>
      <c r="E26" s="63">
        <v>100</v>
      </c>
      <c r="F26" s="209"/>
      <c r="G26" s="63"/>
    </row>
    <row r="27" spans="1:7" ht="15.5">
      <c r="A27" s="209" t="s">
        <v>807</v>
      </c>
      <c r="B27" s="63">
        <v>8023244</v>
      </c>
      <c r="C27" s="63">
        <v>83850</v>
      </c>
      <c r="D27" s="209"/>
      <c r="E27" s="63"/>
      <c r="F27" s="209" t="s">
        <v>1095</v>
      </c>
      <c r="G27" s="63">
        <v>1583000</v>
      </c>
    </row>
    <row r="28" spans="1:7" ht="15.5">
      <c r="A28" s="209" t="s">
        <v>808</v>
      </c>
      <c r="B28" s="63">
        <v>7676953</v>
      </c>
      <c r="C28" s="63">
        <v>86600</v>
      </c>
      <c r="D28" s="209" t="s">
        <v>1030</v>
      </c>
      <c r="E28" s="63">
        <v>3</v>
      </c>
      <c r="F28" s="209"/>
      <c r="G28" s="63"/>
    </row>
    <row r="29" spans="1:7" ht="15.5">
      <c r="A29" s="209" t="s">
        <v>808</v>
      </c>
      <c r="B29" s="63">
        <v>7676953</v>
      </c>
      <c r="C29" s="63">
        <v>86600</v>
      </c>
      <c r="D29" s="209" t="s">
        <v>1031</v>
      </c>
      <c r="E29" s="63">
        <v>2</v>
      </c>
      <c r="F29" s="209"/>
      <c r="G29" s="63"/>
    </row>
    <row r="30" spans="1:7" ht="15.5">
      <c r="A30" s="209" t="s">
        <v>808</v>
      </c>
      <c r="B30" s="63">
        <v>7676953</v>
      </c>
      <c r="C30" s="63">
        <v>86600</v>
      </c>
      <c r="D30" s="209" t="s">
        <v>1033</v>
      </c>
      <c r="E30" s="63">
        <v>89</v>
      </c>
      <c r="F30" s="209"/>
      <c r="G30" s="63"/>
    </row>
    <row r="31" spans="1:7" ht="15.5">
      <c r="A31" s="209" t="s">
        <v>808</v>
      </c>
      <c r="B31" s="63">
        <v>7676953</v>
      </c>
      <c r="C31" s="63">
        <v>86600</v>
      </c>
      <c r="D31" s="209"/>
      <c r="E31" s="63"/>
      <c r="F31" s="209" t="s">
        <v>1096</v>
      </c>
      <c r="G31" s="63">
        <v>1740000</v>
      </c>
    </row>
    <row r="32" spans="1:7" ht="15.5">
      <c r="A32" s="209" t="s">
        <v>809</v>
      </c>
      <c r="B32" s="63">
        <v>259367</v>
      </c>
      <c r="C32" s="63">
        <v>13940</v>
      </c>
      <c r="D32" s="209"/>
      <c r="E32" s="63"/>
      <c r="F32" s="209"/>
      <c r="G32" s="63"/>
    </row>
    <row r="33" spans="1:7" ht="15.5">
      <c r="A33" s="209" t="s">
        <v>810</v>
      </c>
      <c r="B33" s="63">
        <v>590042</v>
      </c>
      <c r="C33" s="63">
        <v>620</v>
      </c>
      <c r="D33" s="209"/>
      <c r="E33" s="63"/>
      <c r="F33" s="209"/>
      <c r="G33" s="63"/>
    </row>
    <row r="34" spans="1:7" ht="15.5">
      <c r="A34" s="209" t="s">
        <v>811</v>
      </c>
      <c r="B34" s="63">
        <v>123062800</v>
      </c>
      <c r="C34" s="63">
        <v>144000</v>
      </c>
      <c r="D34" s="209"/>
      <c r="E34" s="63"/>
      <c r="F34" s="209" t="s">
        <v>1097</v>
      </c>
      <c r="G34" s="63">
        <v>3839000</v>
      </c>
    </row>
    <row r="35" spans="1:7" ht="15.5">
      <c r="A35" s="209" t="s">
        <v>811</v>
      </c>
      <c r="B35" s="63">
        <v>123062800</v>
      </c>
      <c r="C35" s="63">
        <v>144000</v>
      </c>
      <c r="D35" s="209"/>
      <c r="E35" s="63"/>
      <c r="F35" s="209" t="s">
        <v>1098</v>
      </c>
      <c r="G35" s="63">
        <v>1599000</v>
      </c>
    </row>
    <row r="36" spans="1:7" ht="15.5">
      <c r="A36" s="209" t="s">
        <v>812</v>
      </c>
      <c r="B36" s="63">
        <v>257030</v>
      </c>
      <c r="C36" s="63">
        <v>430</v>
      </c>
      <c r="D36" s="209" t="s">
        <v>1029</v>
      </c>
      <c r="E36" s="63">
        <v>100</v>
      </c>
      <c r="F36" s="209"/>
      <c r="G36" s="63"/>
    </row>
    <row r="37" spans="1:7" ht="15.5">
      <c r="A37" s="209" t="s">
        <v>813</v>
      </c>
      <c r="B37" s="63">
        <v>10415973</v>
      </c>
      <c r="C37" s="63">
        <v>207600</v>
      </c>
      <c r="D37" s="209"/>
      <c r="E37" s="63"/>
      <c r="F37" s="209" t="s">
        <v>1099</v>
      </c>
      <c r="G37" s="63">
        <v>1540000</v>
      </c>
    </row>
    <row r="38" spans="1:7" ht="15.5">
      <c r="A38" s="209" t="s">
        <v>814</v>
      </c>
      <c r="B38" s="63">
        <v>10170241</v>
      </c>
      <c r="C38" s="63">
        <v>30510</v>
      </c>
      <c r="D38" s="209" t="s">
        <v>1034</v>
      </c>
      <c r="E38" s="63">
        <v>32</v>
      </c>
      <c r="F38" s="209"/>
      <c r="G38" s="63"/>
    </row>
    <row r="39" spans="1:7" ht="15.5">
      <c r="A39" s="209" t="s">
        <v>814</v>
      </c>
      <c r="B39" s="63">
        <v>10170241</v>
      </c>
      <c r="C39" s="63">
        <v>30510</v>
      </c>
      <c r="D39" s="209" t="s">
        <v>1032</v>
      </c>
      <c r="E39" s="63">
        <v>1</v>
      </c>
      <c r="F39" s="209"/>
      <c r="G39" s="63"/>
    </row>
    <row r="40" spans="1:7" ht="15.5">
      <c r="A40" s="209" t="s">
        <v>814</v>
      </c>
      <c r="B40" s="63">
        <v>10170241</v>
      </c>
      <c r="C40" s="63">
        <v>30510</v>
      </c>
      <c r="D40" s="209" t="s">
        <v>1035</v>
      </c>
      <c r="E40" s="63">
        <v>56</v>
      </c>
      <c r="F40" s="209"/>
      <c r="G40" s="63"/>
    </row>
    <row r="41" spans="1:7" ht="15.5">
      <c r="A41" s="209" t="s">
        <v>815</v>
      </c>
      <c r="B41" s="63">
        <v>219296</v>
      </c>
      <c r="C41" s="63">
        <v>22960</v>
      </c>
      <c r="D41" s="209"/>
      <c r="E41" s="63"/>
      <c r="F41" s="209"/>
      <c r="G41" s="63"/>
    </row>
    <row r="42" spans="1:7" ht="15.5">
      <c r="A42" s="209" t="s">
        <v>816</v>
      </c>
      <c r="B42" s="63">
        <v>5709529</v>
      </c>
      <c r="C42" s="63">
        <v>112620</v>
      </c>
      <c r="D42" s="209"/>
      <c r="E42" s="63"/>
      <c r="F42" s="209"/>
      <c r="G42" s="63"/>
    </row>
    <row r="43" spans="1:7" ht="15.5">
      <c r="A43" s="209" t="s">
        <v>817</v>
      </c>
      <c r="B43" s="63">
        <v>62099</v>
      </c>
      <c r="C43" s="63">
        <v>50</v>
      </c>
      <c r="D43" s="209" t="s">
        <v>1029</v>
      </c>
      <c r="E43" s="63">
        <v>100</v>
      </c>
      <c r="F43" s="209"/>
      <c r="G43" s="63"/>
    </row>
    <row r="44" spans="1:7" ht="15.5">
      <c r="A44" s="209" t="s">
        <v>818</v>
      </c>
      <c r="B44" s="63">
        <v>1822625</v>
      </c>
      <c r="C44" s="63">
        <v>47000</v>
      </c>
      <c r="D44" s="209"/>
      <c r="E44" s="63"/>
      <c r="F44" s="209"/>
      <c r="G44" s="63"/>
    </row>
    <row r="45" spans="1:7" ht="15.5">
      <c r="A45" s="209" t="s">
        <v>819</v>
      </c>
      <c r="B45" s="63">
        <v>7165257</v>
      </c>
      <c r="C45" s="63">
        <v>1098580</v>
      </c>
      <c r="D45" s="209"/>
      <c r="E45" s="63"/>
      <c r="F45" s="209"/>
      <c r="G45" s="63"/>
    </row>
    <row r="46" spans="1:7" ht="15.5">
      <c r="A46" s="209" t="s">
        <v>820</v>
      </c>
      <c r="B46" s="63">
        <v>2656240</v>
      </c>
      <c r="C46" s="63">
        <v>51233</v>
      </c>
      <c r="D46" s="209" t="s">
        <v>1036</v>
      </c>
      <c r="E46" s="63">
        <v>99</v>
      </c>
      <c r="F46" s="209"/>
      <c r="G46" s="63"/>
    </row>
    <row r="47" spans="1:7" ht="15.5">
      <c r="A47" s="209" t="s">
        <v>821</v>
      </c>
      <c r="B47" s="63">
        <v>1477630</v>
      </c>
      <c r="C47" s="63">
        <v>600370</v>
      </c>
      <c r="D47" s="209"/>
      <c r="E47" s="63"/>
      <c r="F47" s="209"/>
      <c r="G47" s="63"/>
    </row>
    <row r="48" spans="1:7" ht="15.5">
      <c r="A48" s="209" t="s">
        <v>822</v>
      </c>
      <c r="B48" s="63">
        <v>162661216</v>
      </c>
      <c r="C48" s="63">
        <v>8511965</v>
      </c>
      <c r="D48" s="209"/>
      <c r="E48" s="63"/>
      <c r="F48" s="209" t="s">
        <v>1100</v>
      </c>
      <c r="G48" s="63">
        <v>1158265</v>
      </c>
    </row>
    <row r="49" spans="1:7" ht="15.5">
      <c r="A49" s="209" t="s">
        <v>822</v>
      </c>
      <c r="B49" s="63">
        <v>162661216</v>
      </c>
      <c r="C49" s="63">
        <v>8511965</v>
      </c>
      <c r="D49" s="209"/>
      <c r="E49" s="63"/>
      <c r="F49" s="209" t="s">
        <v>1101</v>
      </c>
      <c r="G49" s="63">
        <v>2209465</v>
      </c>
    </row>
    <row r="50" spans="1:7" ht="15.5">
      <c r="A50" s="209" t="s">
        <v>822</v>
      </c>
      <c r="B50" s="63">
        <v>162661216</v>
      </c>
      <c r="C50" s="63">
        <v>8511965</v>
      </c>
      <c r="D50" s="209"/>
      <c r="E50" s="63"/>
      <c r="F50" s="209" t="s">
        <v>1102</v>
      </c>
      <c r="G50" s="63">
        <v>1967365</v>
      </c>
    </row>
    <row r="51" spans="1:7" ht="15.5">
      <c r="A51" s="209" t="s">
        <v>822</v>
      </c>
      <c r="B51" s="63">
        <v>162661216</v>
      </c>
      <c r="C51" s="63">
        <v>8511965</v>
      </c>
      <c r="D51" s="209"/>
      <c r="E51" s="63"/>
      <c r="F51" s="209" t="s">
        <v>1103</v>
      </c>
      <c r="G51" s="63">
        <v>2091770</v>
      </c>
    </row>
    <row r="52" spans="1:7" ht="15.5">
      <c r="A52" s="209" t="s">
        <v>822</v>
      </c>
      <c r="B52" s="63">
        <v>162661216</v>
      </c>
      <c r="C52" s="63">
        <v>8511965</v>
      </c>
      <c r="D52" s="209"/>
      <c r="E52" s="63"/>
      <c r="F52" s="209" t="s">
        <v>1104</v>
      </c>
      <c r="G52" s="63">
        <v>1142258</v>
      </c>
    </row>
    <row r="53" spans="1:7" ht="15.5">
      <c r="A53" s="209" t="s">
        <v>822</v>
      </c>
      <c r="B53" s="63">
        <v>162661216</v>
      </c>
      <c r="C53" s="63">
        <v>8511965</v>
      </c>
      <c r="D53" s="209"/>
      <c r="E53" s="63"/>
      <c r="F53" s="209" t="s">
        <v>1105</v>
      </c>
      <c r="G53" s="63">
        <v>1465698</v>
      </c>
    </row>
    <row r="54" spans="1:7" ht="15.5">
      <c r="A54" s="209" t="s">
        <v>822</v>
      </c>
      <c r="B54" s="63">
        <v>162661216</v>
      </c>
      <c r="C54" s="63">
        <v>8511965</v>
      </c>
      <c r="D54" s="209"/>
      <c r="E54" s="63"/>
      <c r="F54" s="209" t="s">
        <v>1106</v>
      </c>
      <c r="G54" s="63">
        <v>1342877</v>
      </c>
    </row>
    <row r="55" spans="1:7" ht="15.5">
      <c r="A55" s="209" t="s">
        <v>822</v>
      </c>
      <c r="B55" s="63">
        <v>162661216</v>
      </c>
      <c r="C55" s="63">
        <v>8511965</v>
      </c>
      <c r="D55" s="209"/>
      <c r="E55" s="63"/>
      <c r="F55" s="209" t="s">
        <v>1107</v>
      </c>
      <c r="G55" s="63">
        <v>5533011</v>
      </c>
    </row>
    <row r="56" spans="1:7" ht="15.5">
      <c r="A56" s="209" t="s">
        <v>822</v>
      </c>
      <c r="B56" s="63">
        <v>162661216</v>
      </c>
      <c r="C56" s="63">
        <v>8511965</v>
      </c>
      <c r="D56" s="209"/>
      <c r="E56" s="63"/>
      <c r="F56" s="209" t="s">
        <v>1108</v>
      </c>
      <c r="G56" s="63">
        <v>1286251</v>
      </c>
    </row>
    <row r="57" spans="1:7" ht="15.5">
      <c r="A57" s="209" t="s">
        <v>822</v>
      </c>
      <c r="B57" s="63">
        <v>162661216</v>
      </c>
      <c r="C57" s="63">
        <v>8511965</v>
      </c>
      <c r="D57" s="209"/>
      <c r="E57" s="63"/>
      <c r="F57" s="209" t="s">
        <v>1109</v>
      </c>
      <c r="G57" s="63">
        <v>9811776</v>
      </c>
    </row>
    <row r="58" spans="1:7" ht="15.5">
      <c r="A58" s="209" t="s">
        <v>822</v>
      </c>
      <c r="B58" s="63">
        <v>162661216</v>
      </c>
      <c r="C58" s="63">
        <v>8511965</v>
      </c>
      <c r="D58" s="209"/>
      <c r="E58" s="63"/>
      <c r="F58" s="209" t="s">
        <v>1110</v>
      </c>
      <c r="G58" s="63">
        <v>1817001</v>
      </c>
    </row>
    <row r="59" spans="1:7" ht="15.5">
      <c r="A59" s="209" t="s">
        <v>823</v>
      </c>
      <c r="B59" s="63">
        <v>13195</v>
      </c>
      <c r="C59" s="63">
        <v>150</v>
      </c>
      <c r="D59" s="209" t="s">
        <v>1029</v>
      </c>
      <c r="E59" s="63">
        <v>100</v>
      </c>
      <c r="F59" s="209"/>
      <c r="G59" s="63"/>
    </row>
    <row r="60" spans="1:7" ht="15.5">
      <c r="A60" s="209" t="s">
        <v>824</v>
      </c>
      <c r="B60" s="63">
        <v>299939</v>
      </c>
      <c r="C60" s="63">
        <v>5770</v>
      </c>
      <c r="D60" s="209"/>
      <c r="E60" s="63"/>
      <c r="F60" s="209"/>
      <c r="G60" s="63"/>
    </row>
    <row r="61" spans="1:7" ht="15.5">
      <c r="A61" s="209" t="s">
        <v>825</v>
      </c>
      <c r="B61" s="63">
        <v>8612757</v>
      </c>
      <c r="C61" s="63">
        <v>110910</v>
      </c>
      <c r="D61" s="209" t="s">
        <v>1037</v>
      </c>
      <c r="E61" s="63">
        <v>100</v>
      </c>
      <c r="F61" s="209"/>
      <c r="G61" s="63"/>
    </row>
    <row r="62" spans="1:7" ht="15.5">
      <c r="A62" s="209" t="s">
        <v>825</v>
      </c>
      <c r="B62" s="63">
        <v>8612757</v>
      </c>
      <c r="C62" s="63">
        <v>110910</v>
      </c>
      <c r="D62" s="209"/>
      <c r="E62" s="63"/>
      <c r="F62" s="209" t="s">
        <v>1111</v>
      </c>
      <c r="G62" s="63">
        <v>1300000</v>
      </c>
    </row>
    <row r="63" spans="1:7" ht="15.5">
      <c r="A63" s="209" t="s">
        <v>826</v>
      </c>
      <c r="B63" s="63">
        <v>10623323</v>
      </c>
      <c r="C63" s="63">
        <v>274200</v>
      </c>
      <c r="D63" s="209"/>
      <c r="E63" s="63"/>
      <c r="F63" s="209"/>
      <c r="G63" s="63"/>
    </row>
    <row r="64" spans="1:7" ht="15.5">
      <c r="A64" s="209" t="s">
        <v>827</v>
      </c>
      <c r="B64" s="63">
        <v>45975624</v>
      </c>
      <c r="C64" s="63">
        <v>678500</v>
      </c>
      <c r="D64" s="209" t="s">
        <v>1038</v>
      </c>
      <c r="E64" s="63">
        <v>100</v>
      </c>
      <c r="F64" s="209"/>
      <c r="G64" s="63"/>
    </row>
    <row r="65" spans="1:7" ht="15.5">
      <c r="A65" s="209" t="s">
        <v>827</v>
      </c>
      <c r="B65" s="63">
        <v>45975624</v>
      </c>
      <c r="C65" s="63">
        <v>678500</v>
      </c>
      <c r="D65" s="209"/>
      <c r="E65" s="63"/>
      <c r="F65" s="209" t="s">
        <v>1112</v>
      </c>
      <c r="G65" s="63">
        <v>2513000</v>
      </c>
    </row>
    <row r="66" spans="1:7" ht="15.5">
      <c r="A66" s="209" t="s">
        <v>828</v>
      </c>
      <c r="B66" s="63">
        <v>5943057</v>
      </c>
      <c r="C66" s="63">
        <v>27830</v>
      </c>
      <c r="D66" s="209"/>
      <c r="E66" s="63"/>
      <c r="F66" s="209"/>
      <c r="G66" s="63"/>
    </row>
    <row r="67" spans="1:7" ht="15.5">
      <c r="A67" s="209" t="s">
        <v>829</v>
      </c>
      <c r="B67" s="63">
        <v>10861218</v>
      </c>
      <c r="C67" s="63">
        <v>181040</v>
      </c>
      <c r="D67" s="209"/>
      <c r="E67" s="63"/>
      <c r="F67" s="209"/>
      <c r="G67" s="63"/>
    </row>
    <row r="68" spans="1:7" ht="15.5">
      <c r="A68" s="209" t="s">
        <v>830</v>
      </c>
      <c r="B68" s="63">
        <v>14261557</v>
      </c>
      <c r="C68" s="63">
        <v>475440</v>
      </c>
      <c r="D68" s="209"/>
      <c r="E68" s="63"/>
      <c r="F68" s="209"/>
      <c r="G68" s="63"/>
    </row>
    <row r="69" spans="1:7" ht="15.5">
      <c r="A69" s="209" t="s">
        <v>831</v>
      </c>
      <c r="B69" s="63">
        <v>28820672</v>
      </c>
      <c r="C69" s="63">
        <v>9976140</v>
      </c>
      <c r="D69" s="209"/>
      <c r="E69" s="63"/>
      <c r="F69" s="209" t="s">
        <v>1113</v>
      </c>
      <c r="G69" s="63">
        <v>1017666</v>
      </c>
    </row>
    <row r="70" spans="1:7" ht="15.5">
      <c r="A70" s="209" t="s">
        <v>832</v>
      </c>
      <c r="B70" s="63">
        <v>449066</v>
      </c>
      <c r="C70" s="63">
        <v>4030</v>
      </c>
      <c r="D70" s="209"/>
      <c r="E70" s="63"/>
      <c r="F70" s="209"/>
      <c r="G70" s="63"/>
    </row>
    <row r="71" spans="1:7" ht="15.5">
      <c r="A71" s="209" t="s">
        <v>833</v>
      </c>
      <c r="B71" s="63">
        <v>34646</v>
      </c>
      <c r="C71" s="63">
        <v>260</v>
      </c>
      <c r="D71" s="209" t="s">
        <v>1029</v>
      </c>
      <c r="E71" s="63">
        <v>100</v>
      </c>
      <c r="F71" s="209"/>
      <c r="G71" s="63"/>
    </row>
    <row r="72" spans="1:7" ht="15.5">
      <c r="A72" s="209" t="s">
        <v>834</v>
      </c>
      <c r="B72" s="63">
        <v>3274426</v>
      </c>
      <c r="C72" s="63">
        <v>622980</v>
      </c>
      <c r="D72" s="209"/>
      <c r="E72" s="63"/>
      <c r="F72" s="209"/>
      <c r="G72" s="63"/>
    </row>
    <row r="73" spans="1:7" ht="15.5">
      <c r="A73" s="209" t="s">
        <v>835</v>
      </c>
      <c r="B73" s="63">
        <v>6976845</v>
      </c>
      <c r="C73" s="63">
        <v>1284000</v>
      </c>
      <c r="D73" s="209"/>
      <c r="E73" s="63"/>
      <c r="F73" s="209"/>
      <c r="G73" s="63"/>
    </row>
    <row r="74" spans="1:7" ht="15.5">
      <c r="A74" s="209" t="s">
        <v>836</v>
      </c>
      <c r="B74" s="63">
        <v>14333258</v>
      </c>
      <c r="C74" s="63">
        <v>756950</v>
      </c>
      <c r="D74" s="209" t="s">
        <v>1039</v>
      </c>
      <c r="E74" s="63">
        <v>100</v>
      </c>
      <c r="F74" s="209"/>
      <c r="G74" s="63"/>
    </row>
    <row r="75" spans="1:7" ht="15.5">
      <c r="A75" s="209" t="s">
        <v>836</v>
      </c>
      <c r="B75" s="63">
        <v>14333258</v>
      </c>
      <c r="C75" s="63">
        <v>756950</v>
      </c>
      <c r="D75" s="209"/>
      <c r="E75" s="63"/>
      <c r="F75" s="209" t="s">
        <v>1114</v>
      </c>
      <c r="G75" s="63">
        <v>4318000</v>
      </c>
    </row>
    <row r="76" spans="1:7" ht="15.5">
      <c r="A76" s="209" t="s">
        <v>837</v>
      </c>
      <c r="B76" s="63">
        <v>1210004992</v>
      </c>
      <c r="C76" s="63">
        <v>9596960</v>
      </c>
      <c r="D76" s="209"/>
      <c r="E76" s="63"/>
      <c r="F76" s="209" t="s">
        <v>1115</v>
      </c>
      <c r="G76" s="63">
        <v>6218000</v>
      </c>
    </row>
    <row r="77" spans="1:7" ht="15.5">
      <c r="A77" s="209" t="s">
        <v>837</v>
      </c>
      <c r="B77" s="63">
        <v>1210004992</v>
      </c>
      <c r="C77" s="63">
        <v>9596960</v>
      </c>
      <c r="D77" s="209"/>
      <c r="E77" s="63"/>
      <c r="F77" s="209" t="s">
        <v>1116</v>
      </c>
      <c r="G77" s="63">
        <v>1000000</v>
      </c>
    </row>
    <row r="78" spans="1:7" ht="15.5">
      <c r="A78" s="209" t="s">
        <v>837</v>
      </c>
      <c r="B78" s="63">
        <v>1210004992</v>
      </c>
      <c r="C78" s="63">
        <v>9596960</v>
      </c>
      <c r="D78" s="209"/>
      <c r="E78" s="63"/>
      <c r="F78" s="209" t="s">
        <v>1117</v>
      </c>
      <c r="G78" s="63">
        <v>1200000</v>
      </c>
    </row>
    <row r="79" spans="1:7" ht="15.5">
      <c r="A79" s="209" t="s">
        <v>837</v>
      </c>
      <c r="B79" s="63">
        <v>1210004992</v>
      </c>
      <c r="C79" s="63">
        <v>9596960</v>
      </c>
      <c r="D79" s="209"/>
      <c r="E79" s="63"/>
      <c r="F79" s="209" t="s">
        <v>1118</v>
      </c>
      <c r="G79" s="63">
        <v>1510000</v>
      </c>
    </row>
    <row r="80" spans="1:7" ht="15.5">
      <c r="A80" s="209" t="s">
        <v>837</v>
      </c>
      <c r="B80" s="63">
        <v>1210004992</v>
      </c>
      <c r="C80" s="63">
        <v>9596960</v>
      </c>
      <c r="D80" s="209"/>
      <c r="E80" s="63"/>
      <c r="F80" s="209" t="s">
        <v>1119</v>
      </c>
      <c r="G80" s="63">
        <v>3580000</v>
      </c>
    </row>
    <row r="81" spans="1:7" ht="15.5">
      <c r="A81" s="209" t="s">
        <v>837</v>
      </c>
      <c r="B81" s="63">
        <v>1210004992</v>
      </c>
      <c r="C81" s="63">
        <v>9596960</v>
      </c>
      <c r="D81" s="209"/>
      <c r="E81" s="63"/>
      <c r="F81" s="209" t="s">
        <v>1120</v>
      </c>
      <c r="G81" s="63">
        <v>1530000</v>
      </c>
    </row>
    <row r="82" spans="1:7" ht="15.5">
      <c r="A82" s="209" t="s">
        <v>837</v>
      </c>
      <c r="B82" s="63">
        <v>1210004992</v>
      </c>
      <c r="C82" s="63">
        <v>9596960</v>
      </c>
      <c r="D82" s="209"/>
      <c r="E82" s="63"/>
      <c r="F82" s="209" t="s">
        <v>1121</v>
      </c>
      <c r="G82" s="63">
        <v>1320000</v>
      </c>
    </row>
    <row r="83" spans="1:7" ht="15.5">
      <c r="A83" s="209" t="s">
        <v>837</v>
      </c>
      <c r="B83" s="63">
        <v>1210004992</v>
      </c>
      <c r="C83" s="63">
        <v>9596960</v>
      </c>
      <c r="D83" s="209"/>
      <c r="E83" s="63"/>
      <c r="F83" s="209" t="s">
        <v>1122</v>
      </c>
      <c r="G83" s="63">
        <v>1500000</v>
      </c>
    </row>
    <row r="84" spans="1:7" ht="15.5">
      <c r="A84" s="209" t="s">
        <v>837</v>
      </c>
      <c r="B84" s="63">
        <v>1210004992</v>
      </c>
      <c r="C84" s="63">
        <v>9596960</v>
      </c>
      <c r="D84" s="209"/>
      <c r="E84" s="63"/>
      <c r="F84" s="209" t="s">
        <v>1123</v>
      </c>
      <c r="G84" s="63">
        <v>1110000</v>
      </c>
    </row>
    <row r="85" spans="1:7" ht="15.5">
      <c r="A85" s="209" t="s">
        <v>837</v>
      </c>
      <c r="B85" s="63">
        <v>1210004992</v>
      </c>
      <c r="C85" s="63">
        <v>9596960</v>
      </c>
      <c r="D85" s="209"/>
      <c r="E85" s="63"/>
      <c r="F85" s="209" t="s">
        <v>1124</v>
      </c>
      <c r="G85" s="63">
        <v>2830000</v>
      </c>
    </row>
    <row r="86" spans="1:7" ht="15.5">
      <c r="A86" s="209" t="s">
        <v>837</v>
      </c>
      <c r="B86" s="63">
        <v>1210004992</v>
      </c>
      <c r="C86" s="63">
        <v>9596960</v>
      </c>
      <c r="D86" s="209"/>
      <c r="E86" s="63"/>
      <c r="F86" s="209" t="s">
        <v>1125</v>
      </c>
      <c r="G86" s="63">
        <v>1380000</v>
      </c>
    </row>
    <row r="87" spans="1:7" ht="15.5">
      <c r="A87" s="209" t="s">
        <v>837</v>
      </c>
      <c r="B87" s="63">
        <v>1210004992</v>
      </c>
      <c r="C87" s="63">
        <v>9596960</v>
      </c>
      <c r="D87" s="209"/>
      <c r="E87" s="63"/>
      <c r="F87" s="209" t="s">
        <v>1126</v>
      </c>
      <c r="G87" s="63">
        <v>1710000</v>
      </c>
    </row>
    <row r="88" spans="1:7" ht="15.5">
      <c r="A88" s="209" t="s">
        <v>837</v>
      </c>
      <c r="B88" s="63">
        <v>1210004992</v>
      </c>
      <c r="C88" s="63">
        <v>9596960</v>
      </c>
      <c r="D88" s="209"/>
      <c r="E88" s="63"/>
      <c r="F88" s="209" t="s">
        <v>1127</v>
      </c>
      <c r="G88" s="63">
        <v>1190000</v>
      </c>
    </row>
    <row r="89" spans="1:7" ht="15.5">
      <c r="A89" s="209" t="s">
        <v>837</v>
      </c>
      <c r="B89" s="63">
        <v>1210004992</v>
      </c>
      <c r="C89" s="63">
        <v>9596960</v>
      </c>
      <c r="D89" s="209"/>
      <c r="E89" s="63"/>
      <c r="F89" s="209" t="s">
        <v>1128</v>
      </c>
      <c r="G89" s="63">
        <v>3750000</v>
      </c>
    </row>
    <row r="90" spans="1:7" ht="15.5">
      <c r="A90" s="209" t="s">
        <v>837</v>
      </c>
      <c r="B90" s="63">
        <v>1210004992</v>
      </c>
      <c r="C90" s="63">
        <v>9596960</v>
      </c>
      <c r="D90" s="209"/>
      <c r="E90" s="63"/>
      <c r="F90" s="209" t="s">
        <v>1129</v>
      </c>
      <c r="G90" s="63">
        <v>1330000</v>
      </c>
    </row>
    <row r="91" spans="1:7" ht="15.5">
      <c r="A91" s="209" t="s">
        <v>837</v>
      </c>
      <c r="B91" s="63">
        <v>1210004992</v>
      </c>
      <c r="C91" s="63">
        <v>9596960</v>
      </c>
      <c r="D91" s="209"/>
      <c r="E91" s="63"/>
      <c r="F91" s="209" t="s">
        <v>1130</v>
      </c>
      <c r="G91" s="63">
        <v>2500000</v>
      </c>
    </row>
    <row r="92" spans="1:7" ht="15.5">
      <c r="A92" s="209" t="s">
        <v>837</v>
      </c>
      <c r="B92" s="63">
        <v>1210004992</v>
      </c>
      <c r="C92" s="63">
        <v>9596960</v>
      </c>
      <c r="D92" s="209"/>
      <c r="E92" s="63"/>
      <c r="F92" s="209" t="s">
        <v>1131</v>
      </c>
      <c r="G92" s="63">
        <v>1290000</v>
      </c>
    </row>
    <row r="93" spans="1:7" ht="15.5">
      <c r="A93" s="209" t="s">
        <v>837</v>
      </c>
      <c r="B93" s="63">
        <v>1210004992</v>
      </c>
      <c r="C93" s="63">
        <v>9596960</v>
      </c>
      <c r="D93" s="209"/>
      <c r="E93" s="63"/>
      <c r="F93" s="209" t="s">
        <v>1132</v>
      </c>
      <c r="G93" s="63">
        <v>1350000</v>
      </c>
    </row>
    <row r="94" spans="1:7" ht="15.5">
      <c r="A94" s="209" t="s">
        <v>837</v>
      </c>
      <c r="B94" s="63">
        <v>1210004992</v>
      </c>
      <c r="C94" s="63">
        <v>9596960</v>
      </c>
      <c r="D94" s="209"/>
      <c r="E94" s="63"/>
      <c r="F94" s="209" t="s">
        <v>1133</v>
      </c>
      <c r="G94" s="63">
        <v>1270000</v>
      </c>
    </row>
    <row r="95" spans="1:7" ht="15.5">
      <c r="A95" s="209" t="s">
        <v>837</v>
      </c>
      <c r="B95" s="63">
        <v>1210004992</v>
      </c>
      <c r="C95" s="63">
        <v>9596960</v>
      </c>
      <c r="D95" s="209"/>
      <c r="E95" s="63"/>
      <c r="F95" s="209" t="s">
        <v>1134</v>
      </c>
      <c r="G95" s="63">
        <v>2110000</v>
      </c>
    </row>
    <row r="96" spans="1:7" ht="15.5">
      <c r="A96" s="209" t="s">
        <v>837</v>
      </c>
      <c r="B96" s="63">
        <v>1210004992</v>
      </c>
      <c r="C96" s="63">
        <v>9596960</v>
      </c>
      <c r="D96" s="209"/>
      <c r="E96" s="63"/>
      <c r="F96" s="209" t="s">
        <v>1135</v>
      </c>
      <c r="G96" s="63">
        <v>4540000</v>
      </c>
    </row>
    <row r="97" spans="1:7" ht="15.5">
      <c r="A97" s="209" t="s">
        <v>837</v>
      </c>
      <c r="B97" s="63">
        <v>1210004992</v>
      </c>
      <c r="C97" s="63">
        <v>9596960</v>
      </c>
      <c r="D97" s="209"/>
      <c r="E97" s="63"/>
      <c r="F97" s="209" t="s">
        <v>1136</v>
      </c>
      <c r="G97" s="63">
        <v>2400000</v>
      </c>
    </row>
    <row r="98" spans="1:7" ht="15.5">
      <c r="A98" s="209" t="s">
        <v>837</v>
      </c>
      <c r="B98" s="63">
        <v>1210004992</v>
      </c>
      <c r="C98" s="63">
        <v>9596960</v>
      </c>
      <c r="D98" s="209"/>
      <c r="E98" s="63"/>
      <c r="F98" s="209" t="s">
        <v>1137</v>
      </c>
      <c r="G98" s="63">
        <v>1390000</v>
      </c>
    </row>
    <row r="99" spans="1:7" ht="15.5">
      <c r="A99" s="209" t="s">
        <v>837</v>
      </c>
      <c r="B99" s="63">
        <v>1210004992</v>
      </c>
      <c r="C99" s="63">
        <v>9596960</v>
      </c>
      <c r="D99" s="209"/>
      <c r="E99" s="63"/>
      <c r="F99" s="209" t="s">
        <v>1138</v>
      </c>
      <c r="G99" s="63">
        <v>1350000</v>
      </c>
    </row>
    <row r="100" spans="1:7" ht="15.5">
      <c r="A100" s="209" t="s">
        <v>837</v>
      </c>
      <c r="B100" s="63">
        <v>1210004992</v>
      </c>
      <c r="C100" s="63">
        <v>9596960</v>
      </c>
      <c r="D100" s="209"/>
      <c r="E100" s="63"/>
      <c r="F100" s="209" t="s">
        <v>1139</v>
      </c>
      <c r="G100" s="63">
        <v>2760000</v>
      </c>
    </row>
    <row r="101" spans="1:7" ht="15.5">
      <c r="A101" s="209" t="s">
        <v>837</v>
      </c>
      <c r="B101" s="63">
        <v>1210004992</v>
      </c>
      <c r="C101" s="63">
        <v>9596960</v>
      </c>
      <c r="D101" s="209"/>
      <c r="E101" s="63"/>
      <c r="F101" s="209" t="s">
        <v>1140</v>
      </c>
      <c r="G101" s="63">
        <v>2320000</v>
      </c>
    </row>
    <row r="102" spans="1:7" ht="15.5">
      <c r="A102" s="209" t="s">
        <v>837</v>
      </c>
      <c r="B102" s="63">
        <v>1210004992</v>
      </c>
      <c r="C102" s="63">
        <v>9596960</v>
      </c>
      <c r="D102" s="209"/>
      <c r="E102" s="63"/>
      <c r="F102" s="209" t="s">
        <v>1141</v>
      </c>
      <c r="G102" s="63">
        <v>2460000</v>
      </c>
    </row>
    <row r="103" spans="1:7" ht="15.5">
      <c r="A103" s="209" t="s">
        <v>837</v>
      </c>
      <c r="B103" s="63">
        <v>1210004992</v>
      </c>
      <c r="C103" s="63">
        <v>9596960</v>
      </c>
      <c r="D103" s="209"/>
      <c r="E103" s="63"/>
      <c r="F103" s="209" t="s">
        <v>1142</v>
      </c>
      <c r="G103" s="63">
        <v>2060000</v>
      </c>
    </row>
    <row r="104" spans="1:7" ht="15.5">
      <c r="A104" s="209" t="s">
        <v>837</v>
      </c>
      <c r="B104" s="63">
        <v>1210004992</v>
      </c>
      <c r="C104" s="63">
        <v>9596960</v>
      </c>
      <c r="D104" s="209"/>
      <c r="E104" s="63"/>
      <c r="F104" s="209" t="s">
        <v>1143</v>
      </c>
      <c r="G104" s="63">
        <v>1960000</v>
      </c>
    </row>
    <row r="105" spans="1:7" ht="15.5">
      <c r="A105" s="209" t="s">
        <v>837</v>
      </c>
      <c r="B105" s="63">
        <v>1210004992</v>
      </c>
      <c r="C105" s="63">
        <v>9596960</v>
      </c>
      <c r="D105" s="209"/>
      <c r="E105" s="63"/>
      <c r="F105" s="209" t="s">
        <v>1144</v>
      </c>
      <c r="G105" s="63">
        <v>1110000</v>
      </c>
    </row>
    <row r="106" spans="1:7" ht="15.5">
      <c r="A106" s="209" t="s">
        <v>837</v>
      </c>
      <c r="B106" s="63">
        <v>1210004992</v>
      </c>
      <c r="C106" s="63">
        <v>9596960</v>
      </c>
      <c r="D106" s="209"/>
      <c r="E106" s="63"/>
      <c r="F106" s="209" t="s">
        <v>1145</v>
      </c>
      <c r="G106" s="63">
        <v>2810000</v>
      </c>
    </row>
    <row r="107" spans="1:7" ht="15.5">
      <c r="A107" s="209" t="s">
        <v>837</v>
      </c>
      <c r="B107" s="63">
        <v>1210004992</v>
      </c>
      <c r="C107" s="63">
        <v>9596960</v>
      </c>
      <c r="D107" s="209"/>
      <c r="E107" s="63"/>
      <c r="F107" s="209" t="s">
        <v>1146</v>
      </c>
      <c r="G107" s="63">
        <v>2980000</v>
      </c>
    </row>
    <row r="108" spans="1:7" ht="15.5">
      <c r="A108" s="209" t="s">
        <v>837</v>
      </c>
      <c r="B108" s="63">
        <v>1210004992</v>
      </c>
      <c r="C108" s="63">
        <v>9596960</v>
      </c>
      <c r="D108" s="209"/>
      <c r="E108" s="63"/>
      <c r="F108" s="209" t="s">
        <v>1147</v>
      </c>
      <c r="G108" s="63">
        <v>1520000</v>
      </c>
    </row>
    <row r="109" spans="1:7" ht="15.5">
      <c r="A109" s="209" t="s">
        <v>837</v>
      </c>
      <c r="B109" s="63">
        <v>1210004992</v>
      </c>
      <c r="C109" s="63">
        <v>9596960</v>
      </c>
      <c r="D109" s="209"/>
      <c r="E109" s="63"/>
      <c r="F109" s="209" t="s">
        <v>1148</v>
      </c>
      <c r="G109" s="63">
        <v>1340000</v>
      </c>
    </row>
    <row r="110" spans="1:7" ht="15.5">
      <c r="A110" s="209" t="s">
        <v>837</v>
      </c>
      <c r="B110" s="63">
        <v>1210004992</v>
      </c>
      <c r="C110" s="63">
        <v>9596960</v>
      </c>
      <c r="D110" s="209"/>
      <c r="E110" s="63"/>
      <c r="F110" s="209" t="s">
        <v>1149</v>
      </c>
      <c r="G110" s="63">
        <v>1090000</v>
      </c>
    </row>
    <row r="111" spans="1:7" ht="15.5">
      <c r="A111" s="209" t="s">
        <v>837</v>
      </c>
      <c r="B111" s="63">
        <v>1210004992</v>
      </c>
      <c r="C111" s="63">
        <v>9596960</v>
      </c>
      <c r="D111" s="209"/>
      <c r="E111" s="63"/>
      <c r="F111" s="209" t="s">
        <v>1150</v>
      </c>
      <c r="G111" s="63">
        <v>1070000</v>
      </c>
    </row>
    <row r="112" spans="1:7" ht="15.5">
      <c r="A112" s="209" t="s">
        <v>837</v>
      </c>
      <c r="B112" s="63">
        <v>1210004992</v>
      </c>
      <c r="C112" s="63">
        <v>9596960</v>
      </c>
      <c r="D112" s="209"/>
      <c r="E112" s="63"/>
      <c r="F112" s="209" t="s">
        <v>1151</v>
      </c>
      <c r="G112" s="63">
        <v>1200000</v>
      </c>
    </row>
    <row r="113" spans="1:7" ht="15.5">
      <c r="A113" s="209" t="s">
        <v>837</v>
      </c>
      <c r="B113" s="63">
        <v>1210004992</v>
      </c>
      <c r="C113" s="63">
        <v>9596960</v>
      </c>
      <c r="D113" s="209"/>
      <c r="E113" s="63"/>
      <c r="F113" s="209" t="s">
        <v>1152</v>
      </c>
      <c r="G113" s="63">
        <v>1160000</v>
      </c>
    </row>
    <row r="114" spans="1:7" ht="15.5">
      <c r="A114" s="209" t="s">
        <v>837</v>
      </c>
      <c r="B114" s="63">
        <v>1210004992</v>
      </c>
      <c r="C114" s="63">
        <v>9596960</v>
      </c>
      <c r="D114" s="209"/>
      <c r="E114" s="63"/>
      <c r="F114" s="209" t="s">
        <v>1153</v>
      </c>
      <c r="G114" s="63">
        <v>7000000</v>
      </c>
    </row>
    <row r="115" spans="1:7" ht="15.5">
      <c r="A115" s="209" t="s">
        <v>837</v>
      </c>
      <c r="B115" s="63">
        <v>1210004992</v>
      </c>
      <c r="C115" s="63">
        <v>9596960</v>
      </c>
      <c r="D115" s="209"/>
      <c r="E115" s="63"/>
      <c r="F115" s="209" t="s">
        <v>1154</v>
      </c>
      <c r="G115" s="63">
        <v>7830000</v>
      </c>
    </row>
    <row r="116" spans="1:7" ht="15.5">
      <c r="A116" s="209" t="s">
        <v>837</v>
      </c>
      <c r="B116" s="63">
        <v>1210004992</v>
      </c>
      <c r="C116" s="63">
        <v>9596960</v>
      </c>
      <c r="D116" s="209"/>
      <c r="E116" s="63"/>
      <c r="F116" s="209" t="s">
        <v>1155</v>
      </c>
      <c r="G116" s="63">
        <v>5770000</v>
      </c>
    </row>
    <row r="117" spans="1:7" ht="15.5">
      <c r="A117" s="209" t="s">
        <v>838</v>
      </c>
      <c r="B117" s="63">
        <v>813</v>
      </c>
      <c r="C117" s="63">
        <v>135</v>
      </c>
      <c r="D117" s="209" t="s">
        <v>1029</v>
      </c>
      <c r="E117" s="63">
        <v>100</v>
      </c>
      <c r="F117" s="209"/>
      <c r="G117" s="63"/>
    </row>
    <row r="118" spans="1:7" ht="15.5">
      <c r="A118" s="209" t="s">
        <v>839</v>
      </c>
      <c r="B118" s="63">
        <v>609</v>
      </c>
      <c r="C118" s="63">
        <v>14</v>
      </c>
      <c r="D118" s="209" t="s">
        <v>1029</v>
      </c>
      <c r="E118" s="63">
        <v>100</v>
      </c>
      <c r="F118" s="209"/>
      <c r="G118" s="63"/>
    </row>
    <row r="119" spans="1:7" ht="15.5">
      <c r="A119" s="209" t="s">
        <v>840</v>
      </c>
      <c r="B119" s="63">
        <v>36813160</v>
      </c>
      <c r="C119" s="63">
        <v>1138910</v>
      </c>
      <c r="D119" s="209" t="s">
        <v>1039</v>
      </c>
      <c r="E119" s="63">
        <v>100</v>
      </c>
      <c r="F119" s="209"/>
      <c r="G119" s="63"/>
    </row>
    <row r="120" spans="1:7" ht="15.5">
      <c r="A120" s="209" t="s">
        <v>840</v>
      </c>
      <c r="B120" s="63">
        <v>36813160</v>
      </c>
      <c r="C120" s="63">
        <v>1138910</v>
      </c>
      <c r="D120" s="209"/>
      <c r="E120" s="63"/>
      <c r="F120" s="209" t="s">
        <v>1156</v>
      </c>
      <c r="G120" s="63">
        <v>1621356</v>
      </c>
    </row>
    <row r="121" spans="1:7" ht="15.5">
      <c r="A121" s="209" t="s">
        <v>840</v>
      </c>
      <c r="B121" s="63">
        <v>36813160</v>
      </c>
      <c r="C121" s="63">
        <v>1138910</v>
      </c>
      <c r="D121" s="209"/>
      <c r="E121" s="63"/>
      <c r="F121" s="209" t="s">
        <v>1157</v>
      </c>
      <c r="G121" s="63">
        <v>1064255</v>
      </c>
    </row>
    <row r="122" spans="1:7" ht="15.5">
      <c r="A122" s="209" t="s">
        <v>840</v>
      </c>
      <c r="B122" s="63">
        <v>36813160</v>
      </c>
      <c r="C122" s="63">
        <v>1138910</v>
      </c>
      <c r="D122" s="209"/>
      <c r="E122" s="63"/>
      <c r="F122" s="209" t="s">
        <v>1158</v>
      </c>
      <c r="G122" s="63">
        <v>5237635</v>
      </c>
    </row>
    <row r="123" spans="1:7" ht="15.5">
      <c r="A123" s="209" t="s">
        <v>840</v>
      </c>
      <c r="B123" s="63">
        <v>36813160</v>
      </c>
      <c r="C123" s="63">
        <v>1138910</v>
      </c>
      <c r="D123" s="209"/>
      <c r="E123" s="63"/>
      <c r="F123" s="209" t="s">
        <v>1159</v>
      </c>
      <c r="G123" s="63">
        <v>1718871</v>
      </c>
    </row>
    <row r="124" spans="1:7" ht="15.5">
      <c r="A124" s="209" t="s">
        <v>841</v>
      </c>
      <c r="B124" s="63">
        <v>569237</v>
      </c>
      <c r="C124" s="63">
        <v>2170</v>
      </c>
      <c r="D124" s="209"/>
      <c r="E124" s="63"/>
      <c r="F124" s="209"/>
      <c r="G124" s="63"/>
    </row>
    <row r="125" spans="1:7" ht="15.5">
      <c r="A125" s="209" t="s">
        <v>842</v>
      </c>
      <c r="B125" s="63">
        <v>2527841</v>
      </c>
      <c r="C125" s="63">
        <v>342000</v>
      </c>
      <c r="D125" s="209"/>
      <c r="E125" s="63"/>
      <c r="F125" s="209"/>
      <c r="G125" s="63"/>
    </row>
    <row r="126" spans="1:7" ht="15.5">
      <c r="A126" s="209" t="s">
        <v>843</v>
      </c>
      <c r="B126" s="63">
        <v>19561</v>
      </c>
      <c r="C126" s="63">
        <v>240</v>
      </c>
      <c r="D126" s="209"/>
      <c r="E126" s="63"/>
      <c r="F126" s="209"/>
      <c r="G126" s="63"/>
    </row>
    <row r="127" spans="1:7" ht="15.5">
      <c r="A127" s="209" t="s">
        <v>844</v>
      </c>
      <c r="B127" s="63">
        <v>3463083</v>
      </c>
      <c r="C127" s="63">
        <v>51100</v>
      </c>
      <c r="D127" s="209"/>
      <c r="E127" s="63"/>
      <c r="F127" s="209"/>
      <c r="G127" s="63"/>
    </row>
    <row r="128" spans="1:7" ht="15.5">
      <c r="A128" s="209" t="s">
        <v>845</v>
      </c>
      <c r="B128" s="63">
        <v>14762445</v>
      </c>
      <c r="C128" s="63">
        <v>322460</v>
      </c>
      <c r="D128" s="209"/>
      <c r="E128" s="63"/>
      <c r="F128" s="209"/>
      <c r="G128" s="63"/>
    </row>
    <row r="129" spans="1:7" ht="15.5">
      <c r="A129" s="209" t="s">
        <v>846</v>
      </c>
      <c r="B129" s="63">
        <v>5004112</v>
      </c>
      <c r="C129" s="63">
        <v>56538</v>
      </c>
      <c r="D129" s="209" t="s">
        <v>1036</v>
      </c>
      <c r="E129" s="63">
        <v>96</v>
      </c>
      <c r="F129" s="209"/>
      <c r="G129" s="63"/>
    </row>
    <row r="130" spans="1:7" ht="15.5">
      <c r="A130" s="209" t="s">
        <v>847</v>
      </c>
      <c r="B130" s="63">
        <v>10951334</v>
      </c>
      <c r="C130" s="63">
        <v>110860</v>
      </c>
      <c r="D130" s="209" t="s">
        <v>1039</v>
      </c>
      <c r="E130" s="63">
        <v>100</v>
      </c>
      <c r="F130" s="209"/>
      <c r="G130" s="63"/>
    </row>
    <row r="131" spans="1:7" ht="15.5">
      <c r="A131" s="209" t="s">
        <v>847</v>
      </c>
      <c r="B131" s="63">
        <v>10951334</v>
      </c>
      <c r="C131" s="63">
        <v>110860</v>
      </c>
      <c r="D131" s="209"/>
      <c r="E131" s="63"/>
      <c r="F131" s="209" t="s">
        <v>1160</v>
      </c>
      <c r="G131" s="63">
        <v>2241000</v>
      </c>
    </row>
    <row r="132" spans="1:7" ht="15.5">
      <c r="A132" s="209" t="s">
        <v>848</v>
      </c>
      <c r="B132" s="63">
        <v>744609</v>
      </c>
      <c r="C132" s="63">
        <v>9250</v>
      </c>
      <c r="D132" s="209"/>
      <c r="E132" s="63"/>
      <c r="F132" s="209"/>
      <c r="G132" s="63"/>
    </row>
    <row r="133" spans="1:7" ht="15.5">
      <c r="A133" s="209" t="s">
        <v>849</v>
      </c>
      <c r="B133" s="63">
        <v>10321120</v>
      </c>
      <c r="C133" s="63">
        <v>78703</v>
      </c>
      <c r="D133" s="209"/>
      <c r="E133" s="63"/>
      <c r="F133" s="209" t="s">
        <v>1161</v>
      </c>
      <c r="G133" s="63">
        <v>1215000</v>
      </c>
    </row>
    <row r="134" spans="1:7" ht="15.5">
      <c r="A134" s="209" t="s">
        <v>850</v>
      </c>
      <c r="B134" s="63">
        <v>5249632</v>
      </c>
      <c r="C134" s="63">
        <v>43070</v>
      </c>
      <c r="D134" s="209"/>
      <c r="E134" s="63"/>
      <c r="F134" s="209" t="s">
        <v>1162</v>
      </c>
      <c r="G134" s="63">
        <v>1358540</v>
      </c>
    </row>
    <row r="135" spans="1:7" ht="15.5">
      <c r="A135" s="209" t="s">
        <v>851</v>
      </c>
      <c r="B135" s="63">
        <v>427642</v>
      </c>
      <c r="C135" s="63">
        <v>22000</v>
      </c>
      <c r="D135" s="209"/>
      <c r="E135" s="63"/>
      <c r="F135" s="209"/>
      <c r="G135" s="63"/>
    </row>
    <row r="136" spans="1:7" ht="15.5">
      <c r="A136" s="209" t="s">
        <v>852</v>
      </c>
      <c r="B136" s="63">
        <v>82926</v>
      </c>
      <c r="C136" s="63">
        <v>750</v>
      </c>
      <c r="D136" s="209"/>
      <c r="E136" s="63"/>
      <c r="F136" s="209"/>
      <c r="G136" s="63"/>
    </row>
    <row r="137" spans="1:7" ht="15.5">
      <c r="A137" s="209" t="s">
        <v>853</v>
      </c>
      <c r="B137" s="63">
        <v>8088881</v>
      </c>
      <c r="C137" s="63">
        <v>48730</v>
      </c>
      <c r="D137" s="209" t="s">
        <v>1039</v>
      </c>
      <c r="E137" s="63">
        <v>100</v>
      </c>
      <c r="F137" s="209"/>
      <c r="G137" s="63"/>
    </row>
    <row r="138" spans="1:7" ht="15.5">
      <c r="A138" s="209" t="s">
        <v>853</v>
      </c>
      <c r="B138" s="63">
        <v>8088881</v>
      </c>
      <c r="C138" s="63">
        <v>48730</v>
      </c>
      <c r="D138" s="209"/>
      <c r="E138" s="63"/>
      <c r="F138" s="209" t="s">
        <v>1163</v>
      </c>
      <c r="G138" s="63">
        <v>1400000</v>
      </c>
    </row>
    <row r="139" spans="1:7" ht="15.5">
      <c r="A139" s="209" t="s">
        <v>854</v>
      </c>
      <c r="B139" s="63">
        <v>11466291</v>
      </c>
      <c r="C139" s="63">
        <v>283560</v>
      </c>
      <c r="D139" s="209"/>
      <c r="E139" s="63"/>
      <c r="F139" s="209" t="s">
        <v>1164</v>
      </c>
      <c r="G139" s="63">
        <v>1200000</v>
      </c>
    </row>
    <row r="140" spans="1:7" ht="15.5">
      <c r="A140" s="209" t="s">
        <v>854</v>
      </c>
      <c r="B140" s="63">
        <v>11466291</v>
      </c>
      <c r="C140" s="63">
        <v>283560</v>
      </c>
      <c r="D140" s="209"/>
      <c r="E140" s="63"/>
      <c r="F140" s="209" t="s">
        <v>1165</v>
      </c>
      <c r="G140" s="63">
        <v>1300868</v>
      </c>
    </row>
    <row r="141" spans="1:7" ht="15.5">
      <c r="A141" s="209" t="s">
        <v>855</v>
      </c>
      <c r="B141" s="63">
        <v>63575108</v>
      </c>
      <c r="C141" s="63">
        <v>1001450</v>
      </c>
      <c r="D141" s="209"/>
      <c r="E141" s="63"/>
      <c r="F141" s="209" t="s">
        <v>1166</v>
      </c>
      <c r="G141" s="63">
        <v>1671000</v>
      </c>
    </row>
    <row r="142" spans="1:7" ht="15.5">
      <c r="A142" s="209" t="s">
        <v>855</v>
      </c>
      <c r="B142" s="63">
        <v>63575108</v>
      </c>
      <c r="C142" s="63">
        <v>1001450</v>
      </c>
      <c r="D142" s="209"/>
      <c r="E142" s="63"/>
      <c r="F142" s="209" t="s">
        <v>1167</v>
      </c>
      <c r="G142" s="63">
        <v>2917000</v>
      </c>
    </row>
    <row r="143" spans="1:7" ht="15.5">
      <c r="A143" s="209" t="s">
        <v>855</v>
      </c>
      <c r="B143" s="63">
        <v>63575108</v>
      </c>
      <c r="C143" s="63">
        <v>1001450</v>
      </c>
      <c r="D143" s="209"/>
      <c r="E143" s="63"/>
      <c r="F143" s="209" t="s">
        <v>1168</v>
      </c>
      <c r="G143" s="63">
        <v>6053000</v>
      </c>
    </row>
    <row r="144" spans="1:7" ht="15.5">
      <c r="A144" s="209" t="s">
        <v>856</v>
      </c>
      <c r="B144" s="63">
        <v>5828987</v>
      </c>
      <c r="C144" s="63">
        <v>21040</v>
      </c>
      <c r="D144" s="209"/>
      <c r="E144" s="63"/>
      <c r="F144" s="209"/>
      <c r="G144" s="63"/>
    </row>
    <row r="145" spans="1:7" ht="15.5">
      <c r="A145" s="209" t="s">
        <v>857</v>
      </c>
      <c r="B145" s="63">
        <v>431282</v>
      </c>
      <c r="C145" s="63">
        <v>28050</v>
      </c>
      <c r="D145" s="209"/>
      <c r="E145" s="63"/>
      <c r="F145" s="209"/>
      <c r="G145" s="63"/>
    </row>
    <row r="146" spans="1:7" ht="15.5">
      <c r="A146" s="209" t="s">
        <v>858</v>
      </c>
      <c r="B146" s="63">
        <v>3427883</v>
      </c>
      <c r="C146" s="63">
        <v>121320</v>
      </c>
      <c r="D146" s="209"/>
      <c r="E146" s="63"/>
      <c r="F146" s="209"/>
      <c r="G146" s="63"/>
    </row>
    <row r="147" spans="1:7" ht="15.5">
      <c r="A147" s="209" t="s">
        <v>859</v>
      </c>
      <c r="B147" s="63">
        <v>1459428</v>
      </c>
      <c r="C147" s="63">
        <v>45100</v>
      </c>
      <c r="D147" s="209"/>
      <c r="E147" s="63"/>
      <c r="F147" s="209"/>
      <c r="G147" s="63"/>
    </row>
    <row r="148" spans="1:7" ht="15.5">
      <c r="A148" s="209" t="s">
        <v>860</v>
      </c>
      <c r="B148" s="63">
        <v>57171664</v>
      </c>
      <c r="C148" s="63">
        <v>1127127</v>
      </c>
      <c r="D148" s="209"/>
      <c r="E148" s="63"/>
      <c r="F148" s="209" t="s">
        <v>1169</v>
      </c>
      <c r="G148" s="63">
        <v>2316400</v>
      </c>
    </row>
    <row r="149" spans="1:7" ht="15.5">
      <c r="A149" s="209" t="s">
        <v>861</v>
      </c>
      <c r="B149" s="63">
        <v>2374</v>
      </c>
      <c r="C149" s="63">
        <v>12170</v>
      </c>
      <c r="D149" s="209" t="s">
        <v>1029</v>
      </c>
      <c r="E149" s="63">
        <v>100</v>
      </c>
      <c r="F149" s="209"/>
      <c r="G149" s="63"/>
    </row>
    <row r="150" spans="1:7" ht="15.5">
      <c r="A150" s="209" t="s">
        <v>862</v>
      </c>
      <c r="B150" s="63">
        <v>43857</v>
      </c>
      <c r="C150" s="63">
        <v>1400</v>
      </c>
      <c r="D150" s="209"/>
      <c r="E150" s="63"/>
      <c r="F150" s="209"/>
      <c r="G150" s="63"/>
    </row>
    <row r="151" spans="1:7" ht="15.5">
      <c r="A151" s="209" t="s">
        <v>863</v>
      </c>
      <c r="B151" s="63">
        <v>782381</v>
      </c>
      <c r="C151" s="63">
        <v>18270</v>
      </c>
      <c r="D151" s="209"/>
      <c r="E151" s="63"/>
      <c r="F151" s="209"/>
      <c r="G151" s="63"/>
    </row>
    <row r="152" spans="1:7" ht="15.5">
      <c r="A152" s="209" t="s">
        <v>864</v>
      </c>
      <c r="B152" s="63">
        <v>5105230</v>
      </c>
      <c r="C152" s="63">
        <v>337030</v>
      </c>
      <c r="D152" s="209" t="s">
        <v>1040</v>
      </c>
      <c r="E152" s="63">
        <v>6.3</v>
      </c>
      <c r="F152" s="209"/>
      <c r="G152" s="63"/>
    </row>
    <row r="153" spans="1:7" ht="15.5">
      <c r="A153" s="209" t="s">
        <v>864</v>
      </c>
      <c r="B153" s="63">
        <v>5105230</v>
      </c>
      <c r="C153" s="63">
        <v>337030</v>
      </c>
      <c r="D153" s="209" t="s">
        <v>1041</v>
      </c>
      <c r="E153" s="63">
        <v>93.5</v>
      </c>
      <c r="F153" s="209"/>
      <c r="G153" s="63"/>
    </row>
    <row r="154" spans="1:7" ht="15.5">
      <c r="A154" s="209" t="s">
        <v>865</v>
      </c>
      <c r="B154" s="63">
        <v>58317448</v>
      </c>
      <c r="C154" s="63">
        <v>547030</v>
      </c>
      <c r="D154" s="209" t="s">
        <v>1034</v>
      </c>
      <c r="E154" s="63">
        <v>100</v>
      </c>
      <c r="F154" s="209"/>
      <c r="G154" s="63"/>
    </row>
    <row r="155" spans="1:7" ht="15.5">
      <c r="A155" s="209" t="s">
        <v>865</v>
      </c>
      <c r="B155" s="63">
        <v>58317448</v>
      </c>
      <c r="C155" s="63">
        <v>547030</v>
      </c>
      <c r="D155" s="209"/>
      <c r="E155" s="63"/>
      <c r="F155" s="209" t="s">
        <v>1170</v>
      </c>
      <c r="G155" s="63">
        <v>2152423</v>
      </c>
    </row>
    <row r="156" spans="1:7" ht="15.5">
      <c r="A156" s="209" t="s">
        <v>866</v>
      </c>
      <c r="B156" s="63">
        <v>151187</v>
      </c>
      <c r="C156" s="63">
        <v>91000</v>
      </c>
      <c r="D156" s="209" t="s">
        <v>1034</v>
      </c>
      <c r="E156" s="63">
        <v>100</v>
      </c>
      <c r="F156" s="209"/>
      <c r="G156" s="63"/>
    </row>
    <row r="157" spans="1:7" ht="15.5">
      <c r="A157" s="209" t="s">
        <v>867</v>
      </c>
      <c r="B157" s="63">
        <v>224911</v>
      </c>
      <c r="C157" s="63">
        <v>4167</v>
      </c>
      <c r="D157" s="209"/>
      <c r="E157" s="63"/>
      <c r="F157" s="209"/>
      <c r="G157" s="63"/>
    </row>
    <row r="158" spans="1:7" ht="15.5">
      <c r="A158" s="209" t="s">
        <v>868</v>
      </c>
      <c r="B158" s="63">
        <v>1172798</v>
      </c>
      <c r="C158" s="63">
        <v>267670</v>
      </c>
      <c r="D158" s="209"/>
      <c r="E158" s="63"/>
      <c r="F158" s="209"/>
      <c r="G158" s="63"/>
    </row>
    <row r="159" spans="1:7" ht="15.5">
      <c r="A159" s="209" t="s">
        <v>869</v>
      </c>
      <c r="B159" s="63">
        <v>1204984</v>
      </c>
      <c r="C159" s="63">
        <v>11300</v>
      </c>
      <c r="D159" s="209"/>
      <c r="E159" s="63"/>
      <c r="F159" s="209"/>
      <c r="G159" s="63"/>
    </row>
    <row r="160" spans="1:7" ht="15.5">
      <c r="A160" s="209" t="s">
        <v>870</v>
      </c>
      <c r="B160" s="63">
        <v>5219810</v>
      </c>
      <c r="C160" s="63">
        <v>69700</v>
      </c>
      <c r="D160" s="209" t="s">
        <v>1030</v>
      </c>
      <c r="E160" s="63">
        <v>9</v>
      </c>
      <c r="F160" s="209"/>
      <c r="G160" s="63"/>
    </row>
    <row r="161" spans="1:7" ht="15.5">
      <c r="A161" s="209" t="s">
        <v>870</v>
      </c>
      <c r="B161" s="63">
        <v>5219810</v>
      </c>
      <c r="C161" s="63">
        <v>69700</v>
      </c>
      <c r="D161" s="209" t="s">
        <v>1031</v>
      </c>
      <c r="E161" s="63">
        <v>7</v>
      </c>
      <c r="F161" s="209"/>
      <c r="G161" s="63"/>
    </row>
    <row r="162" spans="1:7" ht="15.5">
      <c r="A162" s="209" t="s">
        <v>870</v>
      </c>
      <c r="B162" s="63">
        <v>5219810</v>
      </c>
      <c r="C162" s="63">
        <v>69700</v>
      </c>
      <c r="D162" s="209" t="s">
        <v>1033</v>
      </c>
      <c r="E162" s="63">
        <v>6</v>
      </c>
      <c r="F162" s="209"/>
      <c r="G162" s="63"/>
    </row>
    <row r="163" spans="1:7" ht="15.5">
      <c r="A163" s="209" t="s">
        <v>870</v>
      </c>
      <c r="B163" s="63">
        <v>5219810</v>
      </c>
      <c r="C163" s="63">
        <v>69700</v>
      </c>
      <c r="D163" s="209" t="s">
        <v>1042</v>
      </c>
      <c r="E163" s="63">
        <v>71</v>
      </c>
      <c r="F163" s="209"/>
      <c r="G163" s="63"/>
    </row>
    <row r="164" spans="1:7" ht="15.5">
      <c r="A164" s="209" t="s">
        <v>870</v>
      </c>
      <c r="B164" s="63">
        <v>5219810</v>
      </c>
      <c r="C164" s="63">
        <v>69700</v>
      </c>
      <c r="D164" s="209"/>
      <c r="E164" s="63"/>
      <c r="F164" s="209" t="s">
        <v>1171</v>
      </c>
      <c r="G164" s="63">
        <v>1200000</v>
      </c>
    </row>
    <row r="165" spans="1:7" ht="15.5">
      <c r="A165" s="209" t="s">
        <v>871</v>
      </c>
      <c r="B165" s="63">
        <v>83536112</v>
      </c>
      <c r="C165" s="63">
        <v>356910</v>
      </c>
      <c r="D165" s="209" t="s">
        <v>1032</v>
      </c>
      <c r="E165" s="63">
        <v>100</v>
      </c>
      <c r="F165" s="209"/>
      <c r="G165" s="63"/>
    </row>
    <row r="166" spans="1:7" ht="15.5">
      <c r="A166" s="209" t="s">
        <v>871</v>
      </c>
      <c r="B166" s="63">
        <v>83536112</v>
      </c>
      <c r="C166" s="63">
        <v>356910</v>
      </c>
      <c r="D166" s="209"/>
      <c r="E166" s="63"/>
      <c r="F166" s="209" t="s">
        <v>1172</v>
      </c>
      <c r="G166" s="63">
        <v>1244676</v>
      </c>
    </row>
    <row r="167" spans="1:7" ht="15.5">
      <c r="A167" s="209" t="s">
        <v>871</v>
      </c>
      <c r="B167" s="63">
        <v>83536112</v>
      </c>
      <c r="C167" s="63">
        <v>356910</v>
      </c>
      <c r="D167" s="209"/>
      <c r="E167" s="63"/>
      <c r="F167" s="209" t="s">
        <v>1173</v>
      </c>
      <c r="G167" s="63">
        <v>1290079</v>
      </c>
    </row>
    <row r="168" spans="1:7" ht="15.5">
      <c r="A168" s="209" t="s">
        <v>871</v>
      </c>
      <c r="B168" s="63">
        <v>83536112</v>
      </c>
      <c r="C168" s="63">
        <v>356910</v>
      </c>
      <c r="D168" s="209"/>
      <c r="E168" s="63"/>
      <c r="F168" s="209" t="s">
        <v>1174</v>
      </c>
      <c r="G168" s="63">
        <v>3472009</v>
      </c>
    </row>
    <row r="169" spans="1:7" ht="15.5">
      <c r="A169" s="209" t="s">
        <v>871</v>
      </c>
      <c r="B169" s="63">
        <v>83536112</v>
      </c>
      <c r="C169" s="63">
        <v>356910</v>
      </c>
      <c r="D169" s="209"/>
      <c r="E169" s="63"/>
      <c r="F169" s="209" t="s">
        <v>1175</v>
      </c>
      <c r="G169" s="63">
        <v>1705872</v>
      </c>
    </row>
    <row r="170" spans="1:7" ht="15.5">
      <c r="A170" s="209" t="s">
        <v>872</v>
      </c>
      <c r="B170" s="63">
        <v>17698272</v>
      </c>
      <c r="C170" s="63">
        <v>238540</v>
      </c>
      <c r="D170" s="209"/>
      <c r="E170" s="63"/>
      <c r="F170" s="209"/>
      <c r="G170" s="63"/>
    </row>
    <row r="171" spans="1:7" ht="15.5">
      <c r="A171" s="209" t="s">
        <v>873</v>
      </c>
      <c r="B171" s="63">
        <v>28765</v>
      </c>
      <c r="C171" s="63">
        <v>6.5</v>
      </c>
      <c r="D171" s="209"/>
      <c r="E171" s="63"/>
      <c r="F171" s="209"/>
      <c r="G171" s="63"/>
    </row>
    <row r="172" spans="1:7" ht="15.5">
      <c r="A172" s="209" t="s">
        <v>874</v>
      </c>
      <c r="B172" s="63">
        <v>10538594</v>
      </c>
      <c r="C172" s="63">
        <v>131940</v>
      </c>
      <c r="D172" s="209"/>
      <c r="E172" s="63"/>
      <c r="F172" s="209"/>
      <c r="G172" s="63"/>
    </row>
    <row r="173" spans="1:7" ht="15.5">
      <c r="A173" s="209" t="s">
        <v>875</v>
      </c>
      <c r="B173" s="63">
        <v>58203</v>
      </c>
      <c r="C173" s="63">
        <v>2175600</v>
      </c>
      <c r="D173" s="209"/>
      <c r="E173" s="63"/>
      <c r="F173" s="209"/>
      <c r="G173" s="63"/>
    </row>
    <row r="174" spans="1:7" ht="15.5">
      <c r="A174" s="209" t="s">
        <v>876</v>
      </c>
      <c r="B174" s="63">
        <v>94961</v>
      </c>
      <c r="C174" s="63">
        <v>340</v>
      </c>
      <c r="D174" s="209"/>
      <c r="E174" s="63"/>
      <c r="F174" s="209"/>
      <c r="G174" s="63"/>
    </row>
    <row r="175" spans="1:7" ht="15.5">
      <c r="A175" s="209" t="s">
        <v>877</v>
      </c>
      <c r="B175" s="63">
        <v>407768</v>
      </c>
      <c r="C175" s="63">
        <v>1780</v>
      </c>
      <c r="D175" s="209" t="s">
        <v>1034</v>
      </c>
      <c r="E175" s="63">
        <v>99</v>
      </c>
      <c r="F175" s="209"/>
      <c r="G175" s="63"/>
    </row>
    <row r="176" spans="1:7" ht="15.5">
      <c r="A176" s="209" t="s">
        <v>878</v>
      </c>
      <c r="B176" s="63">
        <v>156974</v>
      </c>
      <c r="C176" s="63">
        <v>541.29999999999995</v>
      </c>
      <c r="D176" s="209"/>
      <c r="E176" s="63"/>
      <c r="F176" s="209"/>
      <c r="G176" s="63"/>
    </row>
    <row r="177" spans="1:7" ht="15.5">
      <c r="A177" s="209" t="s">
        <v>879</v>
      </c>
      <c r="B177" s="63">
        <v>11277614</v>
      </c>
      <c r="C177" s="63">
        <v>108890</v>
      </c>
      <c r="D177" s="209" t="s">
        <v>1039</v>
      </c>
      <c r="E177" s="63">
        <v>60</v>
      </c>
      <c r="F177" s="209"/>
      <c r="G177" s="63"/>
    </row>
    <row r="178" spans="1:7" ht="15.5">
      <c r="A178" s="209" t="s">
        <v>879</v>
      </c>
      <c r="B178" s="63">
        <v>11277614</v>
      </c>
      <c r="C178" s="63">
        <v>108890</v>
      </c>
      <c r="D178" s="209" t="s">
        <v>1043</v>
      </c>
      <c r="E178" s="63">
        <v>40</v>
      </c>
      <c r="F178" s="209"/>
      <c r="G178" s="63"/>
    </row>
    <row r="179" spans="1:7" ht="15.5">
      <c r="A179" s="209" t="s">
        <v>880</v>
      </c>
      <c r="B179" s="63">
        <v>62920</v>
      </c>
      <c r="C179" s="63">
        <v>194</v>
      </c>
      <c r="D179" s="209"/>
      <c r="E179" s="63"/>
      <c r="F179" s="209"/>
      <c r="G179" s="63"/>
    </row>
    <row r="180" spans="1:7" ht="15.5">
      <c r="A180" s="209" t="s">
        <v>881</v>
      </c>
      <c r="B180" s="63">
        <v>7411981</v>
      </c>
      <c r="C180" s="63">
        <v>245860</v>
      </c>
      <c r="D180" s="209" t="s">
        <v>1034</v>
      </c>
      <c r="E180" s="63">
        <v>100</v>
      </c>
      <c r="F180" s="209"/>
      <c r="G180" s="63"/>
    </row>
    <row r="181" spans="1:7" ht="15.5">
      <c r="A181" s="209" t="s">
        <v>882</v>
      </c>
      <c r="B181" s="63">
        <v>1151330</v>
      </c>
      <c r="C181" s="63">
        <v>36120</v>
      </c>
      <c r="D181" s="209"/>
      <c r="E181" s="63"/>
      <c r="F181" s="209"/>
      <c r="G181" s="63"/>
    </row>
    <row r="182" spans="1:7" ht="15.5">
      <c r="A182" s="209" t="s">
        <v>883</v>
      </c>
      <c r="B182" s="63">
        <v>712091</v>
      </c>
      <c r="C182" s="63">
        <v>214970</v>
      </c>
      <c r="D182" s="209"/>
      <c r="E182" s="63"/>
      <c r="F182" s="209"/>
      <c r="G182" s="63"/>
    </row>
    <row r="183" spans="1:7" ht="15.5">
      <c r="A183" s="209" t="s">
        <v>884</v>
      </c>
      <c r="B183" s="63">
        <v>6731539</v>
      </c>
      <c r="C183" s="63">
        <v>27750</v>
      </c>
      <c r="D183" s="209" t="s">
        <v>1034</v>
      </c>
      <c r="E183" s="63">
        <v>10</v>
      </c>
      <c r="F183" s="209"/>
      <c r="G183" s="63"/>
    </row>
    <row r="184" spans="1:7" ht="15.5">
      <c r="A184" s="209" t="s">
        <v>885</v>
      </c>
      <c r="B184" s="63">
        <v>840</v>
      </c>
      <c r="C184" s="63">
        <v>0.44</v>
      </c>
      <c r="D184" s="209"/>
      <c r="E184" s="63"/>
      <c r="F184" s="209"/>
      <c r="G184" s="63"/>
    </row>
    <row r="185" spans="1:7" ht="15.5">
      <c r="A185" s="209" t="s">
        <v>886</v>
      </c>
      <c r="B185" s="63">
        <v>5605193</v>
      </c>
      <c r="C185" s="63">
        <v>112090</v>
      </c>
      <c r="D185" s="209"/>
      <c r="E185" s="63"/>
      <c r="F185" s="209"/>
      <c r="G185" s="63"/>
    </row>
    <row r="186" spans="1:7" ht="15.5">
      <c r="A186" s="209" t="s">
        <v>887</v>
      </c>
      <c r="B186" s="63">
        <v>10002541</v>
      </c>
      <c r="C186" s="63">
        <v>93030</v>
      </c>
      <c r="D186" s="209" t="s">
        <v>1044</v>
      </c>
      <c r="E186" s="63">
        <v>98.2</v>
      </c>
      <c r="F186" s="209"/>
      <c r="G186" s="63"/>
    </row>
    <row r="187" spans="1:7" ht="15.5">
      <c r="A187" s="209" t="s">
        <v>887</v>
      </c>
      <c r="B187" s="63">
        <v>10002541</v>
      </c>
      <c r="C187" s="63">
        <v>93030</v>
      </c>
      <c r="D187" s="209"/>
      <c r="E187" s="63"/>
      <c r="F187" s="209" t="s">
        <v>1176</v>
      </c>
      <c r="G187" s="63">
        <v>2016000</v>
      </c>
    </row>
    <row r="188" spans="1:7" ht="15.5">
      <c r="A188" s="209" t="s">
        <v>888</v>
      </c>
      <c r="B188" s="63">
        <v>270292</v>
      </c>
      <c r="C188" s="63">
        <v>103000</v>
      </c>
      <c r="D188" s="209" t="s">
        <v>1045</v>
      </c>
      <c r="E188" s="63">
        <v>100</v>
      </c>
      <c r="F188" s="209"/>
      <c r="G188" s="63"/>
    </row>
    <row r="189" spans="1:7" ht="15.5">
      <c r="A189" s="209" t="s">
        <v>889</v>
      </c>
      <c r="B189" s="63">
        <v>952107712</v>
      </c>
      <c r="C189" s="63">
        <v>3287590</v>
      </c>
      <c r="D189" s="209" t="s">
        <v>1046</v>
      </c>
      <c r="E189" s="63">
        <v>30</v>
      </c>
      <c r="F189" s="209"/>
      <c r="G189" s="63"/>
    </row>
    <row r="190" spans="1:7" ht="15.5">
      <c r="A190" s="209" t="s">
        <v>889</v>
      </c>
      <c r="B190" s="63">
        <v>952107712</v>
      </c>
      <c r="C190" s="63">
        <v>3287590</v>
      </c>
      <c r="D190" s="209"/>
      <c r="E190" s="63"/>
      <c r="F190" s="209" t="s">
        <v>1177</v>
      </c>
      <c r="G190" s="63">
        <v>3145939</v>
      </c>
    </row>
    <row r="191" spans="1:7" ht="15.5">
      <c r="A191" s="209" t="s">
        <v>889</v>
      </c>
      <c r="B191" s="63">
        <v>952107712</v>
      </c>
      <c r="C191" s="63">
        <v>3287590</v>
      </c>
      <c r="D191" s="209"/>
      <c r="E191" s="63"/>
      <c r="F191" s="209" t="s">
        <v>1178</v>
      </c>
      <c r="G191" s="63">
        <v>2954526</v>
      </c>
    </row>
    <row r="192" spans="1:7" ht="15.5">
      <c r="A192" s="209" t="s">
        <v>889</v>
      </c>
      <c r="B192" s="63">
        <v>952107712</v>
      </c>
      <c r="C192" s="63">
        <v>3287590</v>
      </c>
      <c r="D192" s="209"/>
      <c r="E192" s="63"/>
      <c r="F192" s="209" t="s">
        <v>1179</v>
      </c>
      <c r="G192" s="63">
        <v>1505872</v>
      </c>
    </row>
    <row r="193" spans="1:7" ht="15.5">
      <c r="A193" s="209" t="s">
        <v>889</v>
      </c>
      <c r="B193" s="63">
        <v>952107712</v>
      </c>
      <c r="C193" s="63">
        <v>3287590</v>
      </c>
      <c r="D193" s="209"/>
      <c r="E193" s="63"/>
      <c r="F193" s="209" t="s">
        <v>1180</v>
      </c>
      <c r="G193" s="63">
        <v>1061598</v>
      </c>
    </row>
    <row r="194" spans="1:7" ht="15.5">
      <c r="A194" s="209" t="s">
        <v>889</v>
      </c>
      <c r="B194" s="63">
        <v>952107712</v>
      </c>
      <c r="C194" s="63">
        <v>3287590</v>
      </c>
      <c r="D194" s="209"/>
      <c r="E194" s="63"/>
      <c r="F194" s="209" t="s">
        <v>1181</v>
      </c>
      <c r="G194" s="63">
        <v>3302296</v>
      </c>
    </row>
    <row r="195" spans="1:7" ht="15.5">
      <c r="A195" s="209" t="s">
        <v>889</v>
      </c>
      <c r="B195" s="63">
        <v>952107712</v>
      </c>
      <c r="C195" s="63">
        <v>3287590</v>
      </c>
      <c r="D195" s="209"/>
      <c r="E195" s="63"/>
      <c r="F195" s="209" t="s">
        <v>1182</v>
      </c>
      <c r="G195" s="63">
        <v>1062771</v>
      </c>
    </row>
    <row r="196" spans="1:7" ht="15.5">
      <c r="A196" s="209" t="s">
        <v>889</v>
      </c>
      <c r="B196" s="63">
        <v>952107712</v>
      </c>
      <c r="C196" s="63">
        <v>3287590</v>
      </c>
      <c r="D196" s="209"/>
      <c r="E196" s="63"/>
      <c r="F196" s="209" t="s">
        <v>1183</v>
      </c>
      <c r="G196" s="63">
        <v>1091674</v>
      </c>
    </row>
    <row r="197" spans="1:7" ht="15.5">
      <c r="A197" s="209" t="s">
        <v>889</v>
      </c>
      <c r="B197" s="63">
        <v>952107712</v>
      </c>
      <c r="C197" s="63">
        <v>3287590</v>
      </c>
      <c r="D197" s="209"/>
      <c r="E197" s="63"/>
      <c r="F197" s="209" t="s">
        <v>1184</v>
      </c>
      <c r="G197" s="63">
        <v>9925891</v>
      </c>
    </row>
    <row r="198" spans="1:7" ht="15.5">
      <c r="A198" s="209" t="s">
        <v>889</v>
      </c>
      <c r="B198" s="63">
        <v>952107712</v>
      </c>
      <c r="C198" s="63">
        <v>3287590</v>
      </c>
      <c r="D198" s="209"/>
      <c r="E198" s="63"/>
      <c r="F198" s="209" t="s">
        <v>1185</v>
      </c>
      <c r="G198" s="63">
        <v>1624752</v>
      </c>
    </row>
    <row r="199" spans="1:7" ht="15.5">
      <c r="A199" s="209" t="s">
        <v>889</v>
      </c>
      <c r="B199" s="63">
        <v>952107712</v>
      </c>
      <c r="C199" s="63">
        <v>3287590</v>
      </c>
      <c r="D199" s="209"/>
      <c r="E199" s="63"/>
      <c r="F199" s="209" t="s">
        <v>1186</v>
      </c>
      <c r="G199" s="63">
        <v>1566651</v>
      </c>
    </row>
    <row r="200" spans="1:7" ht="15.5">
      <c r="A200" s="209" t="s">
        <v>889</v>
      </c>
      <c r="B200" s="63">
        <v>952107712</v>
      </c>
      <c r="C200" s="63">
        <v>3287590</v>
      </c>
      <c r="D200" s="209"/>
      <c r="E200" s="63"/>
      <c r="F200" s="209" t="s">
        <v>1187</v>
      </c>
      <c r="G200" s="63">
        <v>1014557</v>
      </c>
    </row>
    <row r="201" spans="1:7" ht="15.5">
      <c r="A201" s="209" t="s">
        <v>889</v>
      </c>
      <c r="B201" s="63">
        <v>952107712</v>
      </c>
      <c r="C201" s="63">
        <v>3287590</v>
      </c>
      <c r="D201" s="209"/>
      <c r="E201" s="63"/>
      <c r="F201" s="209" t="s">
        <v>1188</v>
      </c>
      <c r="G201" s="63">
        <v>1042740</v>
      </c>
    </row>
    <row r="202" spans="1:7" ht="15.5">
      <c r="A202" s="209" t="s">
        <v>889</v>
      </c>
      <c r="B202" s="63">
        <v>952107712</v>
      </c>
      <c r="C202" s="63">
        <v>3287590</v>
      </c>
      <c r="D202" s="209"/>
      <c r="E202" s="63"/>
      <c r="F202" s="209" t="s">
        <v>1189</v>
      </c>
      <c r="G202" s="63">
        <v>1458183</v>
      </c>
    </row>
    <row r="203" spans="1:7" ht="15.5">
      <c r="A203" s="209" t="s">
        <v>889</v>
      </c>
      <c r="B203" s="63">
        <v>952107712</v>
      </c>
      <c r="C203" s="63">
        <v>3287590</v>
      </c>
      <c r="D203" s="209"/>
      <c r="E203" s="63"/>
      <c r="F203" s="209" t="s">
        <v>1190</v>
      </c>
      <c r="G203" s="63">
        <v>3841396</v>
      </c>
    </row>
    <row r="204" spans="1:7" ht="15.5">
      <c r="A204" s="209" t="s">
        <v>889</v>
      </c>
      <c r="B204" s="63">
        <v>952107712</v>
      </c>
      <c r="C204" s="63">
        <v>3287590</v>
      </c>
      <c r="D204" s="209"/>
      <c r="E204" s="63"/>
      <c r="F204" s="209" t="s">
        <v>1191</v>
      </c>
      <c r="G204" s="63">
        <v>1619115</v>
      </c>
    </row>
    <row r="205" spans="1:7" ht="15.5">
      <c r="A205" s="209" t="s">
        <v>889</v>
      </c>
      <c r="B205" s="63">
        <v>952107712</v>
      </c>
      <c r="C205" s="63">
        <v>3287590</v>
      </c>
      <c r="D205" s="209"/>
      <c r="E205" s="63"/>
      <c r="F205" s="209" t="s">
        <v>1192</v>
      </c>
      <c r="G205" s="63">
        <v>1879420</v>
      </c>
    </row>
    <row r="206" spans="1:7" ht="15.5">
      <c r="A206" s="209" t="s">
        <v>889</v>
      </c>
      <c r="B206" s="63">
        <v>952107712</v>
      </c>
      <c r="C206" s="63">
        <v>3287590</v>
      </c>
      <c r="D206" s="209"/>
      <c r="E206" s="63"/>
      <c r="F206" s="209" t="s">
        <v>1193</v>
      </c>
      <c r="G206" s="63">
        <v>4399819</v>
      </c>
    </row>
    <row r="207" spans="1:7" ht="15.5">
      <c r="A207" s="209" t="s">
        <v>889</v>
      </c>
      <c r="B207" s="63">
        <v>952107712</v>
      </c>
      <c r="C207" s="63">
        <v>3287590</v>
      </c>
      <c r="D207" s="209"/>
      <c r="E207" s="63"/>
      <c r="F207" s="209" t="s">
        <v>1194</v>
      </c>
      <c r="G207" s="63">
        <v>7206704</v>
      </c>
    </row>
    <row r="208" spans="1:7" ht="15.5">
      <c r="A208" s="209" t="s">
        <v>890</v>
      </c>
      <c r="B208" s="63">
        <v>206611600</v>
      </c>
      <c r="C208" s="63">
        <v>1919440</v>
      </c>
      <c r="D208" s="209"/>
      <c r="E208" s="63"/>
      <c r="F208" s="209" t="s">
        <v>1195</v>
      </c>
      <c r="G208" s="63">
        <v>8259266</v>
      </c>
    </row>
    <row r="209" spans="1:7" ht="15.5">
      <c r="A209" s="209" t="s">
        <v>890</v>
      </c>
      <c r="B209" s="63">
        <v>206611600</v>
      </c>
      <c r="C209" s="63">
        <v>1919440</v>
      </c>
      <c r="D209" s="209"/>
      <c r="E209" s="63"/>
      <c r="F209" s="209" t="s">
        <v>1196</v>
      </c>
      <c r="G209" s="63">
        <v>2058649</v>
      </c>
    </row>
    <row r="210" spans="1:7" ht="15.5">
      <c r="A210" s="209" t="s">
        <v>890</v>
      </c>
      <c r="B210" s="63">
        <v>206611600</v>
      </c>
      <c r="C210" s="63">
        <v>1919440</v>
      </c>
      <c r="D210" s="209"/>
      <c r="E210" s="63"/>
      <c r="F210" s="209" t="s">
        <v>1197</v>
      </c>
      <c r="G210" s="63">
        <v>1250971</v>
      </c>
    </row>
    <row r="211" spans="1:7" ht="15.5">
      <c r="A211" s="209" t="s">
        <v>890</v>
      </c>
      <c r="B211" s="63">
        <v>206611600</v>
      </c>
      <c r="C211" s="63">
        <v>1919440</v>
      </c>
      <c r="D211" s="209"/>
      <c r="E211" s="63"/>
      <c r="F211" s="209" t="s">
        <v>1198</v>
      </c>
      <c r="G211" s="63">
        <v>2483871</v>
      </c>
    </row>
    <row r="212" spans="1:7" ht="15.5">
      <c r="A212" s="209" t="s">
        <v>890</v>
      </c>
      <c r="B212" s="63">
        <v>206611600</v>
      </c>
      <c r="C212" s="63">
        <v>1919440</v>
      </c>
      <c r="D212" s="209"/>
      <c r="E212" s="63"/>
      <c r="F212" s="209" t="s">
        <v>1199</v>
      </c>
      <c r="G212" s="63">
        <v>1144279</v>
      </c>
    </row>
    <row r="213" spans="1:7" ht="15.5">
      <c r="A213" s="209" t="s">
        <v>890</v>
      </c>
      <c r="B213" s="63">
        <v>206611600</v>
      </c>
      <c r="C213" s="63">
        <v>1919440</v>
      </c>
      <c r="D213" s="209"/>
      <c r="E213" s="63"/>
      <c r="F213" s="209" t="s">
        <v>1200</v>
      </c>
      <c r="G213" s="63">
        <v>1730752</v>
      </c>
    </row>
    <row r="214" spans="1:7" ht="15.5">
      <c r="A214" s="209" t="s">
        <v>891</v>
      </c>
      <c r="B214" s="63">
        <v>66094264</v>
      </c>
      <c r="C214" s="63">
        <v>1648000</v>
      </c>
      <c r="D214" s="209" t="s">
        <v>1047</v>
      </c>
      <c r="E214" s="63">
        <v>1</v>
      </c>
      <c r="F214" s="209"/>
      <c r="G214" s="63"/>
    </row>
    <row r="215" spans="1:7" ht="15.5">
      <c r="A215" s="209" t="s">
        <v>891</v>
      </c>
      <c r="B215" s="63">
        <v>66094264</v>
      </c>
      <c r="C215" s="63">
        <v>1648000</v>
      </c>
      <c r="D215" s="209" t="s">
        <v>1048</v>
      </c>
      <c r="E215" s="63">
        <v>1</v>
      </c>
      <c r="F215" s="209"/>
      <c r="G215" s="63"/>
    </row>
    <row r="216" spans="1:7" ht="15.5">
      <c r="A216" s="209" t="s">
        <v>891</v>
      </c>
      <c r="B216" s="63">
        <v>66094264</v>
      </c>
      <c r="C216" s="63">
        <v>1648000</v>
      </c>
      <c r="D216" s="209" t="s">
        <v>1049</v>
      </c>
      <c r="E216" s="63">
        <v>9</v>
      </c>
      <c r="F216" s="209"/>
      <c r="G216" s="63"/>
    </row>
    <row r="217" spans="1:7" ht="15.5">
      <c r="A217" s="209" t="s">
        <v>891</v>
      </c>
      <c r="B217" s="63">
        <v>66094264</v>
      </c>
      <c r="C217" s="63">
        <v>1648000</v>
      </c>
      <c r="D217" s="209" t="s">
        <v>1050</v>
      </c>
      <c r="E217" s="63">
        <v>1</v>
      </c>
      <c r="F217" s="209"/>
      <c r="G217" s="63"/>
    </row>
    <row r="218" spans="1:7" ht="15.5">
      <c r="A218" s="209" t="s">
        <v>891</v>
      </c>
      <c r="B218" s="63">
        <v>66094264</v>
      </c>
      <c r="C218" s="63">
        <v>1648000</v>
      </c>
      <c r="D218" s="209" t="s">
        <v>1051</v>
      </c>
      <c r="E218" s="63">
        <v>2</v>
      </c>
      <c r="F218" s="209"/>
      <c r="G218" s="63"/>
    </row>
    <row r="219" spans="1:7" ht="15.5">
      <c r="A219" s="209" t="s">
        <v>891</v>
      </c>
      <c r="B219" s="63">
        <v>66094264</v>
      </c>
      <c r="C219" s="63">
        <v>1648000</v>
      </c>
      <c r="D219" s="209" t="s">
        <v>1052</v>
      </c>
      <c r="E219" s="63">
        <v>58</v>
      </c>
      <c r="F219" s="209"/>
      <c r="G219" s="63"/>
    </row>
    <row r="220" spans="1:7" ht="15.5">
      <c r="A220" s="209" t="s">
        <v>891</v>
      </c>
      <c r="B220" s="63">
        <v>66094264</v>
      </c>
      <c r="C220" s="63">
        <v>1648000</v>
      </c>
      <c r="D220" s="209" t="s">
        <v>1053</v>
      </c>
      <c r="E220" s="63">
        <v>26</v>
      </c>
      <c r="F220" s="209"/>
      <c r="G220" s="63"/>
    </row>
    <row r="221" spans="1:7" ht="15.5">
      <c r="A221" s="209" t="s">
        <v>891</v>
      </c>
      <c r="B221" s="63">
        <v>66094264</v>
      </c>
      <c r="C221" s="63">
        <v>1648000</v>
      </c>
      <c r="D221" s="209"/>
      <c r="E221" s="63"/>
      <c r="F221" s="209" t="s">
        <v>1201</v>
      </c>
      <c r="G221" s="63">
        <v>1166203</v>
      </c>
    </row>
    <row r="222" spans="1:7" ht="15.5">
      <c r="A222" s="209" t="s">
        <v>891</v>
      </c>
      <c r="B222" s="63">
        <v>66094264</v>
      </c>
      <c r="C222" s="63">
        <v>1648000</v>
      </c>
      <c r="D222" s="209"/>
      <c r="E222" s="63"/>
      <c r="F222" s="209" t="s">
        <v>1202</v>
      </c>
      <c r="G222" s="63">
        <v>1220595</v>
      </c>
    </row>
    <row r="223" spans="1:7" ht="15.5">
      <c r="A223" s="209" t="s">
        <v>891</v>
      </c>
      <c r="B223" s="63">
        <v>66094264</v>
      </c>
      <c r="C223" s="63">
        <v>1648000</v>
      </c>
      <c r="D223" s="209"/>
      <c r="E223" s="63"/>
      <c r="F223" s="209" t="s">
        <v>1203</v>
      </c>
      <c r="G223" s="63">
        <v>1042801</v>
      </c>
    </row>
    <row r="224" spans="1:7" ht="15.5">
      <c r="A224" s="209" t="s">
        <v>891</v>
      </c>
      <c r="B224" s="63">
        <v>66094264</v>
      </c>
      <c r="C224" s="63">
        <v>1648000</v>
      </c>
      <c r="D224" s="209"/>
      <c r="E224" s="63"/>
      <c r="F224" s="209" t="s">
        <v>1204</v>
      </c>
      <c r="G224" s="63">
        <v>1964489</v>
      </c>
    </row>
    <row r="225" spans="1:7" ht="15.5">
      <c r="A225" s="209" t="s">
        <v>891</v>
      </c>
      <c r="B225" s="63">
        <v>66094264</v>
      </c>
      <c r="C225" s="63">
        <v>1648000</v>
      </c>
      <c r="D225" s="209"/>
      <c r="E225" s="63"/>
      <c r="F225" s="209" t="s">
        <v>1205</v>
      </c>
      <c r="G225" s="63">
        <v>6750043</v>
      </c>
    </row>
    <row r="226" spans="1:7" ht="15.5">
      <c r="A226" s="209" t="s">
        <v>892</v>
      </c>
      <c r="B226" s="63">
        <v>21422292</v>
      </c>
      <c r="C226" s="63">
        <v>437072</v>
      </c>
      <c r="D226" s="209"/>
      <c r="E226" s="63"/>
      <c r="F226" s="209" t="s">
        <v>1206</v>
      </c>
      <c r="G226" s="63">
        <v>4478000</v>
      </c>
    </row>
    <row r="227" spans="1:7" ht="15.5">
      <c r="A227" s="209" t="s">
        <v>893</v>
      </c>
      <c r="B227" s="63">
        <v>3566833</v>
      </c>
      <c r="C227" s="63">
        <v>70280</v>
      </c>
      <c r="D227" s="209"/>
      <c r="E227" s="63"/>
      <c r="F227" s="209"/>
      <c r="G227" s="63"/>
    </row>
    <row r="228" spans="1:7" ht="15.5">
      <c r="A228" s="209" t="s">
        <v>894</v>
      </c>
      <c r="B228" s="63">
        <v>5421995</v>
      </c>
      <c r="C228" s="63">
        <v>20770</v>
      </c>
      <c r="D228" s="209"/>
      <c r="E228" s="63"/>
      <c r="F228" s="209"/>
      <c r="G228" s="63"/>
    </row>
    <row r="229" spans="1:7" ht="15.5">
      <c r="A229" s="209" t="s">
        <v>895</v>
      </c>
      <c r="B229" s="63">
        <v>57460272</v>
      </c>
      <c r="C229" s="63">
        <v>301230</v>
      </c>
      <c r="D229" s="209"/>
      <c r="E229" s="63"/>
      <c r="F229" s="209" t="s">
        <v>1207</v>
      </c>
      <c r="G229" s="63">
        <v>1432184</v>
      </c>
    </row>
    <row r="230" spans="1:7" ht="15.5">
      <c r="A230" s="209" t="s">
        <v>895</v>
      </c>
      <c r="B230" s="63">
        <v>57460272</v>
      </c>
      <c r="C230" s="63">
        <v>301230</v>
      </c>
      <c r="D230" s="209"/>
      <c r="E230" s="63"/>
      <c r="F230" s="209" t="s">
        <v>1208</v>
      </c>
      <c r="G230" s="63">
        <v>2791354</v>
      </c>
    </row>
    <row r="231" spans="1:7" ht="15.5">
      <c r="A231" s="209" t="s">
        <v>895</v>
      </c>
      <c r="B231" s="63">
        <v>57460272</v>
      </c>
      <c r="C231" s="63">
        <v>301230</v>
      </c>
      <c r="D231" s="209"/>
      <c r="E231" s="63"/>
      <c r="F231" s="209" t="s">
        <v>1209</v>
      </c>
      <c r="G231" s="63">
        <v>1206013</v>
      </c>
    </row>
    <row r="232" spans="1:7" ht="15.5">
      <c r="A232" s="209" t="s">
        <v>896</v>
      </c>
      <c r="B232" s="63">
        <v>2595275</v>
      </c>
      <c r="C232" s="63">
        <v>10990</v>
      </c>
      <c r="D232" s="209"/>
      <c r="E232" s="63"/>
      <c r="F232" s="209"/>
      <c r="G232" s="63"/>
    </row>
    <row r="233" spans="1:7" ht="15.5">
      <c r="A233" s="209" t="s">
        <v>897</v>
      </c>
      <c r="B233" s="63">
        <v>125449704</v>
      </c>
      <c r="C233" s="63">
        <v>377835</v>
      </c>
      <c r="D233" s="209" t="s">
        <v>1054</v>
      </c>
      <c r="E233" s="63">
        <v>100</v>
      </c>
      <c r="F233" s="209"/>
      <c r="G233" s="63"/>
    </row>
    <row r="234" spans="1:7" ht="15.5">
      <c r="A234" s="209" t="s">
        <v>897</v>
      </c>
      <c r="B234" s="63">
        <v>125449704</v>
      </c>
      <c r="C234" s="63">
        <v>377835</v>
      </c>
      <c r="D234" s="209"/>
      <c r="E234" s="63"/>
      <c r="F234" s="209" t="s">
        <v>1210</v>
      </c>
      <c r="G234" s="63">
        <v>1748000</v>
      </c>
    </row>
    <row r="235" spans="1:7" ht="15.5">
      <c r="A235" s="209" t="s">
        <v>897</v>
      </c>
      <c r="B235" s="63">
        <v>125449704</v>
      </c>
      <c r="C235" s="63">
        <v>377835</v>
      </c>
      <c r="D235" s="209"/>
      <c r="E235" s="63"/>
      <c r="F235" s="209" t="s">
        <v>1211</v>
      </c>
      <c r="G235" s="63">
        <v>7843000</v>
      </c>
    </row>
    <row r="236" spans="1:7" ht="15.5">
      <c r="A236" s="209" t="s">
        <v>897</v>
      </c>
      <c r="B236" s="63">
        <v>125449704</v>
      </c>
      <c r="C236" s="63">
        <v>377835</v>
      </c>
      <c r="D236" s="209"/>
      <c r="E236" s="63"/>
      <c r="F236" s="209" t="s">
        <v>1212</v>
      </c>
      <c r="G236" s="63">
        <v>3256000</v>
      </c>
    </row>
    <row r="237" spans="1:7" ht="15.5">
      <c r="A237" s="209" t="s">
        <v>897</v>
      </c>
      <c r="B237" s="63">
        <v>125449704</v>
      </c>
      <c r="C237" s="63">
        <v>377835</v>
      </c>
      <c r="D237" s="209"/>
      <c r="E237" s="63"/>
      <c r="F237" s="209" t="s">
        <v>1213</v>
      </c>
      <c r="G237" s="63">
        <v>1187000</v>
      </c>
    </row>
    <row r="238" spans="1:7" ht="15.5">
      <c r="A238" s="209" t="s">
        <v>897</v>
      </c>
      <c r="B238" s="63">
        <v>125449704</v>
      </c>
      <c r="C238" s="63">
        <v>377835</v>
      </c>
      <c r="D238" s="209"/>
      <c r="E238" s="63"/>
      <c r="F238" s="209" t="s">
        <v>1214</v>
      </c>
      <c r="G238" s="63">
        <v>2108000</v>
      </c>
    </row>
    <row r="239" spans="1:7" ht="15.5">
      <c r="A239" s="209" t="s">
        <v>897</v>
      </c>
      <c r="B239" s="63">
        <v>125449704</v>
      </c>
      <c r="C239" s="63">
        <v>377835</v>
      </c>
      <c r="D239" s="209"/>
      <c r="E239" s="63"/>
      <c r="F239" s="209" t="s">
        <v>1215</v>
      </c>
      <c r="G239" s="63">
        <v>1415000</v>
      </c>
    </row>
    <row r="240" spans="1:7" ht="15.5">
      <c r="A240" s="209" t="s">
        <v>897</v>
      </c>
      <c r="B240" s="63">
        <v>125449704</v>
      </c>
      <c r="C240" s="63">
        <v>377835</v>
      </c>
      <c r="D240" s="209"/>
      <c r="E240" s="63"/>
      <c r="F240" s="209" t="s">
        <v>1216</v>
      </c>
      <c r="G240" s="63">
        <v>2492000</v>
      </c>
    </row>
    <row r="241" spans="1:7" ht="15.5">
      <c r="A241" s="209" t="s">
        <v>897</v>
      </c>
      <c r="B241" s="63">
        <v>125449704</v>
      </c>
      <c r="C241" s="63">
        <v>377835</v>
      </c>
      <c r="D241" s="209"/>
      <c r="E241" s="63"/>
      <c r="F241" s="209" t="s">
        <v>1217</v>
      </c>
      <c r="G241" s="63">
        <v>1388000</v>
      </c>
    </row>
    <row r="242" spans="1:7" ht="15.5">
      <c r="A242" s="209" t="s">
        <v>897</v>
      </c>
      <c r="B242" s="63">
        <v>125449704</v>
      </c>
      <c r="C242" s="63">
        <v>377835</v>
      </c>
      <c r="D242" s="209"/>
      <c r="E242" s="63"/>
      <c r="F242" s="209" t="s">
        <v>1218</v>
      </c>
      <c r="G242" s="63">
        <v>1099000</v>
      </c>
    </row>
    <row r="243" spans="1:7" ht="15.5">
      <c r="A243" s="209" t="s">
        <v>897</v>
      </c>
      <c r="B243" s="63">
        <v>125449704</v>
      </c>
      <c r="C243" s="63">
        <v>377835</v>
      </c>
      <c r="D243" s="209"/>
      <c r="E243" s="63"/>
      <c r="F243" s="209" t="s">
        <v>1219</v>
      </c>
      <c r="G243" s="63">
        <v>1273000</v>
      </c>
    </row>
    <row r="244" spans="1:7" ht="15.5">
      <c r="A244" s="209" t="s">
        <v>897</v>
      </c>
      <c r="B244" s="63">
        <v>125449704</v>
      </c>
      <c r="C244" s="63">
        <v>377835</v>
      </c>
      <c r="D244" s="209"/>
      <c r="E244" s="63"/>
      <c r="F244" s="209" t="s">
        <v>1220</v>
      </c>
      <c r="G244" s="63">
        <v>1012000</v>
      </c>
    </row>
    <row r="245" spans="1:7" ht="15.5">
      <c r="A245" s="209" t="s">
        <v>898</v>
      </c>
      <c r="B245" s="63">
        <v>87848</v>
      </c>
      <c r="C245" s="63">
        <v>117</v>
      </c>
      <c r="D245" s="209"/>
      <c r="E245" s="63"/>
      <c r="F245" s="209"/>
      <c r="G245" s="63"/>
    </row>
    <row r="246" spans="1:7" ht="15.5">
      <c r="A246" s="209" t="s">
        <v>899</v>
      </c>
      <c r="B246" s="63">
        <v>4212152</v>
      </c>
      <c r="C246" s="63">
        <v>89213</v>
      </c>
      <c r="D246" s="209"/>
      <c r="E246" s="63"/>
      <c r="F246" s="209"/>
      <c r="G246" s="63"/>
    </row>
    <row r="247" spans="1:7" ht="15.5">
      <c r="A247" s="209" t="s">
        <v>900</v>
      </c>
      <c r="B247" s="63">
        <v>16916464</v>
      </c>
      <c r="C247" s="63">
        <v>2717300</v>
      </c>
      <c r="D247" s="209" t="s">
        <v>1055</v>
      </c>
      <c r="E247" s="63">
        <v>40</v>
      </c>
      <c r="F247" s="209"/>
      <c r="G247" s="63"/>
    </row>
    <row r="248" spans="1:7" ht="15.5">
      <c r="A248" s="209" t="s">
        <v>900</v>
      </c>
      <c r="B248" s="63">
        <v>16916464</v>
      </c>
      <c r="C248" s="63">
        <v>2717300</v>
      </c>
      <c r="D248" s="209"/>
      <c r="E248" s="63"/>
      <c r="F248" s="209" t="s">
        <v>1221</v>
      </c>
      <c r="G248" s="63">
        <v>1172400</v>
      </c>
    </row>
    <row r="249" spans="1:7" ht="15.5">
      <c r="A249" s="209" t="s">
        <v>901</v>
      </c>
      <c r="B249" s="63">
        <v>28176686</v>
      </c>
      <c r="C249" s="63">
        <v>582650</v>
      </c>
      <c r="D249" s="209"/>
      <c r="E249" s="63"/>
      <c r="F249" s="209" t="s">
        <v>1222</v>
      </c>
      <c r="G249" s="63">
        <v>2000000</v>
      </c>
    </row>
    <row r="250" spans="1:7" ht="15.5">
      <c r="A250" s="209" t="s">
        <v>902</v>
      </c>
      <c r="B250" s="63">
        <v>80919</v>
      </c>
      <c r="C250" s="63">
        <v>717</v>
      </c>
      <c r="D250" s="209"/>
      <c r="E250" s="63"/>
      <c r="F250" s="209"/>
      <c r="G250" s="63"/>
    </row>
    <row r="251" spans="1:7" ht="15.5">
      <c r="A251" s="209" t="s">
        <v>903</v>
      </c>
      <c r="B251" s="63">
        <v>1950047</v>
      </c>
      <c r="C251" s="63">
        <v>17820</v>
      </c>
      <c r="D251" s="209"/>
      <c r="E251" s="63"/>
      <c r="F251" s="209"/>
      <c r="G251" s="63"/>
    </row>
    <row r="252" spans="1:7" ht="15.5">
      <c r="A252" s="209" t="s">
        <v>904</v>
      </c>
      <c r="B252" s="63">
        <v>4529648</v>
      </c>
      <c r="C252" s="63">
        <v>198500</v>
      </c>
      <c r="D252" s="209"/>
      <c r="E252" s="63"/>
      <c r="F252" s="209"/>
      <c r="G252" s="63"/>
    </row>
    <row r="253" spans="1:7" ht="15.5">
      <c r="A253" s="209" t="s">
        <v>905</v>
      </c>
      <c r="B253" s="63">
        <v>4975772</v>
      </c>
      <c r="C253" s="63">
        <v>236800</v>
      </c>
      <c r="D253" s="209"/>
      <c r="E253" s="63"/>
      <c r="F253" s="209"/>
      <c r="G253" s="63"/>
    </row>
    <row r="254" spans="1:7" ht="15.5">
      <c r="A254" s="209" t="s">
        <v>906</v>
      </c>
      <c r="B254" s="63">
        <v>2468982</v>
      </c>
      <c r="C254" s="63">
        <v>64100</v>
      </c>
      <c r="D254" s="209"/>
      <c r="E254" s="63"/>
      <c r="F254" s="209"/>
      <c r="G254" s="63"/>
    </row>
    <row r="255" spans="1:7" ht="15.5">
      <c r="A255" s="209" t="s">
        <v>907</v>
      </c>
      <c r="B255" s="63">
        <v>3776317</v>
      </c>
      <c r="C255" s="63">
        <v>10400</v>
      </c>
      <c r="D255" s="209"/>
      <c r="E255" s="63"/>
      <c r="F255" s="209"/>
      <c r="G255" s="63"/>
    </row>
    <row r="256" spans="1:7" ht="15.5">
      <c r="A256" s="209" t="s">
        <v>908</v>
      </c>
      <c r="B256" s="63">
        <v>1970781</v>
      </c>
      <c r="C256" s="63">
        <v>30350</v>
      </c>
      <c r="D256" s="209"/>
      <c r="E256" s="63"/>
      <c r="F256" s="209"/>
      <c r="G256" s="63"/>
    </row>
    <row r="257" spans="1:7" ht="15.5">
      <c r="A257" s="209" t="s">
        <v>909</v>
      </c>
      <c r="B257" s="63">
        <v>2109789</v>
      </c>
      <c r="C257" s="63">
        <v>111370</v>
      </c>
      <c r="D257" s="209" t="s">
        <v>1029</v>
      </c>
      <c r="E257" s="63">
        <v>20</v>
      </c>
      <c r="F257" s="209"/>
      <c r="G257" s="63"/>
    </row>
    <row r="258" spans="1:7" ht="15.5">
      <c r="A258" s="209" t="s">
        <v>910</v>
      </c>
      <c r="B258" s="63">
        <v>5445436</v>
      </c>
      <c r="C258" s="63">
        <v>1759540</v>
      </c>
      <c r="D258" s="209"/>
      <c r="E258" s="63"/>
      <c r="F258" s="209"/>
      <c r="G258" s="63"/>
    </row>
    <row r="259" spans="1:7" ht="15.5">
      <c r="A259" s="209" t="s">
        <v>911</v>
      </c>
      <c r="B259" s="63">
        <v>31122</v>
      </c>
      <c r="C259" s="63">
        <v>160</v>
      </c>
      <c r="D259" s="209"/>
      <c r="E259" s="63"/>
      <c r="F259" s="209"/>
      <c r="G259" s="63"/>
    </row>
    <row r="260" spans="1:7" ht="15.5">
      <c r="A260" s="209" t="s">
        <v>912</v>
      </c>
      <c r="B260" s="63">
        <v>3646041</v>
      </c>
      <c r="C260" s="63">
        <v>65200</v>
      </c>
      <c r="D260" s="209"/>
      <c r="E260" s="63"/>
      <c r="F260" s="209"/>
      <c r="G260" s="63"/>
    </row>
    <row r="261" spans="1:7" ht="15.5">
      <c r="A261" s="209" t="s">
        <v>913</v>
      </c>
      <c r="B261" s="63">
        <v>415870</v>
      </c>
      <c r="C261" s="63">
        <v>2586</v>
      </c>
      <c r="D261" s="209"/>
      <c r="E261" s="63"/>
      <c r="F261" s="209"/>
      <c r="G261" s="63"/>
    </row>
    <row r="262" spans="1:7" ht="15.5">
      <c r="A262" s="209" t="s">
        <v>914</v>
      </c>
      <c r="B262" s="63">
        <v>496837</v>
      </c>
      <c r="C262" s="63">
        <v>16</v>
      </c>
      <c r="D262" s="209" t="s">
        <v>1056</v>
      </c>
      <c r="E262" s="63">
        <v>4</v>
      </c>
      <c r="F262" s="209"/>
      <c r="G262" s="63"/>
    </row>
    <row r="263" spans="1:7" ht="15.5">
      <c r="A263" s="209" t="s">
        <v>915</v>
      </c>
      <c r="B263" s="63">
        <v>2104035</v>
      </c>
      <c r="C263" s="63">
        <v>25333</v>
      </c>
      <c r="D263" s="209" t="s">
        <v>1057</v>
      </c>
      <c r="E263" s="63">
        <v>21</v>
      </c>
      <c r="F263" s="209"/>
      <c r="G263" s="63"/>
    </row>
    <row r="264" spans="1:7" ht="15.5">
      <c r="A264" s="209" t="s">
        <v>915</v>
      </c>
      <c r="B264" s="63">
        <v>2104035</v>
      </c>
      <c r="C264" s="63">
        <v>25333</v>
      </c>
      <c r="D264" s="209" t="s">
        <v>1058</v>
      </c>
      <c r="E264" s="63">
        <v>70</v>
      </c>
      <c r="F264" s="209"/>
      <c r="G264" s="63"/>
    </row>
    <row r="265" spans="1:7" ht="15.5">
      <c r="A265" s="209" t="s">
        <v>915</v>
      </c>
      <c r="B265" s="63">
        <v>2104035</v>
      </c>
      <c r="C265" s="63">
        <v>25333</v>
      </c>
      <c r="D265" s="209" t="s">
        <v>1047</v>
      </c>
      <c r="E265" s="63">
        <v>3</v>
      </c>
      <c r="F265" s="209"/>
      <c r="G265" s="63"/>
    </row>
    <row r="266" spans="1:7" ht="15.5">
      <c r="A266" s="209" t="s">
        <v>915</v>
      </c>
      <c r="B266" s="63">
        <v>2104035</v>
      </c>
      <c r="C266" s="63">
        <v>25333</v>
      </c>
      <c r="D266" s="209" t="s">
        <v>1036</v>
      </c>
      <c r="E266" s="63">
        <v>3</v>
      </c>
      <c r="F266" s="209"/>
      <c r="G266" s="63"/>
    </row>
    <row r="267" spans="1:7" ht="15.5">
      <c r="A267" s="209" t="s">
        <v>916</v>
      </c>
      <c r="B267" s="63">
        <v>13670507</v>
      </c>
      <c r="C267" s="63">
        <v>587040</v>
      </c>
      <c r="D267" s="209"/>
      <c r="E267" s="63"/>
      <c r="F267" s="209" t="s">
        <v>1223</v>
      </c>
      <c r="G267" s="63">
        <v>1250000</v>
      </c>
    </row>
    <row r="268" spans="1:7" ht="15.5">
      <c r="A268" s="209" t="s">
        <v>917</v>
      </c>
      <c r="B268" s="63">
        <v>9452844</v>
      </c>
      <c r="C268" s="63">
        <v>118480</v>
      </c>
      <c r="D268" s="209"/>
      <c r="E268" s="63"/>
      <c r="F268" s="209"/>
      <c r="G268" s="63"/>
    </row>
    <row r="269" spans="1:7" ht="15.5">
      <c r="A269" s="209" t="s">
        <v>918</v>
      </c>
      <c r="B269" s="63">
        <v>19962892</v>
      </c>
      <c r="C269" s="63">
        <v>329750</v>
      </c>
      <c r="D269" s="209"/>
      <c r="E269" s="63"/>
      <c r="F269" s="209" t="s">
        <v>1224</v>
      </c>
      <c r="G269" s="63">
        <v>1145075</v>
      </c>
    </row>
    <row r="270" spans="1:7" ht="15.5">
      <c r="A270" s="209" t="s">
        <v>919</v>
      </c>
      <c r="B270" s="63">
        <v>270758</v>
      </c>
      <c r="C270" s="63">
        <v>300</v>
      </c>
      <c r="D270" s="209"/>
      <c r="E270" s="63"/>
      <c r="F270" s="209"/>
      <c r="G270" s="63"/>
    </row>
    <row r="271" spans="1:7" ht="15.5">
      <c r="A271" s="209" t="s">
        <v>920</v>
      </c>
      <c r="B271" s="63">
        <v>9653261</v>
      </c>
      <c r="C271" s="63">
        <v>1240000</v>
      </c>
      <c r="D271" s="209" t="s">
        <v>1059</v>
      </c>
      <c r="E271" s="63">
        <v>80</v>
      </c>
      <c r="F271" s="209"/>
      <c r="G271" s="63"/>
    </row>
    <row r="272" spans="1:7" ht="15.5">
      <c r="A272" s="209" t="s">
        <v>921</v>
      </c>
      <c r="B272" s="63">
        <v>375576</v>
      </c>
      <c r="C272" s="63">
        <v>320</v>
      </c>
      <c r="D272" s="209"/>
      <c r="E272" s="63"/>
      <c r="F272" s="209"/>
      <c r="G272" s="63"/>
    </row>
    <row r="273" spans="1:7" ht="15.5">
      <c r="A273" s="209" t="s">
        <v>922</v>
      </c>
      <c r="B273" s="63">
        <v>73837</v>
      </c>
      <c r="C273" s="63">
        <v>588</v>
      </c>
      <c r="D273" s="209"/>
      <c r="E273" s="63"/>
      <c r="F273" s="209"/>
      <c r="G273" s="63"/>
    </row>
    <row r="274" spans="1:7" ht="15.5">
      <c r="A274" s="209" t="s">
        <v>923</v>
      </c>
      <c r="B274" s="63">
        <v>58363</v>
      </c>
      <c r="C274" s="63">
        <v>181.3</v>
      </c>
      <c r="D274" s="209"/>
      <c r="E274" s="63"/>
      <c r="F274" s="209"/>
      <c r="G274" s="63"/>
    </row>
    <row r="275" spans="1:7" ht="15.5">
      <c r="A275" s="209" t="s">
        <v>924</v>
      </c>
      <c r="B275" s="63">
        <v>399151</v>
      </c>
      <c r="C275" s="63">
        <v>1100</v>
      </c>
      <c r="D275" s="209"/>
      <c r="E275" s="63"/>
      <c r="F275" s="209"/>
      <c r="G275" s="63"/>
    </row>
    <row r="276" spans="1:7" ht="15.5">
      <c r="A276" s="209" t="s">
        <v>925</v>
      </c>
      <c r="B276" s="63">
        <v>2336048</v>
      </c>
      <c r="C276" s="63">
        <v>1030700</v>
      </c>
      <c r="D276" s="209"/>
      <c r="E276" s="63"/>
      <c r="F276" s="209"/>
      <c r="G276" s="63"/>
    </row>
    <row r="277" spans="1:7" ht="15.5">
      <c r="A277" s="209" t="s">
        <v>926</v>
      </c>
      <c r="B277" s="63">
        <v>1140256</v>
      </c>
      <c r="C277" s="63">
        <v>1860</v>
      </c>
      <c r="D277" s="209"/>
      <c r="E277" s="63"/>
      <c r="F277" s="209"/>
      <c r="G277" s="63"/>
    </row>
    <row r="278" spans="1:7" ht="15.5">
      <c r="A278" s="209" t="s">
        <v>927</v>
      </c>
      <c r="B278" s="63">
        <v>100838</v>
      </c>
      <c r="C278" s="63">
        <v>375</v>
      </c>
      <c r="D278" s="209"/>
      <c r="E278" s="63"/>
      <c r="F278" s="209"/>
      <c r="G278" s="63"/>
    </row>
    <row r="279" spans="1:7" ht="15.5">
      <c r="A279" s="209" t="s">
        <v>928</v>
      </c>
      <c r="B279" s="63">
        <v>95772464</v>
      </c>
      <c r="C279" s="63">
        <v>1972550</v>
      </c>
      <c r="D279" s="209"/>
      <c r="E279" s="63"/>
      <c r="F279" s="209" t="s">
        <v>1225</v>
      </c>
      <c r="G279" s="63">
        <v>1255456</v>
      </c>
    </row>
    <row r="280" spans="1:7" ht="15.5">
      <c r="A280" s="209" t="s">
        <v>928</v>
      </c>
      <c r="B280" s="63">
        <v>95772464</v>
      </c>
      <c r="C280" s="63">
        <v>1972550</v>
      </c>
      <c r="D280" s="209"/>
      <c r="E280" s="63"/>
      <c r="F280" s="209" t="s">
        <v>1226</v>
      </c>
      <c r="G280" s="63">
        <v>1650042</v>
      </c>
    </row>
    <row r="281" spans="1:7" ht="15.5">
      <c r="A281" s="209" t="s">
        <v>928</v>
      </c>
      <c r="B281" s="63">
        <v>95772464</v>
      </c>
      <c r="C281" s="63">
        <v>1972550</v>
      </c>
      <c r="D281" s="209"/>
      <c r="E281" s="63"/>
      <c r="F281" s="209" t="s">
        <v>1227</v>
      </c>
      <c r="G281" s="63">
        <v>1068996</v>
      </c>
    </row>
    <row r="282" spans="1:7" ht="15.5">
      <c r="A282" s="209" t="s">
        <v>928</v>
      </c>
      <c r="B282" s="63">
        <v>95772464</v>
      </c>
      <c r="C282" s="63">
        <v>1972550</v>
      </c>
      <c r="D282" s="209"/>
      <c r="E282" s="63"/>
      <c r="F282" s="209" t="s">
        <v>1228</v>
      </c>
      <c r="G282" s="63">
        <v>1007170</v>
      </c>
    </row>
    <row r="283" spans="1:7" ht="15.5">
      <c r="A283" s="209" t="s">
        <v>928</v>
      </c>
      <c r="B283" s="63">
        <v>95772464</v>
      </c>
      <c r="C283" s="63">
        <v>1972550</v>
      </c>
      <c r="D283" s="209"/>
      <c r="E283" s="63"/>
      <c r="F283" s="209" t="s">
        <v>928</v>
      </c>
      <c r="G283" s="63">
        <v>9815795</v>
      </c>
    </row>
    <row r="284" spans="1:7" ht="15.5">
      <c r="A284" s="209" t="s">
        <v>929</v>
      </c>
      <c r="B284" s="63">
        <v>125377</v>
      </c>
      <c r="C284" s="63">
        <v>702</v>
      </c>
      <c r="D284" s="209"/>
      <c r="E284" s="63"/>
      <c r="F284" s="209"/>
      <c r="G284" s="63"/>
    </row>
    <row r="285" spans="1:7" ht="15.5">
      <c r="A285" s="209" t="s">
        <v>930</v>
      </c>
      <c r="B285" s="63">
        <v>4463847</v>
      </c>
      <c r="C285" s="63">
        <v>33700</v>
      </c>
      <c r="D285" s="209"/>
      <c r="E285" s="63"/>
      <c r="F285" s="209"/>
      <c r="G285" s="63"/>
    </row>
    <row r="286" spans="1:7" ht="15.5">
      <c r="A286" s="209" t="s">
        <v>931</v>
      </c>
      <c r="B286" s="63">
        <v>31719</v>
      </c>
      <c r="C286" s="63">
        <v>1.9</v>
      </c>
      <c r="D286" s="209"/>
      <c r="E286" s="63"/>
      <c r="F286" s="209"/>
      <c r="G286" s="63"/>
    </row>
    <row r="287" spans="1:7" ht="15.5">
      <c r="A287" s="209" t="s">
        <v>932</v>
      </c>
      <c r="B287" s="63">
        <v>2496617</v>
      </c>
      <c r="C287" s="63">
        <v>1565000</v>
      </c>
      <c r="D287" s="209" t="s">
        <v>1060</v>
      </c>
      <c r="E287" s="63">
        <v>90</v>
      </c>
      <c r="F287" s="209"/>
      <c r="G287" s="63"/>
    </row>
    <row r="288" spans="1:7" ht="15.5">
      <c r="A288" s="209" t="s">
        <v>933</v>
      </c>
      <c r="B288" s="63">
        <v>12771</v>
      </c>
      <c r="C288" s="63">
        <v>100</v>
      </c>
      <c r="D288" s="209" t="s">
        <v>1029</v>
      </c>
      <c r="E288" s="63">
        <v>100</v>
      </c>
      <c r="F288" s="209"/>
      <c r="G288" s="63"/>
    </row>
    <row r="289" spans="1:7" ht="15.5">
      <c r="A289" s="209" t="s">
        <v>934</v>
      </c>
      <c r="B289" s="63">
        <v>29779156</v>
      </c>
      <c r="C289" s="63">
        <v>446550</v>
      </c>
      <c r="D289" s="209"/>
      <c r="E289" s="63"/>
      <c r="F289" s="209" t="s">
        <v>1229</v>
      </c>
      <c r="G289" s="63">
        <v>1385872</v>
      </c>
    </row>
    <row r="290" spans="1:7" ht="15.5">
      <c r="A290" s="209" t="s">
        <v>934</v>
      </c>
      <c r="B290" s="63">
        <v>29779156</v>
      </c>
      <c r="C290" s="63">
        <v>446550</v>
      </c>
      <c r="D290" s="209"/>
      <c r="E290" s="63"/>
      <c r="F290" s="209" t="s">
        <v>1230</v>
      </c>
      <c r="G290" s="63">
        <v>2940623</v>
      </c>
    </row>
    <row r="291" spans="1:7" ht="15.5">
      <c r="A291" s="209" t="s">
        <v>935</v>
      </c>
      <c r="B291" s="63">
        <v>17877928</v>
      </c>
      <c r="C291" s="63">
        <v>801590</v>
      </c>
      <c r="D291" s="209" t="s">
        <v>1056</v>
      </c>
      <c r="E291" s="63">
        <v>100</v>
      </c>
      <c r="F291" s="209"/>
      <c r="G291" s="63"/>
    </row>
    <row r="292" spans="1:7" ht="15.5">
      <c r="A292" s="209" t="s">
        <v>936</v>
      </c>
      <c r="B292" s="63">
        <v>1677243</v>
      </c>
      <c r="C292" s="63">
        <v>825418</v>
      </c>
      <c r="D292" s="209" t="s">
        <v>1032</v>
      </c>
      <c r="E292" s="63">
        <v>32</v>
      </c>
      <c r="F292" s="209"/>
      <c r="G292" s="63"/>
    </row>
    <row r="293" spans="1:7" ht="15.5">
      <c r="A293" s="209" t="s">
        <v>936</v>
      </c>
      <c r="B293" s="63">
        <v>1677243</v>
      </c>
      <c r="C293" s="63">
        <v>825418</v>
      </c>
      <c r="D293" s="209" t="s">
        <v>1029</v>
      </c>
      <c r="E293" s="63">
        <v>7</v>
      </c>
      <c r="F293" s="209"/>
      <c r="G293" s="63"/>
    </row>
    <row r="294" spans="1:7" ht="15.5">
      <c r="A294" s="209" t="s">
        <v>936</v>
      </c>
      <c r="B294" s="63">
        <v>1677243</v>
      </c>
      <c r="C294" s="63">
        <v>825418</v>
      </c>
      <c r="D294" s="209" t="s">
        <v>1061</v>
      </c>
      <c r="E294" s="63">
        <v>60</v>
      </c>
      <c r="F294" s="209"/>
      <c r="G294" s="63"/>
    </row>
    <row r="295" spans="1:7" ht="15.5">
      <c r="A295" s="209" t="s">
        <v>937</v>
      </c>
      <c r="B295" s="63">
        <v>10273</v>
      </c>
      <c r="C295" s="63">
        <v>21</v>
      </c>
      <c r="D295" s="209"/>
      <c r="E295" s="63"/>
      <c r="F295" s="209"/>
      <c r="G295" s="63"/>
    </row>
    <row r="296" spans="1:7" ht="15.5">
      <c r="A296" s="209" t="s">
        <v>938</v>
      </c>
      <c r="B296" s="63">
        <v>22094032</v>
      </c>
      <c r="C296" s="63">
        <v>140800</v>
      </c>
      <c r="D296" s="209" t="s">
        <v>1062</v>
      </c>
      <c r="E296" s="63">
        <v>100</v>
      </c>
      <c r="F296" s="209"/>
      <c r="G296" s="63"/>
    </row>
    <row r="297" spans="1:7" ht="15.5">
      <c r="A297" s="209" t="s">
        <v>939</v>
      </c>
      <c r="B297" s="63">
        <v>15568034</v>
      </c>
      <c r="C297" s="63">
        <v>37330</v>
      </c>
      <c r="D297" s="209" t="s">
        <v>1035</v>
      </c>
      <c r="E297" s="63">
        <v>100</v>
      </c>
      <c r="F297" s="209"/>
      <c r="G297" s="63"/>
    </row>
    <row r="298" spans="1:7" ht="15.5">
      <c r="A298" s="209" t="s">
        <v>939</v>
      </c>
      <c r="B298" s="63">
        <v>15568034</v>
      </c>
      <c r="C298" s="63">
        <v>37330</v>
      </c>
      <c r="D298" s="209"/>
      <c r="E298" s="63"/>
      <c r="F298" s="209" t="s">
        <v>1231</v>
      </c>
      <c r="G298" s="63">
        <v>1101407</v>
      </c>
    </row>
    <row r="299" spans="1:7" ht="15.5">
      <c r="A299" s="209" t="s">
        <v>939</v>
      </c>
      <c r="B299" s="63">
        <v>15568034</v>
      </c>
      <c r="C299" s="63">
        <v>37330</v>
      </c>
      <c r="D299" s="209"/>
      <c r="E299" s="63"/>
      <c r="F299" s="209" t="s">
        <v>1232</v>
      </c>
      <c r="G299" s="63">
        <v>1078747</v>
      </c>
    </row>
    <row r="300" spans="1:7" ht="15.5">
      <c r="A300" s="209" t="s">
        <v>940</v>
      </c>
      <c r="B300" s="63">
        <v>208968</v>
      </c>
      <c r="C300" s="63">
        <v>960</v>
      </c>
      <c r="D300" s="209"/>
      <c r="E300" s="63"/>
      <c r="F300" s="209"/>
      <c r="G300" s="63"/>
    </row>
    <row r="301" spans="1:7" ht="15.5">
      <c r="A301" s="209" t="s">
        <v>941</v>
      </c>
      <c r="B301" s="63">
        <v>187784</v>
      </c>
      <c r="C301" s="63">
        <v>19060</v>
      </c>
      <c r="D301" s="209"/>
      <c r="E301" s="63"/>
      <c r="F301" s="209"/>
      <c r="G301" s="63"/>
    </row>
    <row r="302" spans="1:7" ht="15.5">
      <c r="A302" s="209" t="s">
        <v>942</v>
      </c>
      <c r="B302" s="63">
        <v>3547983</v>
      </c>
      <c r="C302" s="63">
        <v>268680</v>
      </c>
      <c r="D302" s="209"/>
      <c r="E302" s="63"/>
      <c r="F302" s="209"/>
      <c r="G302" s="63"/>
    </row>
    <row r="303" spans="1:7" ht="15.5">
      <c r="A303" s="209" t="s">
        <v>943</v>
      </c>
      <c r="B303" s="63">
        <v>4272352</v>
      </c>
      <c r="C303" s="63">
        <v>129494</v>
      </c>
      <c r="D303" s="209" t="s">
        <v>1039</v>
      </c>
      <c r="E303" s="63">
        <v>100</v>
      </c>
      <c r="F303" s="209"/>
      <c r="G303" s="63"/>
    </row>
    <row r="304" spans="1:7" ht="15.5">
      <c r="A304" s="209" t="s">
        <v>943</v>
      </c>
      <c r="B304" s="63">
        <v>4272352</v>
      </c>
      <c r="C304" s="63">
        <v>129494</v>
      </c>
      <c r="D304" s="209"/>
      <c r="E304" s="63"/>
      <c r="F304" s="209" t="s">
        <v>1233</v>
      </c>
      <c r="G304" s="63">
        <v>1195000</v>
      </c>
    </row>
    <row r="305" spans="1:7" ht="15.5">
      <c r="A305" s="209" t="s">
        <v>944</v>
      </c>
      <c r="B305" s="63">
        <v>9113001</v>
      </c>
      <c r="C305" s="63">
        <v>1267000</v>
      </c>
      <c r="D305" s="209"/>
      <c r="E305" s="63"/>
      <c r="F305" s="209"/>
      <c r="G305" s="63"/>
    </row>
    <row r="306" spans="1:7" ht="15.5">
      <c r="A306" s="209" t="s">
        <v>945</v>
      </c>
      <c r="B306" s="63">
        <v>103912488</v>
      </c>
      <c r="C306" s="63">
        <v>923770</v>
      </c>
      <c r="D306" s="209"/>
      <c r="E306" s="63"/>
      <c r="F306" s="209" t="s">
        <v>1234</v>
      </c>
      <c r="G306" s="63">
        <v>5686000</v>
      </c>
    </row>
    <row r="307" spans="1:7" ht="15.5">
      <c r="A307" s="209" t="s">
        <v>945</v>
      </c>
      <c r="B307" s="63">
        <v>103912488</v>
      </c>
      <c r="C307" s="63">
        <v>923770</v>
      </c>
      <c r="D307" s="209"/>
      <c r="E307" s="63"/>
      <c r="F307" s="209" t="s">
        <v>1235</v>
      </c>
      <c r="G307" s="63">
        <v>1263000</v>
      </c>
    </row>
    <row r="308" spans="1:7" ht="15.5">
      <c r="A308" s="209" t="s">
        <v>946</v>
      </c>
      <c r="B308" s="63">
        <v>2174</v>
      </c>
      <c r="C308" s="63">
        <v>260</v>
      </c>
      <c r="D308" s="209"/>
      <c r="E308" s="63"/>
      <c r="F308" s="209"/>
      <c r="G308" s="63"/>
    </row>
    <row r="309" spans="1:7" ht="15.5">
      <c r="A309" s="209" t="s">
        <v>947</v>
      </c>
      <c r="B309" s="63">
        <v>2209</v>
      </c>
      <c r="C309" s="63">
        <v>34.6</v>
      </c>
      <c r="D309" s="209"/>
      <c r="E309" s="63"/>
      <c r="F309" s="209"/>
      <c r="G309" s="63"/>
    </row>
    <row r="310" spans="1:7" ht="15.5">
      <c r="A310" s="209" t="s">
        <v>948</v>
      </c>
      <c r="B310" s="63">
        <v>23904124</v>
      </c>
      <c r="C310" s="63">
        <v>120540</v>
      </c>
      <c r="D310" s="209" t="s">
        <v>1063</v>
      </c>
      <c r="E310" s="63">
        <v>100</v>
      </c>
      <c r="F310" s="209"/>
      <c r="G310" s="63"/>
    </row>
    <row r="311" spans="1:7" ht="15.5">
      <c r="A311" s="209" t="s">
        <v>948</v>
      </c>
      <c r="B311" s="63">
        <v>23904124</v>
      </c>
      <c r="C311" s="63">
        <v>120540</v>
      </c>
      <c r="D311" s="209"/>
      <c r="E311" s="63"/>
      <c r="F311" s="209" t="s">
        <v>1236</v>
      </c>
      <c r="G311" s="63">
        <v>2335000</v>
      </c>
    </row>
    <row r="312" spans="1:7" ht="15.5">
      <c r="A312" s="209" t="s">
        <v>949</v>
      </c>
      <c r="B312" s="63">
        <v>52284</v>
      </c>
      <c r="C312" s="63">
        <v>477</v>
      </c>
      <c r="D312" s="209"/>
      <c r="E312" s="63"/>
      <c r="F312" s="209"/>
      <c r="G312" s="63"/>
    </row>
    <row r="313" spans="1:7" ht="15.5">
      <c r="A313" s="209" t="s">
        <v>950</v>
      </c>
      <c r="B313" s="63">
        <v>4383807</v>
      </c>
      <c r="C313" s="63">
        <v>324220</v>
      </c>
      <c r="D313" s="209" t="s">
        <v>1064</v>
      </c>
      <c r="E313" s="63">
        <v>100</v>
      </c>
      <c r="F313" s="209"/>
      <c r="G313" s="63"/>
    </row>
    <row r="314" spans="1:7" ht="15.5">
      <c r="A314" s="209" t="s">
        <v>951</v>
      </c>
      <c r="B314" s="63">
        <v>2186548</v>
      </c>
      <c r="C314" s="63">
        <v>212460</v>
      </c>
      <c r="D314" s="209"/>
      <c r="E314" s="63"/>
      <c r="F314" s="209"/>
      <c r="G314" s="63"/>
    </row>
    <row r="315" spans="1:7" ht="15.5">
      <c r="A315" s="209" t="s">
        <v>952</v>
      </c>
      <c r="B315" s="63">
        <v>129275664</v>
      </c>
      <c r="C315" s="63">
        <v>803940</v>
      </c>
      <c r="D315" s="209" t="s">
        <v>1027</v>
      </c>
      <c r="E315" s="63">
        <v>8</v>
      </c>
      <c r="F315" s="209"/>
      <c r="G315" s="63"/>
    </row>
    <row r="316" spans="1:7" ht="15.5">
      <c r="A316" s="209" t="s">
        <v>952</v>
      </c>
      <c r="B316" s="63">
        <v>129275664</v>
      </c>
      <c r="C316" s="63">
        <v>803940</v>
      </c>
      <c r="D316" s="209" t="s">
        <v>1065</v>
      </c>
      <c r="E316" s="63">
        <v>8</v>
      </c>
      <c r="F316" s="209"/>
      <c r="G316" s="63"/>
    </row>
    <row r="317" spans="1:7" ht="15.5">
      <c r="A317" s="209" t="s">
        <v>952</v>
      </c>
      <c r="B317" s="63">
        <v>129275664</v>
      </c>
      <c r="C317" s="63">
        <v>803940</v>
      </c>
      <c r="D317" s="209" t="s">
        <v>1066</v>
      </c>
      <c r="E317" s="63">
        <v>48</v>
      </c>
      <c r="F317" s="209"/>
      <c r="G317" s="63"/>
    </row>
    <row r="318" spans="1:7" ht="15.5">
      <c r="A318" s="209" t="s">
        <v>952</v>
      </c>
      <c r="B318" s="63">
        <v>129275664</v>
      </c>
      <c r="C318" s="63">
        <v>803940</v>
      </c>
      <c r="D318" s="209" t="s">
        <v>1067</v>
      </c>
      <c r="E318" s="63">
        <v>12</v>
      </c>
      <c r="F318" s="209"/>
      <c r="G318" s="63"/>
    </row>
    <row r="319" spans="1:7" ht="15.5">
      <c r="A319" s="209" t="s">
        <v>952</v>
      </c>
      <c r="B319" s="63">
        <v>129275664</v>
      </c>
      <c r="C319" s="63">
        <v>803940</v>
      </c>
      <c r="D319" s="209" t="s">
        <v>1068</v>
      </c>
      <c r="E319" s="63">
        <v>3</v>
      </c>
      <c r="F319" s="209"/>
      <c r="G319" s="63"/>
    </row>
    <row r="320" spans="1:7" ht="15.5">
      <c r="A320" s="209" t="s">
        <v>952</v>
      </c>
      <c r="B320" s="63">
        <v>129275664</v>
      </c>
      <c r="C320" s="63">
        <v>803940</v>
      </c>
      <c r="D320" s="209" t="s">
        <v>1069</v>
      </c>
      <c r="E320" s="63">
        <v>2</v>
      </c>
      <c r="F320" s="209"/>
      <c r="G320" s="63"/>
    </row>
    <row r="321" spans="1:7" ht="15.5">
      <c r="A321" s="209" t="s">
        <v>952</v>
      </c>
      <c r="B321" s="63">
        <v>129275664</v>
      </c>
      <c r="C321" s="63">
        <v>803940</v>
      </c>
      <c r="D321" s="209" t="s">
        <v>1070</v>
      </c>
      <c r="E321" s="63">
        <v>1</v>
      </c>
      <c r="F321" s="209"/>
      <c r="G321" s="63"/>
    </row>
    <row r="322" spans="1:7" ht="15.5">
      <c r="A322" s="209" t="s">
        <v>952</v>
      </c>
      <c r="B322" s="63">
        <v>129275664</v>
      </c>
      <c r="C322" s="63">
        <v>803940</v>
      </c>
      <c r="D322" s="209" t="s">
        <v>1071</v>
      </c>
      <c r="E322" s="63">
        <v>10</v>
      </c>
      <c r="F322" s="209"/>
      <c r="G322" s="63"/>
    </row>
    <row r="323" spans="1:7" ht="15.5">
      <c r="A323" s="209" t="s">
        <v>952</v>
      </c>
      <c r="B323" s="63">
        <v>129275664</v>
      </c>
      <c r="C323" s="63">
        <v>803940</v>
      </c>
      <c r="D323" s="209"/>
      <c r="E323" s="63"/>
      <c r="F323" s="209" t="s">
        <v>1177</v>
      </c>
      <c r="G323" s="63">
        <v>1107000</v>
      </c>
    </row>
    <row r="324" spans="1:7" ht="15.5">
      <c r="A324" s="209" t="s">
        <v>952</v>
      </c>
      <c r="B324" s="63">
        <v>129275664</v>
      </c>
      <c r="C324" s="63">
        <v>803940</v>
      </c>
      <c r="D324" s="209"/>
      <c r="E324" s="63"/>
      <c r="F324" s="209" t="s">
        <v>1237</v>
      </c>
      <c r="G324" s="63">
        <v>1676000</v>
      </c>
    </row>
    <row r="325" spans="1:7" ht="15.5">
      <c r="A325" s="209" t="s">
        <v>952</v>
      </c>
      <c r="B325" s="63">
        <v>129275664</v>
      </c>
      <c r="C325" s="63">
        <v>803940</v>
      </c>
      <c r="D325" s="209"/>
      <c r="E325" s="63"/>
      <c r="F325" s="209" t="s">
        <v>1238</v>
      </c>
      <c r="G325" s="63">
        <v>5085000</v>
      </c>
    </row>
    <row r="326" spans="1:7" ht="15.5">
      <c r="A326" s="209" t="s">
        <v>952</v>
      </c>
      <c r="B326" s="63">
        <v>129275664</v>
      </c>
      <c r="C326" s="63">
        <v>803940</v>
      </c>
      <c r="D326" s="209"/>
      <c r="E326" s="63"/>
      <c r="F326" s="209" t="s">
        <v>1239</v>
      </c>
      <c r="G326" s="63">
        <v>9863000</v>
      </c>
    </row>
    <row r="327" spans="1:7" ht="15.5">
      <c r="A327" s="209" t="s">
        <v>952</v>
      </c>
      <c r="B327" s="63">
        <v>129275664</v>
      </c>
      <c r="C327" s="63">
        <v>803940</v>
      </c>
      <c r="D327" s="209"/>
      <c r="E327" s="63"/>
      <c r="F327" s="209" t="s">
        <v>1240</v>
      </c>
      <c r="G327" s="63">
        <v>1875000</v>
      </c>
    </row>
    <row r="328" spans="1:7" ht="15.5">
      <c r="A328" s="209" t="s">
        <v>952</v>
      </c>
      <c r="B328" s="63">
        <v>129275664</v>
      </c>
      <c r="C328" s="63">
        <v>803940</v>
      </c>
      <c r="D328" s="209"/>
      <c r="E328" s="63"/>
      <c r="F328" s="209" t="s">
        <v>1241</v>
      </c>
      <c r="G328" s="63">
        <v>1663000</v>
      </c>
    </row>
    <row r="329" spans="1:7" ht="15.5">
      <c r="A329" s="209" t="s">
        <v>952</v>
      </c>
      <c r="B329" s="63">
        <v>129275664</v>
      </c>
      <c r="C329" s="63">
        <v>803940</v>
      </c>
      <c r="D329" s="209"/>
      <c r="E329" s="63"/>
      <c r="F329" s="209" t="s">
        <v>1242</v>
      </c>
      <c r="G329" s="63">
        <v>1290000</v>
      </c>
    </row>
    <row r="330" spans="1:7" ht="15.5">
      <c r="A330" s="209" t="s">
        <v>952</v>
      </c>
      <c r="B330" s="63">
        <v>129275664</v>
      </c>
      <c r="C330" s="63">
        <v>803940</v>
      </c>
      <c r="D330" s="209"/>
      <c r="E330" s="63"/>
      <c r="F330" s="209" t="s">
        <v>1243</v>
      </c>
      <c r="G330" s="63">
        <v>1257000</v>
      </c>
    </row>
    <row r="331" spans="1:7" ht="15.5">
      <c r="A331" s="209" t="s">
        <v>953</v>
      </c>
      <c r="B331" s="63">
        <v>16952</v>
      </c>
      <c r="C331" s="63">
        <v>458</v>
      </c>
      <c r="D331" s="209"/>
      <c r="E331" s="63"/>
      <c r="F331" s="209"/>
      <c r="G331" s="63"/>
    </row>
    <row r="332" spans="1:7" ht="15.5">
      <c r="A332" s="209" t="s">
        <v>954</v>
      </c>
      <c r="B332" s="63">
        <v>2655094</v>
      </c>
      <c r="C332" s="63">
        <v>78200</v>
      </c>
      <c r="D332" s="209" t="s">
        <v>1029</v>
      </c>
      <c r="E332" s="63">
        <v>14</v>
      </c>
      <c r="F332" s="209"/>
      <c r="G332" s="63"/>
    </row>
    <row r="333" spans="1:7" ht="15.5">
      <c r="A333" s="209" t="s">
        <v>955</v>
      </c>
      <c r="B333" s="63">
        <v>4394537</v>
      </c>
      <c r="C333" s="63">
        <v>461690</v>
      </c>
      <c r="D333" s="209" t="s">
        <v>1029</v>
      </c>
      <c r="E333" s="63">
        <v>1</v>
      </c>
      <c r="F333" s="209"/>
      <c r="G333" s="63"/>
    </row>
    <row r="334" spans="1:7" ht="15.5">
      <c r="A334" s="209" t="s">
        <v>956</v>
      </c>
      <c r="B334" s="63">
        <v>5504146</v>
      </c>
      <c r="C334" s="63">
        <v>406750</v>
      </c>
      <c r="D334" s="209"/>
      <c r="E334" s="63"/>
      <c r="F334" s="209"/>
      <c r="G334" s="63"/>
    </row>
    <row r="335" spans="1:7" ht="15.5">
      <c r="A335" s="209" t="s">
        <v>957</v>
      </c>
      <c r="B335" s="63">
        <v>24523408</v>
      </c>
      <c r="C335" s="63">
        <v>1285220</v>
      </c>
      <c r="D335" s="209"/>
      <c r="E335" s="63"/>
      <c r="F335" s="209" t="s">
        <v>1244</v>
      </c>
      <c r="G335" s="63">
        <v>6321173</v>
      </c>
    </row>
    <row r="336" spans="1:7" ht="15.5">
      <c r="A336" s="209" t="s">
        <v>958</v>
      </c>
      <c r="B336" s="63">
        <v>74480848</v>
      </c>
      <c r="C336" s="63">
        <v>300000</v>
      </c>
      <c r="D336" s="209"/>
      <c r="E336" s="63"/>
      <c r="F336" s="209" t="s">
        <v>1245</v>
      </c>
      <c r="G336" s="63">
        <v>1655000</v>
      </c>
    </row>
    <row r="337" spans="1:7" ht="15.5">
      <c r="A337" s="209" t="s">
        <v>958</v>
      </c>
      <c r="B337" s="63">
        <v>74480848</v>
      </c>
      <c r="C337" s="63">
        <v>300000</v>
      </c>
      <c r="D337" s="209"/>
      <c r="E337" s="63"/>
      <c r="F337" s="209" t="s">
        <v>1246</v>
      </c>
      <c r="G337" s="63">
        <v>1989000</v>
      </c>
    </row>
    <row r="338" spans="1:7" ht="15.5">
      <c r="A338" s="209" t="s">
        <v>958</v>
      </c>
      <c r="B338" s="63">
        <v>74480848</v>
      </c>
      <c r="C338" s="63">
        <v>300000</v>
      </c>
      <c r="D338" s="209"/>
      <c r="E338" s="63"/>
      <c r="F338" s="209" t="s">
        <v>1247</v>
      </c>
      <c r="G338" s="63">
        <v>1023000</v>
      </c>
    </row>
    <row r="339" spans="1:7" ht="15.5">
      <c r="A339" s="209" t="s">
        <v>958</v>
      </c>
      <c r="B339" s="63">
        <v>74480848</v>
      </c>
      <c r="C339" s="63">
        <v>300000</v>
      </c>
      <c r="D339" s="209"/>
      <c r="E339" s="63"/>
      <c r="F339" s="209" t="s">
        <v>1248</v>
      </c>
      <c r="G339" s="63">
        <v>1007000</v>
      </c>
    </row>
    <row r="340" spans="1:7" ht="15.5">
      <c r="A340" s="209" t="s">
        <v>959</v>
      </c>
      <c r="B340" s="63">
        <v>56</v>
      </c>
      <c r="C340" s="63">
        <v>47</v>
      </c>
      <c r="D340" s="209"/>
      <c r="E340" s="63"/>
      <c r="F340" s="209"/>
      <c r="G340" s="63"/>
    </row>
    <row r="341" spans="1:7" ht="15.5">
      <c r="A341" s="209" t="s">
        <v>960</v>
      </c>
      <c r="B341" s="63">
        <v>38642564</v>
      </c>
      <c r="C341" s="63">
        <v>312683</v>
      </c>
      <c r="D341" s="209" t="s">
        <v>1072</v>
      </c>
      <c r="E341" s="63">
        <v>100</v>
      </c>
      <c r="F341" s="209"/>
      <c r="G341" s="63"/>
    </row>
    <row r="342" spans="1:7" ht="15.5">
      <c r="A342" s="209" t="s">
        <v>960</v>
      </c>
      <c r="B342" s="63">
        <v>38642564</v>
      </c>
      <c r="C342" s="63">
        <v>312683</v>
      </c>
      <c r="D342" s="209"/>
      <c r="E342" s="63"/>
      <c r="F342" s="209" t="s">
        <v>1249</v>
      </c>
      <c r="G342" s="63">
        <v>1655000</v>
      </c>
    </row>
    <row r="343" spans="1:7" ht="15.5">
      <c r="A343" s="209" t="s">
        <v>961</v>
      </c>
      <c r="B343" s="63">
        <v>9865114</v>
      </c>
      <c r="C343" s="63">
        <v>92080</v>
      </c>
      <c r="D343" s="209" t="s">
        <v>1056</v>
      </c>
      <c r="E343" s="63">
        <v>100</v>
      </c>
      <c r="F343" s="209"/>
      <c r="G343" s="63"/>
    </row>
    <row r="344" spans="1:7" ht="15.5">
      <c r="A344" s="209" t="s">
        <v>962</v>
      </c>
      <c r="B344" s="63">
        <v>3819023</v>
      </c>
      <c r="C344" s="63">
        <v>9104</v>
      </c>
      <c r="D344" s="209"/>
      <c r="E344" s="63"/>
      <c r="F344" s="209"/>
      <c r="G344" s="63"/>
    </row>
    <row r="345" spans="1:7" ht="15.5">
      <c r="A345" s="209" t="s">
        <v>963</v>
      </c>
      <c r="B345" s="63">
        <v>547761</v>
      </c>
      <c r="C345" s="63">
        <v>11000</v>
      </c>
      <c r="D345" s="209"/>
      <c r="E345" s="63"/>
      <c r="F345" s="209"/>
      <c r="G345" s="63"/>
    </row>
    <row r="346" spans="1:7" ht="15.5">
      <c r="A346" s="209" t="s">
        <v>964</v>
      </c>
      <c r="B346" s="63">
        <v>679198</v>
      </c>
      <c r="C346" s="63">
        <v>2510</v>
      </c>
      <c r="D346" s="209"/>
      <c r="E346" s="63"/>
      <c r="F346" s="209"/>
      <c r="G346" s="63"/>
    </row>
    <row r="347" spans="1:7" ht="15.5">
      <c r="A347" s="209" t="s">
        <v>965</v>
      </c>
      <c r="B347" s="63">
        <v>21657162</v>
      </c>
      <c r="C347" s="63">
        <v>237500</v>
      </c>
      <c r="D347" s="209"/>
      <c r="E347" s="63"/>
      <c r="F347" s="209" t="s">
        <v>1250</v>
      </c>
      <c r="G347" s="63">
        <v>2037000</v>
      </c>
    </row>
    <row r="348" spans="1:7" ht="15.5">
      <c r="A348" s="209" t="s">
        <v>966</v>
      </c>
      <c r="B348" s="63">
        <v>148178480</v>
      </c>
      <c r="C348" s="63">
        <v>17075200</v>
      </c>
      <c r="D348" s="209" t="s">
        <v>1030</v>
      </c>
      <c r="E348" s="63">
        <v>100</v>
      </c>
      <c r="F348" s="209"/>
      <c r="G348" s="63"/>
    </row>
    <row r="349" spans="1:7" ht="15.5">
      <c r="A349" s="209" t="s">
        <v>966</v>
      </c>
      <c r="B349" s="63">
        <v>148178480</v>
      </c>
      <c r="C349" s="63">
        <v>17075200</v>
      </c>
      <c r="D349" s="209"/>
      <c r="E349" s="63"/>
      <c r="F349" s="209" t="s">
        <v>1251</v>
      </c>
      <c r="G349" s="63">
        <v>4838000</v>
      </c>
    </row>
    <row r="350" spans="1:7" ht="15.5">
      <c r="A350" s="209" t="s">
        <v>966</v>
      </c>
      <c r="B350" s="63">
        <v>148178480</v>
      </c>
      <c r="C350" s="63">
        <v>17075200</v>
      </c>
      <c r="D350" s="209"/>
      <c r="E350" s="63"/>
      <c r="F350" s="209" t="s">
        <v>1252</v>
      </c>
      <c r="G350" s="63">
        <v>8717000</v>
      </c>
    </row>
    <row r="351" spans="1:7" ht="15.5">
      <c r="A351" s="209" t="s">
        <v>966</v>
      </c>
      <c r="B351" s="63">
        <v>148178480</v>
      </c>
      <c r="C351" s="63">
        <v>17075200</v>
      </c>
      <c r="D351" s="209"/>
      <c r="E351" s="63"/>
      <c r="F351" s="209" t="s">
        <v>1253</v>
      </c>
      <c r="G351" s="63">
        <v>1383000</v>
      </c>
    </row>
    <row r="352" spans="1:7" ht="15.5">
      <c r="A352" s="209" t="s">
        <v>966</v>
      </c>
      <c r="B352" s="63">
        <v>148178480</v>
      </c>
      <c r="C352" s="63">
        <v>17075200</v>
      </c>
      <c r="D352" s="209"/>
      <c r="E352" s="63"/>
      <c r="F352" s="209" t="s">
        <v>1254</v>
      </c>
      <c r="G352" s="63">
        <v>1085000</v>
      </c>
    </row>
    <row r="353" spans="1:7" ht="15.5">
      <c r="A353" s="209" t="s">
        <v>966</v>
      </c>
      <c r="B353" s="63">
        <v>148178480</v>
      </c>
      <c r="C353" s="63">
        <v>17075200</v>
      </c>
      <c r="D353" s="209"/>
      <c r="E353" s="63"/>
      <c r="F353" s="209" t="s">
        <v>1255</v>
      </c>
      <c r="G353" s="63">
        <v>1003000</v>
      </c>
    </row>
    <row r="354" spans="1:7" ht="15.5">
      <c r="A354" s="209" t="s">
        <v>966</v>
      </c>
      <c r="B354" s="63">
        <v>148178480</v>
      </c>
      <c r="C354" s="63">
        <v>17075200</v>
      </c>
      <c r="D354" s="209"/>
      <c r="E354" s="63"/>
      <c r="F354" s="209" t="s">
        <v>1256</v>
      </c>
      <c r="G354" s="63">
        <v>1184000</v>
      </c>
    </row>
    <row r="355" spans="1:7" ht="15.5">
      <c r="A355" s="209" t="s">
        <v>966</v>
      </c>
      <c r="B355" s="63">
        <v>148178480</v>
      </c>
      <c r="C355" s="63">
        <v>17075200</v>
      </c>
      <c r="D355" s="209"/>
      <c r="E355" s="63"/>
      <c r="F355" s="209" t="s">
        <v>1257</v>
      </c>
      <c r="G355" s="63">
        <v>1026000</v>
      </c>
    </row>
    <row r="356" spans="1:7" ht="15.5">
      <c r="A356" s="209" t="s">
        <v>966</v>
      </c>
      <c r="B356" s="63">
        <v>148178480</v>
      </c>
      <c r="C356" s="63">
        <v>17075200</v>
      </c>
      <c r="D356" s="209"/>
      <c r="E356" s="63"/>
      <c r="F356" s="209" t="s">
        <v>1258</v>
      </c>
      <c r="G356" s="63">
        <v>1094000</v>
      </c>
    </row>
    <row r="357" spans="1:7" ht="15.5">
      <c r="A357" s="209" t="s">
        <v>966</v>
      </c>
      <c r="B357" s="63">
        <v>148178480</v>
      </c>
      <c r="C357" s="63">
        <v>17075200</v>
      </c>
      <c r="D357" s="209"/>
      <c r="E357" s="63"/>
      <c r="F357" s="209" t="s">
        <v>1259</v>
      </c>
      <c r="G357" s="63">
        <v>1032000</v>
      </c>
    </row>
    <row r="358" spans="1:7" ht="15.5">
      <c r="A358" s="209" t="s">
        <v>966</v>
      </c>
      <c r="B358" s="63">
        <v>148178480</v>
      </c>
      <c r="C358" s="63">
        <v>17075200</v>
      </c>
      <c r="D358" s="209"/>
      <c r="E358" s="63"/>
      <c r="F358" s="209" t="s">
        <v>1260</v>
      </c>
      <c r="G358" s="63">
        <v>1280000</v>
      </c>
    </row>
    <row r="359" spans="1:7" ht="15.5">
      <c r="A359" s="209" t="s">
        <v>966</v>
      </c>
      <c r="B359" s="63">
        <v>148178480</v>
      </c>
      <c r="C359" s="63">
        <v>17075200</v>
      </c>
      <c r="D359" s="209"/>
      <c r="E359" s="63"/>
      <c r="F359" s="209" t="s">
        <v>1261</v>
      </c>
      <c r="G359" s="63">
        <v>1086000</v>
      </c>
    </row>
    <row r="360" spans="1:7" ht="15.5">
      <c r="A360" s="209" t="s">
        <v>966</v>
      </c>
      <c r="B360" s="63">
        <v>148178480</v>
      </c>
      <c r="C360" s="63">
        <v>17075200</v>
      </c>
      <c r="D360" s="209"/>
      <c r="E360" s="63"/>
      <c r="F360" s="209" t="s">
        <v>1262</v>
      </c>
      <c r="G360" s="63">
        <v>1369000</v>
      </c>
    </row>
    <row r="361" spans="1:7" ht="15.5">
      <c r="A361" s="209" t="s">
        <v>966</v>
      </c>
      <c r="B361" s="63">
        <v>148178480</v>
      </c>
      <c r="C361" s="63">
        <v>17075200</v>
      </c>
      <c r="D361" s="209"/>
      <c r="E361" s="63"/>
      <c r="F361" s="209" t="s">
        <v>1263</v>
      </c>
      <c r="G361" s="63">
        <v>1163000</v>
      </c>
    </row>
    <row r="362" spans="1:7" ht="15.5">
      <c r="A362" s="209" t="s">
        <v>967</v>
      </c>
      <c r="B362" s="63">
        <v>6853359</v>
      </c>
      <c r="C362" s="63">
        <v>26340</v>
      </c>
      <c r="D362" s="209"/>
      <c r="E362" s="63"/>
      <c r="F362" s="209"/>
      <c r="G362" s="63"/>
    </row>
    <row r="363" spans="1:7" ht="15.5">
      <c r="A363" s="209" t="s">
        <v>968</v>
      </c>
      <c r="B363" s="63">
        <v>6782</v>
      </c>
      <c r="C363" s="63">
        <v>410</v>
      </c>
      <c r="D363" s="209" t="s">
        <v>1029</v>
      </c>
      <c r="E363" s="63">
        <v>100</v>
      </c>
      <c r="F363" s="209"/>
      <c r="G363" s="63"/>
    </row>
    <row r="364" spans="1:7" ht="15.5">
      <c r="A364" s="209" t="s">
        <v>969</v>
      </c>
      <c r="B364" s="63">
        <v>41369</v>
      </c>
      <c r="C364" s="63">
        <v>269</v>
      </c>
      <c r="D364" s="209" t="s">
        <v>1029</v>
      </c>
      <c r="E364" s="63">
        <v>100</v>
      </c>
      <c r="F364" s="209"/>
      <c r="G364" s="63"/>
    </row>
    <row r="365" spans="1:7" ht="15.5">
      <c r="A365" s="209" t="s">
        <v>970</v>
      </c>
      <c r="B365" s="63">
        <v>157862</v>
      </c>
      <c r="C365" s="63">
        <v>620</v>
      </c>
      <c r="D365" s="209"/>
      <c r="E365" s="63"/>
      <c r="F365" s="209"/>
      <c r="G365" s="63"/>
    </row>
    <row r="366" spans="1:7" ht="15.5">
      <c r="A366" s="209" t="s">
        <v>971</v>
      </c>
      <c r="B366" s="63">
        <v>6809</v>
      </c>
      <c r="C366" s="63">
        <v>242</v>
      </c>
      <c r="D366" s="209" t="s">
        <v>1034</v>
      </c>
      <c r="E366" s="63">
        <v>100</v>
      </c>
      <c r="F366" s="209"/>
      <c r="G366" s="63"/>
    </row>
    <row r="367" spans="1:7" ht="15.5">
      <c r="A367" s="209" t="s">
        <v>972</v>
      </c>
      <c r="B367" s="63">
        <v>118344</v>
      </c>
      <c r="C367" s="63">
        <v>340</v>
      </c>
      <c r="D367" s="209"/>
      <c r="E367" s="63"/>
      <c r="F367" s="209"/>
      <c r="G367" s="63"/>
    </row>
    <row r="368" spans="1:7" ht="15.5">
      <c r="A368" s="209" t="s">
        <v>973</v>
      </c>
      <c r="B368" s="63">
        <v>24521</v>
      </c>
      <c r="C368" s="63">
        <v>60</v>
      </c>
      <c r="D368" s="209" t="s">
        <v>1073</v>
      </c>
      <c r="E368" s="63">
        <v>100</v>
      </c>
      <c r="F368" s="209"/>
      <c r="G368" s="63"/>
    </row>
    <row r="369" spans="1:7" ht="15.5">
      <c r="A369" s="209" t="s">
        <v>974</v>
      </c>
      <c r="B369" s="63">
        <v>144128</v>
      </c>
      <c r="C369" s="63">
        <v>960</v>
      </c>
      <c r="D369" s="209" t="s">
        <v>1056</v>
      </c>
      <c r="E369" s="63">
        <v>100</v>
      </c>
      <c r="F369" s="209"/>
      <c r="G369" s="63"/>
    </row>
    <row r="370" spans="1:7" ht="15.5">
      <c r="A370" s="209" t="s">
        <v>975</v>
      </c>
      <c r="B370" s="63">
        <v>19409058</v>
      </c>
      <c r="C370" s="63">
        <v>1960582</v>
      </c>
      <c r="D370" s="209" t="s">
        <v>1050</v>
      </c>
      <c r="E370" s="63">
        <v>100</v>
      </c>
      <c r="F370" s="209"/>
      <c r="G370" s="63"/>
    </row>
    <row r="371" spans="1:7" ht="15.5">
      <c r="A371" s="209" t="s">
        <v>975</v>
      </c>
      <c r="B371" s="63">
        <v>19409058</v>
      </c>
      <c r="C371" s="63">
        <v>1960582</v>
      </c>
      <c r="D371" s="209"/>
      <c r="E371" s="63"/>
      <c r="F371" s="209" t="s">
        <v>1264</v>
      </c>
      <c r="G371" s="63">
        <v>1250000</v>
      </c>
    </row>
    <row r="372" spans="1:7" ht="15.5">
      <c r="A372" s="209" t="s">
        <v>976</v>
      </c>
      <c r="B372" s="63">
        <v>9092749</v>
      </c>
      <c r="C372" s="63">
        <v>196190</v>
      </c>
      <c r="D372" s="209"/>
      <c r="E372" s="63"/>
      <c r="F372" s="209" t="s">
        <v>1265</v>
      </c>
      <c r="G372" s="63">
        <v>1382000</v>
      </c>
    </row>
    <row r="373" spans="1:7" ht="15.5">
      <c r="A373" s="209" t="s">
        <v>977</v>
      </c>
      <c r="B373" s="63">
        <v>10614558</v>
      </c>
      <c r="C373" s="63">
        <v>102350</v>
      </c>
      <c r="D373" s="209" t="s">
        <v>1057</v>
      </c>
      <c r="E373" s="63">
        <v>5</v>
      </c>
      <c r="F373" s="209"/>
      <c r="G373" s="63"/>
    </row>
    <row r="374" spans="1:7" ht="15.5">
      <c r="A374" s="209" t="s">
        <v>977</v>
      </c>
      <c r="B374" s="63">
        <v>10614558</v>
      </c>
      <c r="C374" s="63">
        <v>102350</v>
      </c>
      <c r="D374" s="209" t="s">
        <v>1036</v>
      </c>
      <c r="E374" s="63">
        <v>95</v>
      </c>
      <c r="F374" s="209"/>
      <c r="G374" s="63"/>
    </row>
    <row r="375" spans="1:7" ht="15.5">
      <c r="A375" s="209" t="s">
        <v>977</v>
      </c>
      <c r="B375" s="63">
        <v>10614558</v>
      </c>
      <c r="C375" s="63">
        <v>102350</v>
      </c>
      <c r="D375" s="209"/>
      <c r="E375" s="63"/>
      <c r="F375" s="209" t="s">
        <v>1266</v>
      </c>
      <c r="G375" s="63">
        <v>1407073</v>
      </c>
    </row>
    <row r="376" spans="1:7" ht="15.5">
      <c r="A376" s="209" t="s">
        <v>978</v>
      </c>
      <c r="B376" s="63">
        <v>77575</v>
      </c>
      <c r="C376" s="63">
        <v>455</v>
      </c>
      <c r="D376" s="209"/>
      <c r="E376" s="63"/>
      <c r="F376" s="209"/>
      <c r="G376" s="63"/>
    </row>
    <row r="377" spans="1:7" ht="15.5">
      <c r="A377" s="209" t="s">
        <v>979</v>
      </c>
      <c r="B377" s="63">
        <v>4793121</v>
      </c>
      <c r="C377" s="63">
        <v>71740</v>
      </c>
      <c r="D377" s="209"/>
      <c r="E377" s="63"/>
      <c r="F377" s="209"/>
      <c r="G377" s="63"/>
    </row>
    <row r="378" spans="1:7" ht="15.5">
      <c r="A378" s="209" t="s">
        <v>980</v>
      </c>
      <c r="B378" s="63">
        <v>3396924</v>
      </c>
      <c r="C378" s="63">
        <v>632.6</v>
      </c>
      <c r="D378" s="209"/>
      <c r="E378" s="63"/>
      <c r="F378" s="209" t="s">
        <v>980</v>
      </c>
      <c r="G378" s="63">
        <v>2558000</v>
      </c>
    </row>
    <row r="379" spans="1:7" ht="15.5">
      <c r="A379" s="209" t="s">
        <v>981</v>
      </c>
      <c r="B379" s="63">
        <v>5374362</v>
      </c>
      <c r="C379" s="63">
        <v>48845</v>
      </c>
      <c r="D379" s="209"/>
      <c r="E379" s="63"/>
      <c r="F379" s="209"/>
      <c r="G379" s="63"/>
    </row>
    <row r="380" spans="1:7" ht="15.5">
      <c r="A380" s="209" t="s">
        <v>982</v>
      </c>
      <c r="B380" s="63">
        <v>1951443</v>
      </c>
      <c r="C380" s="63">
        <v>20256</v>
      </c>
      <c r="D380" s="209" t="s">
        <v>1074</v>
      </c>
      <c r="E380" s="63">
        <v>91</v>
      </c>
      <c r="F380" s="209"/>
      <c r="G380" s="63"/>
    </row>
    <row r="381" spans="1:7" ht="15.5">
      <c r="A381" s="209" t="s">
        <v>982</v>
      </c>
      <c r="B381" s="63">
        <v>1951443</v>
      </c>
      <c r="C381" s="63">
        <v>20256</v>
      </c>
      <c r="D381" s="209" t="s">
        <v>1036</v>
      </c>
      <c r="E381" s="63">
        <v>7</v>
      </c>
      <c r="F381" s="209"/>
      <c r="G381" s="63"/>
    </row>
    <row r="382" spans="1:7" ht="15.5">
      <c r="A382" s="209" t="s">
        <v>983</v>
      </c>
      <c r="B382" s="63">
        <v>412902</v>
      </c>
      <c r="C382" s="63">
        <v>28450</v>
      </c>
      <c r="D382" s="209" t="s">
        <v>1029</v>
      </c>
      <c r="E382" s="63">
        <v>1</v>
      </c>
      <c r="F382" s="209"/>
      <c r="G382" s="63"/>
    </row>
    <row r="383" spans="1:7" ht="15.5">
      <c r="A383" s="209" t="s">
        <v>984</v>
      </c>
      <c r="B383" s="63">
        <v>9639151</v>
      </c>
      <c r="C383" s="63">
        <v>637660</v>
      </c>
      <c r="D383" s="209"/>
      <c r="E383" s="63"/>
      <c r="F383" s="209"/>
      <c r="G383" s="63"/>
    </row>
    <row r="384" spans="1:7" ht="15.5">
      <c r="A384" s="209" t="s">
        <v>985</v>
      </c>
      <c r="B384" s="63">
        <v>41743460</v>
      </c>
      <c r="C384" s="63">
        <v>1219912</v>
      </c>
      <c r="D384" s="209"/>
      <c r="E384" s="63"/>
      <c r="F384" s="209"/>
      <c r="G384" s="63"/>
    </row>
    <row r="385" spans="1:7" ht="15.5">
      <c r="A385" s="209" t="s">
        <v>986</v>
      </c>
      <c r="B385" s="63">
        <v>45482292</v>
      </c>
      <c r="C385" s="63">
        <v>98480</v>
      </c>
      <c r="D385" s="209"/>
      <c r="E385" s="63"/>
      <c r="F385" s="209" t="s">
        <v>1267</v>
      </c>
      <c r="G385" s="63">
        <v>10229262</v>
      </c>
    </row>
    <row r="386" spans="1:7" ht="15.5">
      <c r="A386" s="209" t="s">
        <v>986</v>
      </c>
      <c r="B386" s="63">
        <v>45482292</v>
      </c>
      <c r="C386" s="63">
        <v>98480</v>
      </c>
      <c r="D386" s="209"/>
      <c r="E386" s="63"/>
      <c r="F386" s="209" t="s">
        <v>1268</v>
      </c>
      <c r="G386" s="63">
        <v>3813814</v>
      </c>
    </row>
    <row r="387" spans="1:7" ht="15.5">
      <c r="A387" s="209" t="s">
        <v>986</v>
      </c>
      <c r="B387" s="63">
        <v>45482292</v>
      </c>
      <c r="C387" s="63">
        <v>98480</v>
      </c>
      <c r="D387" s="209"/>
      <c r="E387" s="63"/>
      <c r="F387" s="209" t="s">
        <v>1269</v>
      </c>
      <c r="G387" s="63">
        <v>2449139</v>
      </c>
    </row>
    <row r="388" spans="1:7" ht="15.5">
      <c r="A388" s="209" t="s">
        <v>986</v>
      </c>
      <c r="B388" s="63">
        <v>45482292</v>
      </c>
      <c r="C388" s="63">
        <v>98480</v>
      </c>
      <c r="D388" s="209"/>
      <c r="E388" s="63"/>
      <c r="F388" s="209" t="s">
        <v>1270</v>
      </c>
      <c r="G388" s="63">
        <v>2307618</v>
      </c>
    </row>
    <row r="389" spans="1:7" ht="15.5">
      <c r="A389" s="209" t="s">
        <v>986</v>
      </c>
      <c r="B389" s="63">
        <v>45482292</v>
      </c>
      <c r="C389" s="63">
        <v>98480</v>
      </c>
      <c r="D389" s="209"/>
      <c r="E389" s="63"/>
      <c r="F389" s="209" t="s">
        <v>1271</v>
      </c>
      <c r="G389" s="63">
        <v>1257504</v>
      </c>
    </row>
    <row r="390" spans="1:7" ht="15.5">
      <c r="A390" s="209" t="s">
        <v>986</v>
      </c>
      <c r="B390" s="63">
        <v>45482292</v>
      </c>
      <c r="C390" s="63">
        <v>98480</v>
      </c>
      <c r="D390" s="209"/>
      <c r="E390" s="63"/>
      <c r="F390" s="209" t="s">
        <v>1272</v>
      </c>
      <c r="G390" s="63">
        <v>1272143</v>
      </c>
    </row>
    <row r="391" spans="1:7" ht="15.5">
      <c r="A391" s="209" t="s">
        <v>987</v>
      </c>
      <c r="B391" s="63">
        <v>39181112</v>
      </c>
      <c r="C391" s="63">
        <v>504750</v>
      </c>
      <c r="D391" s="209" t="s">
        <v>1075</v>
      </c>
      <c r="E391" s="63">
        <v>17</v>
      </c>
      <c r="F391" s="209"/>
      <c r="G391" s="63"/>
    </row>
    <row r="392" spans="1:7" ht="15.5">
      <c r="A392" s="209" t="s">
        <v>987</v>
      </c>
      <c r="B392" s="63">
        <v>39181112</v>
      </c>
      <c r="C392" s="63">
        <v>504750</v>
      </c>
      <c r="D392" s="209" t="s">
        <v>1076</v>
      </c>
      <c r="E392" s="63">
        <v>7</v>
      </c>
      <c r="F392" s="209"/>
      <c r="G392" s="63"/>
    </row>
    <row r="393" spans="1:7" ht="15.5">
      <c r="A393" s="209" t="s">
        <v>987</v>
      </c>
      <c r="B393" s="63">
        <v>39181112</v>
      </c>
      <c r="C393" s="63">
        <v>504750</v>
      </c>
      <c r="D393" s="209" t="s">
        <v>1077</v>
      </c>
      <c r="E393" s="63">
        <v>2</v>
      </c>
      <c r="F393" s="209"/>
      <c r="G393" s="63"/>
    </row>
    <row r="394" spans="1:7" ht="15.5">
      <c r="A394" s="209" t="s">
        <v>987</v>
      </c>
      <c r="B394" s="63">
        <v>39181112</v>
      </c>
      <c r="C394" s="63">
        <v>504750</v>
      </c>
      <c r="D394" s="209"/>
      <c r="E394" s="63"/>
      <c r="F394" s="209" t="s">
        <v>1273</v>
      </c>
      <c r="G394" s="63">
        <v>1630867</v>
      </c>
    </row>
    <row r="395" spans="1:7" ht="15.5">
      <c r="A395" s="209" t="s">
        <v>987</v>
      </c>
      <c r="B395" s="63">
        <v>39181112</v>
      </c>
      <c r="C395" s="63">
        <v>504750</v>
      </c>
      <c r="D395" s="209"/>
      <c r="E395" s="63"/>
      <c r="F395" s="209" t="s">
        <v>1274</v>
      </c>
      <c r="G395" s="63">
        <v>3041101</v>
      </c>
    </row>
    <row r="396" spans="1:7" ht="15.5">
      <c r="A396" s="209" t="s">
        <v>988</v>
      </c>
      <c r="B396" s="63">
        <v>18553074</v>
      </c>
      <c r="C396" s="63">
        <v>65610</v>
      </c>
      <c r="D396" s="209" t="s">
        <v>1078</v>
      </c>
      <c r="E396" s="63">
        <v>18</v>
      </c>
      <c r="F396" s="209"/>
      <c r="G396" s="63"/>
    </row>
    <row r="397" spans="1:7" ht="15.5">
      <c r="A397" s="209" t="s">
        <v>988</v>
      </c>
      <c r="B397" s="63">
        <v>18553074</v>
      </c>
      <c r="C397" s="63">
        <v>65610</v>
      </c>
      <c r="D397" s="209" t="s">
        <v>1079</v>
      </c>
      <c r="E397" s="63">
        <v>74</v>
      </c>
      <c r="F397" s="209"/>
      <c r="G397" s="63"/>
    </row>
    <row r="398" spans="1:7" ht="15.5">
      <c r="A398" s="209" t="s">
        <v>989</v>
      </c>
      <c r="B398" s="63">
        <v>31547544</v>
      </c>
      <c r="C398" s="63">
        <v>2505810</v>
      </c>
      <c r="D398" s="209"/>
      <c r="E398" s="63"/>
      <c r="F398" s="209" t="s">
        <v>1275</v>
      </c>
      <c r="G398" s="63">
        <v>1267077</v>
      </c>
    </row>
    <row r="399" spans="1:7" ht="15.5">
      <c r="A399" s="209" t="s">
        <v>990</v>
      </c>
      <c r="B399" s="63">
        <v>436418</v>
      </c>
      <c r="C399" s="63">
        <v>163270</v>
      </c>
      <c r="D399" s="209"/>
      <c r="E399" s="63"/>
      <c r="F399" s="209"/>
      <c r="G399" s="63"/>
    </row>
    <row r="400" spans="1:7" ht="15.5">
      <c r="A400" s="209" t="s">
        <v>991</v>
      </c>
      <c r="B400" s="63">
        <v>2715</v>
      </c>
      <c r="C400" s="63">
        <v>62049</v>
      </c>
      <c r="D400" s="209"/>
      <c r="E400" s="63"/>
      <c r="F400" s="209"/>
      <c r="G400" s="63"/>
    </row>
    <row r="401" spans="1:7" ht="15.5">
      <c r="A401" s="209" t="s">
        <v>992</v>
      </c>
      <c r="B401" s="63">
        <v>998730</v>
      </c>
      <c r="C401" s="63">
        <v>17360</v>
      </c>
      <c r="D401" s="209"/>
      <c r="E401" s="63"/>
      <c r="F401" s="209"/>
      <c r="G401" s="63"/>
    </row>
    <row r="402" spans="1:7" ht="15.5">
      <c r="A402" s="209" t="s">
        <v>993</v>
      </c>
      <c r="B402" s="63">
        <v>8900954</v>
      </c>
      <c r="C402" s="63">
        <v>449964</v>
      </c>
      <c r="D402" s="209" t="s">
        <v>1040</v>
      </c>
      <c r="E402" s="63">
        <v>100</v>
      </c>
      <c r="F402" s="209"/>
      <c r="G402" s="63"/>
    </row>
    <row r="403" spans="1:7" ht="15.5">
      <c r="A403" s="209" t="s">
        <v>994</v>
      </c>
      <c r="B403" s="63">
        <v>7207060</v>
      </c>
      <c r="C403" s="63">
        <v>41290</v>
      </c>
      <c r="D403" s="209" t="s">
        <v>1034</v>
      </c>
      <c r="E403" s="63">
        <v>18</v>
      </c>
      <c r="F403" s="209"/>
      <c r="G403" s="63"/>
    </row>
    <row r="404" spans="1:7" ht="15.5">
      <c r="A404" s="209" t="s">
        <v>994</v>
      </c>
      <c r="B404" s="63">
        <v>7207060</v>
      </c>
      <c r="C404" s="63">
        <v>41290</v>
      </c>
      <c r="D404" s="209" t="s">
        <v>1032</v>
      </c>
      <c r="E404" s="63">
        <v>65</v>
      </c>
      <c r="F404" s="209"/>
      <c r="G404" s="63"/>
    </row>
    <row r="405" spans="1:7" ht="15.5">
      <c r="A405" s="209" t="s">
        <v>994</v>
      </c>
      <c r="B405" s="63">
        <v>7207060</v>
      </c>
      <c r="C405" s="63">
        <v>41290</v>
      </c>
      <c r="D405" s="209" t="s">
        <v>1073</v>
      </c>
      <c r="E405" s="63">
        <v>12</v>
      </c>
      <c r="F405" s="209"/>
      <c r="G405" s="63"/>
    </row>
    <row r="406" spans="1:7" ht="15.5">
      <c r="A406" s="209" t="s">
        <v>994</v>
      </c>
      <c r="B406" s="63">
        <v>7207060</v>
      </c>
      <c r="C406" s="63">
        <v>41290</v>
      </c>
      <c r="D406" s="209" t="s">
        <v>1080</v>
      </c>
      <c r="E406" s="63">
        <v>1</v>
      </c>
      <c r="F406" s="209"/>
      <c r="G406" s="63"/>
    </row>
    <row r="407" spans="1:7" ht="15.5">
      <c r="A407" s="209" t="s">
        <v>995</v>
      </c>
      <c r="B407" s="63">
        <v>15608648</v>
      </c>
      <c r="C407" s="63">
        <v>185180</v>
      </c>
      <c r="D407" s="209"/>
      <c r="E407" s="63"/>
      <c r="F407" s="209" t="s">
        <v>1276</v>
      </c>
      <c r="G407" s="63">
        <v>1500000</v>
      </c>
    </row>
    <row r="408" spans="1:7" ht="15.5">
      <c r="A408" s="209" t="s">
        <v>996</v>
      </c>
      <c r="B408" s="63">
        <v>21465880</v>
      </c>
      <c r="C408" s="63">
        <v>35980</v>
      </c>
      <c r="D408" s="209"/>
      <c r="E408" s="63"/>
      <c r="F408" s="209" t="s">
        <v>1277</v>
      </c>
      <c r="G408" s="63">
        <v>1426518</v>
      </c>
    </row>
    <row r="409" spans="1:7" ht="15.5">
      <c r="A409" s="209" t="s">
        <v>996</v>
      </c>
      <c r="B409" s="63">
        <v>21465880</v>
      </c>
      <c r="C409" s="63">
        <v>35980</v>
      </c>
      <c r="D409" s="209"/>
      <c r="E409" s="63"/>
      <c r="F409" s="209" t="s">
        <v>1278</v>
      </c>
      <c r="G409" s="63">
        <v>2626138</v>
      </c>
    </row>
    <row r="410" spans="1:7" ht="15.5">
      <c r="A410" s="209" t="s">
        <v>997</v>
      </c>
      <c r="B410" s="63">
        <v>5916373</v>
      </c>
      <c r="C410" s="63">
        <v>143100</v>
      </c>
      <c r="D410" s="209"/>
      <c r="E410" s="63"/>
      <c r="F410" s="209"/>
      <c r="G410" s="63"/>
    </row>
    <row r="411" spans="1:7" ht="15.5">
      <c r="A411" s="209" t="s">
        <v>998</v>
      </c>
      <c r="B411" s="63">
        <v>29058470</v>
      </c>
      <c r="C411" s="63">
        <v>945090</v>
      </c>
      <c r="D411" s="209"/>
      <c r="E411" s="63"/>
      <c r="F411" s="209" t="s">
        <v>1279</v>
      </c>
      <c r="G411" s="63">
        <v>1360850</v>
      </c>
    </row>
    <row r="412" spans="1:7" ht="15.5">
      <c r="A412" s="209" t="s">
        <v>999</v>
      </c>
      <c r="B412" s="63">
        <v>58851356</v>
      </c>
      <c r="C412" s="63">
        <v>514000</v>
      </c>
      <c r="D412" s="209"/>
      <c r="E412" s="63"/>
      <c r="F412" s="209" t="s">
        <v>1280</v>
      </c>
      <c r="G412" s="63">
        <v>5876000</v>
      </c>
    </row>
    <row r="413" spans="1:7" ht="15.5">
      <c r="A413" s="209" t="s">
        <v>1000</v>
      </c>
      <c r="B413" s="63">
        <v>4570530</v>
      </c>
      <c r="C413" s="63">
        <v>56790</v>
      </c>
      <c r="D413" s="209"/>
      <c r="E413" s="63"/>
      <c r="F413" s="209"/>
      <c r="G413" s="63"/>
    </row>
    <row r="414" spans="1:7" ht="15.5">
      <c r="A414" s="209" t="s">
        <v>1001</v>
      </c>
      <c r="B414" s="63">
        <v>106466</v>
      </c>
      <c r="C414" s="63">
        <v>748</v>
      </c>
      <c r="D414" s="209"/>
      <c r="E414" s="63"/>
      <c r="F414" s="209"/>
      <c r="G414" s="63"/>
    </row>
    <row r="415" spans="1:7" ht="15.5">
      <c r="A415" s="209" t="s">
        <v>1002</v>
      </c>
      <c r="B415" s="63">
        <v>1272385</v>
      </c>
      <c r="C415" s="63">
        <v>5130</v>
      </c>
      <c r="D415" s="209"/>
      <c r="E415" s="63"/>
      <c r="F415" s="209"/>
      <c r="G415" s="63"/>
    </row>
    <row r="416" spans="1:7" ht="15.5">
      <c r="A416" s="209" t="s">
        <v>1003</v>
      </c>
      <c r="B416" s="63">
        <v>9019687</v>
      </c>
      <c r="C416" s="63">
        <v>163610</v>
      </c>
      <c r="D416" s="209"/>
      <c r="E416" s="63"/>
      <c r="F416" s="209"/>
      <c r="G416" s="63"/>
    </row>
    <row r="417" spans="1:7" ht="15.5">
      <c r="A417" s="209" t="s">
        <v>1004</v>
      </c>
      <c r="B417" s="63">
        <v>62484480</v>
      </c>
      <c r="C417" s="63">
        <v>780580</v>
      </c>
      <c r="D417" s="209"/>
      <c r="E417" s="63"/>
      <c r="F417" s="209" t="s">
        <v>1281</v>
      </c>
      <c r="G417" s="63">
        <v>1047300</v>
      </c>
    </row>
    <row r="418" spans="1:7" ht="15.5">
      <c r="A418" s="209" t="s">
        <v>1004</v>
      </c>
      <c r="B418" s="63">
        <v>62484480</v>
      </c>
      <c r="C418" s="63">
        <v>780580</v>
      </c>
      <c r="D418" s="209"/>
      <c r="E418" s="63"/>
      <c r="F418" s="209" t="s">
        <v>1282</v>
      </c>
      <c r="G418" s="63">
        <v>2782200</v>
      </c>
    </row>
    <row r="419" spans="1:7" ht="15.5">
      <c r="A419" s="209" t="s">
        <v>1004</v>
      </c>
      <c r="B419" s="63">
        <v>62484480</v>
      </c>
      <c r="C419" s="63">
        <v>780580</v>
      </c>
      <c r="D419" s="209"/>
      <c r="E419" s="63"/>
      <c r="F419" s="209" t="s">
        <v>1283</v>
      </c>
      <c r="G419" s="63">
        <v>7615500</v>
      </c>
    </row>
    <row r="420" spans="1:7" ht="15.5">
      <c r="A420" s="209" t="s">
        <v>1004</v>
      </c>
      <c r="B420" s="63">
        <v>62484480</v>
      </c>
      <c r="C420" s="63">
        <v>780580</v>
      </c>
      <c r="D420" s="209"/>
      <c r="E420" s="63"/>
      <c r="F420" s="209" t="s">
        <v>1284</v>
      </c>
      <c r="G420" s="63">
        <v>1985300</v>
      </c>
    </row>
    <row r="421" spans="1:7" ht="15.5">
      <c r="A421" s="209" t="s">
        <v>1005</v>
      </c>
      <c r="B421" s="63">
        <v>4149283</v>
      </c>
      <c r="C421" s="63">
        <v>488100</v>
      </c>
      <c r="D421" s="209" t="s">
        <v>1030</v>
      </c>
      <c r="E421" s="63">
        <v>12</v>
      </c>
      <c r="F421" s="209"/>
      <c r="G421" s="63"/>
    </row>
    <row r="422" spans="1:7" ht="15.5">
      <c r="A422" s="209" t="s">
        <v>1005</v>
      </c>
      <c r="B422" s="63">
        <v>4149283</v>
      </c>
      <c r="C422" s="63">
        <v>488100</v>
      </c>
      <c r="D422" s="209" t="s">
        <v>1081</v>
      </c>
      <c r="E422" s="63">
        <v>9</v>
      </c>
      <c r="F422" s="209"/>
      <c r="G422" s="63"/>
    </row>
    <row r="423" spans="1:7" ht="15.5">
      <c r="A423" s="209" t="s">
        <v>1005</v>
      </c>
      <c r="B423" s="63">
        <v>4149283</v>
      </c>
      <c r="C423" s="63">
        <v>488100</v>
      </c>
      <c r="D423" s="209" t="s">
        <v>1082</v>
      </c>
      <c r="E423" s="63">
        <v>72</v>
      </c>
      <c r="F423" s="209"/>
      <c r="G423" s="63"/>
    </row>
    <row r="424" spans="1:7" ht="15.5">
      <c r="A424" s="209" t="s">
        <v>1006</v>
      </c>
      <c r="B424" s="63">
        <v>14302</v>
      </c>
      <c r="C424" s="63">
        <v>430</v>
      </c>
      <c r="D424" s="209" t="s">
        <v>1029</v>
      </c>
      <c r="E424" s="63">
        <v>100</v>
      </c>
      <c r="F424" s="209"/>
      <c r="G424" s="63"/>
    </row>
    <row r="425" spans="1:7" ht="15.5">
      <c r="A425" s="209" t="s">
        <v>1007</v>
      </c>
      <c r="B425" s="63">
        <v>10146</v>
      </c>
      <c r="C425" s="63">
        <v>26</v>
      </c>
      <c r="D425" s="209"/>
      <c r="E425" s="63"/>
      <c r="F425" s="209"/>
      <c r="G425" s="63"/>
    </row>
    <row r="426" spans="1:7" ht="15.5">
      <c r="A426" s="209" t="s">
        <v>1008</v>
      </c>
      <c r="B426" s="63">
        <v>20158176</v>
      </c>
      <c r="C426" s="63">
        <v>236040</v>
      </c>
      <c r="D426" s="209"/>
      <c r="E426" s="63"/>
      <c r="F426" s="209"/>
      <c r="G426" s="63"/>
    </row>
    <row r="427" spans="1:7" ht="15.5">
      <c r="A427" s="209" t="s">
        <v>1009</v>
      </c>
      <c r="B427" s="63">
        <v>50864008</v>
      </c>
      <c r="C427" s="63">
        <v>603700</v>
      </c>
      <c r="D427" s="209"/>
      <c r="E427" s="63"/>
      <c r="F427" s="209" t="s">
        <v>1285</v>
      </c>
      <c r="G427" s="63">
        <v>1187000</v>
      </c>
    </row>
    <row r="428" spans="1:7" ht="15.5">
      <c r="A428" s="209" t="s">
        <v>1009</v>
      </c>
      <c r="B428" s="63">
        <v>50864008</v>
      </c>
      <c r="C428" s="63">
        <v>603700</v>
      </c>
      <c r="D428" s="209"/>
      <c r="E428" s="63"/>
      <c r="F428" s="209" t="s">
        <v>1286</v>
      </c>
      <c r="G428" s="63">
        <v>1117000</v>
      </c>
    </row>
    <row r="429" spans="1:7" ht="15.5">
      <c r="A429" s="209" t="s">
        <v>1009</v>
      </c>
      <c r="B429" s="63">
        <v>50864008</v>
      </c>
      <c r="C429" s="63">
        <v>603700</v>
      </c>
      <c r="D429" s="209"/>
      <c r="E429" s="63"/>
      <c r="F429" s="209" t="s">
        <v>1287</v>
      </c>
      <c r="G429" s="63">
        <v>1618000</v>
      </c>
    </row>
    <row r="430" spans="1:7" ht="15.5">
      <c r="A430" s="209" t="s">
        <v>1009</v>
      </c>
      <c r="B430" s="63">
        <v>50864008</v>
      </c>
      <c r="C430" s="63">
        <v>603700</v>
      </c>
      <c r="D430" s="209"/>
      <c r="E430" s="63"/>
      <c r="F430" s="209" t="s">
        <v>1288</v>
      </c>
      <c r="G430" s="63">
        <v>2616000</v>
      </c>
    </row>
    <row r="431" spans="1:7" ht="15.5">
      <c r="A431" s="209" t="s">
        <v>1009</v>
      </c>
      <c r="B431" s="63">
        <v>50864008</v>
      </c>
      <c r="C431" s="63">
        <v>603700</v>
      </c>
      <c r="D431" s="209"/>
      <c r="E431" s="63"/>
      <c r="F431" s="209" t="s">
        <v>1289</v>
      </c>
      <c r="G431" s="63">
        <v>1106000</v>
      </c>
    </row>
    <row r="432" spans="1:7" ht="15.5">
      <c r="A432" s="209" t="s">
        <v>1010</v>
      </c>
      <c r="B432" s="63">
        <v>3057337</v>
      </c>
      <c r="C432" s="63">
        <v>75581</v>
      </c>
      <c r="D432" s="209"/>
      <c r="E432" s="63"/>
      <c r="F432" s="209"/>
      <c r="G432" s="63"/>
    </row>
    <row r="433" spans="1:7" ht="15.5">
      <c r="A433" s="209" t="s">
        <v>1011</v>
      </c>
      <c r="B433" s="63">
        <v>58489976</v>
      </c>
      <c r="C433" s="63">
        <v>244820</v>
      </c>
      <c r="D433" s="209"/>
      <c r="E433" s="63"/>
      <c r="F433" s="209" t="s">
        <v>1290</v>
      </c>
      <c r="G433" s="63">
        <v>6967500</v>
      </c>
    </row>
    <row r="434" spans="1:7" ht="15.5">
      <c r="A434" s="209" t="s">
        <v>1011</v>
      </c>
      <c r="B434" s="63">
        <v>58489976</v>
      </c>
      <c r="C434" s="63">
        <v>244820</v>
      </c>
      <c r="D434" s="209"/>
      <c r="E434" s="63"/>
      <c r="F434" s="209" t="s">
        <v>1291</v>
      </c>
      <c r="G434" s="63">
        <v>1008400</v>
      </c>
    </row>
    <row r="435" spans="1:7" ht="15.5">
      <c r="A435" s="209" t="s">
        <v>1012</v>
      </c>
      <c r="B435" s="63">
        <v>266476272</v>
      </c>
      <c r="C435" s="63">
        <v>9372610</v>
      </c>
      <c r="D435" s="209"/>
      <c r="E435" s="63"/>
      <c r="F435" s="209" t="s">
        <v>1292</v>
      </c>
      <c r="G435" s="63">
        <v>1159014</v>
      </c>
    </row>
    <row r="436" spans="1:7" ht="15.5">
      <c r="A436" s="209" t="s">
        <v>1012</v>
      </c>
      <c r="B436" s="63">
        <v>266476272</v>
      </c>
      <c r="C436" s="63">
        <v>9372610</v>
      </c>
      <c r="D436" s="209"/>
      <c r="E436" s="63"/>
      <c r="F436" s="209" t="s">
        <v>1293</v>
      </c>
      <c r="G436" s="63">
        <v>3553638</v>
      </c>
    </row>
    <row r="437" spans="1:7" ht="15.5">
      <c r="A437" s="209" t="s">
        <v>1012</v>
      </c>
      <c r="B437" s="63">
        <v>266476272</v>
      </c>
      <c r="C437" s="63">
        <v>9372610</v>
      </c>
      <c r="D437" s="209"/>
      <c r="E437" s="63"/>
      <c r="F437" s="209" t="s">
        <v>1294</v>
      </c>
      <c r="G437" s="63">
        <v>1171121</v>
      </c>
    </row>
    <row r="438" spans="1:7" ht="15.5">
      <c r="A438" s="209" t="s">
        <v>1012</v>
      </c>
      <c r="B438" s="63">
        <v>266476272</v>
      </c>
      <c r="C438" s="63">
        <v>9372610</v>
      </c>
      <c r="D438" s="209"/>
      <c r="E438" s="63"/>
      <c r="F438" s="209" t="s">
        <v>1295</v>
      </c>
      <c r="G438" s="63">
        <v>2721547</v>
      </c>
    </row>
    <row r="439" spans="1:7" ht="15.5">
      <c r="A439" s="209" t="s">
        <v>1012</v>
      </c>
      <c r="B439" s="63">
        <v>266476272</v>
      </c>
      <c r="C439" s="63">
        <v>9372610</v>
      </c>
      <c r="D439" s="209"/>
      <c r="E439" s="63"/>
      <c r="F439" s="209" t="s">
        <v>1296</v>
      </c>
      <c r="G439" s="63">
        <v>1000272</v>
      </c>
    </row>
    <row r="440" spans="1:7" ht="15.5">
      <c r="A440" s="209" t="s">
        <v>1012</v>
      </c>
      <c r="B440" s="63">
        <v>266476272</v>
      </c>
      <c r="C440" s="63">
        <v>9372610</v>
      </c>
      <c r="D440" s="209"/>
      <c r="E440" s="63"/>
      <c r="F440" s="209" t="s">
        <v>1297</v>
      </c>
      <c r="G440" s="63">
        <v>7380906</v>
      </c>
    </row>
    <row r="441" spans="1:7" ht="15.5">
      <c r="A441" s="209" t="s">
        <v>1012</v>
      </c>
      <c r="B441" s="63">
        <v>266476272</v>
      </c>
      <c r="C441" s="63">
        <v>9372610</v>
      </c>
      <c r="D441" s="209"/>
      <c r="E441" s="63"/>
      <c r="F441" s="209" t="s">
        <v>1298</v>
      </c>
      <c r="G441" s="63">
        <v>1478002</v>
      </c>
    </row>
    <row r="442" spans="1:7" ht="15.5">
      <c r="A442" s="209" t="s">
        <v>1012</v>
      </c>
      <c r="B442" s="63">
        <v>266476272</v>
      </c>
      <c r="C442" s="63">
        <v>9372610</v>
      </c>
      <c r="D442" s="209"/>
      <c r="E442" s="63"/>
      <c r="F442" s="209" t="s">
        <v>1299</v>
      </c>
      <c r="G442" s="63">
        <v>1744058</v>
      </c>
    </row>
    <row r="443" spans="1:7" ht="15.5">
      <c r="A443" s="209" t="s">
        <v>1012</v>
      </c>
      <c r="B443" s="63">
        <v>266476272</v>
      </c>
      <c r="C443" s="63">
        <v>9372610</v>
      </c>
      <c r="D443" s="209"/>
      <c r="E443" s="63"/>
      <c r="F443" s="209" t="s">
        <v>1300</v>
      </c>
      <c r="G443" s="63">
        <v>1067816</v>
      </c>
    </row>
    <row r="444" spans="1:7" ht="15.5">
      <c r="A444" s="209" t="s">
        <v>1012</v>
      </c>
      <c r="B444" s="63">
        <v>266476272</v>
      </c>
      <c r="C444" s="63">
        <v>9372610</v>
      </c>
      <c r="D444" s="209"/>
      <c r="E444" s="63"/>
      <c r="F444" s="209" t="s">
        <v>1301</v>
      </c>
      <c r="G444" s="63">
        <v>1053292</v>
      </c>
    </row>
    <row r="445" spans="1:7" ht="15.5">
      <c r="A445" s="209" t="s">
        <v>1013</v>
      </c>
      <c r="B445" s="63">
        <v>3238952</v>
      </c>
      <c r="C445" s="63">
        <v>176220</v>
      </c>
      <c r="D445" s="209"/>
      <c r="E445" s="63"/>
      <c r="F445" s="209" t="s">
        <v>1302</v>
      </c>
      <c r="G445" s="63">
        <v>1247000</v>
      </c>
    </row>
    <row r="446" spans="1:7" ht="15.5">
      <c r="A446" s="209" t="s">
        <v>1014</v>
      </c>
      <c r="B446" s="63">
        <v>23418380</v>
      </c>
      <c r="C446" s="63">
        <v>447400</v>
      </c>
      <c r="D446" s="209" t="s">
        <v>1030</v>
      </c>
      <c r="E446" s="63">
        <v>14.2</v>
      </c>
      <c r="F446" s="209"/>
      <c r="G446" s="63"/>
    </row>
    <row r="447" spans="1:7" ht="15.5">
      <c r="A447" s="209" t="s">
        <v>1014</v>
      </c>
      <c r="B447" s="63">
        <v>23418380</v>
      </c>
      <c r="C447" s="63">
        <v>447400</v>
      </c>
      <c r="D447" s="209" t="s">
        <v>1083</v>
      </c>
      <c r="E447" s="63">
        <v>4.4000000000000004</v>
      </c>
      <c r="F447" s="209"/>
      <c r="G447" s="63"/>
    </row>
    <row r="448" spans="1:7" ht="15.5">
      <c r="A448" s="209" t="s">
        <v>1014</v>
      </c>
      <c r="B448" s="63">
        <v>23418380</v>
      </c>
      <c r="C448" s="63">
        <v>447400</v>
      </c>
      <c r="D448" s="209" t="s">
        <v>1081</v>
      </c>
      <c r="E448" s="63">
        <v>74.3</v>
      </c>
      <c r="F448" s="209"/>
      <c r="G448" s="63"/>
    </row>
    <row r="449" spans="1:7" ht="15.5">
      <c r="A449" s="209" t="s">
        <v>1014</v>
      </c>
      <c r="B449" s="63">
        <v>23418380</v>
      </c>
      <c r="C449" s="63">
        <v>447400</v>
      </c>
      <c r="D449" s="209"/>
      <c r="E449" s="63"/>
      <c r="F449" s="209" t="s">
        <v>1303</v>
      </c>
      <c r="G449" s="63">
        <v>2106000</v>
      </c>
    </row>
    <row r="450" spans="1:7" ht="15.5">
      <c r="A450" s="209" t="s">
        <v>1015</v>
      </c>
      <c r="B450" s="63">
        <v>177504</v>
      </c>
      <c r="C450" s="63">
        <v>14760</v>
      </c>
      <c r="D450" s="209"/>
      <c r="E450" s="63"/>
      <c r="F450" s="209"/>
      <c r="G450" s="63"/>
    </row>
    <row r="451" spans="1:7" ht="15.5">
      <c r="A451" s="209" t="s">
        <v>1016</v>
      </c>
      <c r="B451" s="63">
        <v>21983188</v>
      </c>
      <c r="C451" s="63">
        <v>912050</v>
      </c>
      <c r="D451" s="209"/>
      <c r="E451" s="63"/>
      <c r="F451" s="209" t="s">
        <v>1304</v>
      </c>
      <c r="G451" s="63">
        <v>1249670</v>
      </c>
    </row>
    <row r="452" spans="1:7" ht="15.5">
      <c r="A452" s="209" t="s">
        <v>1016</v>
      </c>
      <c r="B452" s="63">
        <v>21983188</v>
      </c>
      <c r="C452" s="63">
        <v>912050</v>
      </c>
      <c r="D452" s="209"/>
      <c r="E452" s="63"/>
      <c r="F452" s="209" t="s">
        <v>1305</v>
      </c>
      <c r="G452" s="63">
        <v>1822465</v>
      </c>
    </row>
    <row r="453" spans="1:7" ht="15.5">
      <c r="A453" s="209" t="s">
        <v>1017</v>
      </c>
      <c r="B453" s="63">
        <v>73976976</v>
      </c>
      <c r="C453" s="63">
        <v>329560</v>
      </c>
      <c r="D453" s="209"/>
      <c r="E453" s="63"/>
      <c r="F453" s="209" t="s">
        <v>1306</v>
      </c>
      <c r="G453" s="63">
        <v>3056146</v>
      </c>
    </row>
    <row r="454" spans="1:7" ht="15.5">
      <c r="A454" s="209" t="s">
        <v>1017</v>
      </c>
      <c r="B454" s="63">
        <v>73976976</v>
      </c>
      <c r="C454" s="63">
        <v>329560</v>
      </c>
      <c r="D454" s="209"/>
      <c r="E454" s="63"/>
      <c r="F454" s="209" t="s">
        <v>1307</v>
      </c>
      <c r="G454" s="63">
        <v>1447523</v>
      </c>
    </row>
    <row r="455" spans="1:7" ht="15.5">
      <c r="A455" s="209" t="s">
        <v>1017</v>
      </c>
      <c r="B455" s="63">
        <v>73976976</v>
      </c>
      <c r="C455" s="63">
        <v>329560</v>
      </c>
      <c r="D455" s="209"/>
      <c r="E455" s="63"/>
      <c r="F455" s="209" t="s">
        <v>1308</v>
      </c>
      <c r="G455" s="63">
        <v>3924435</v>
      </c>
    </row>
    <row r="456" spans="1:7" ht="15.5">
      <c r="A456" s="209" t="s">
        <v>1018</v>
      </c>
      <c r="B456" s="63">
        <v>97120</v>
      </c>
      <c r="C456" s="63">
        <v>352</v>
      </c>
      <c r="D456" s="209"/>
      <c r="E456" s="63"/>
      <c r="F456" s="209"/>
      <c r="G456" s="63"/>
    </row>
    <row r="457" spans="1:7" ht="15.5">
      <c r="A457" s="209" t="s">
        <v>1019</v>
      </c>
      <c r="B457" s="63">
        <v>14659</v>
      </c>
      <c r="C457" s="63">
        <v>274</v>
      </c>
      <c r="D457" s="209"/>
      <c r="E457" s="63"/>
      <c r="F457" s="209"/>
      <c r="G457" s="63"/>
    </row>
    <row r="458" spans="1:7" ht="15.5">
      <c r="A458" s="209" t="s">
        <v>1020</v>
      </c>
      <c r="B458" s="63">
        <v>222631</v>
      </c>
      <c r="C458" s="63">
        <v>266000</v>
      </c>
      <c r="D458" s="209"/>
      <c r="E458" s="63"/>
      <c r="F458" s="209"/>
      <c r="G458" s="63"/>
    </row>
    <row r="459" spans="1:7" ht="15.5">
      <c r="A459" s="209" t="s">
        <v>1021</v>
      </c>
      <c r="B459" s="63">
        <v>214384</v>
      </c>
      <c r="C459" s="63">
        <v>2860</v>
      </c>
      <c r="D459" s="209"/>
      <c r="E459" s="63"/>
      <c r="F459" s="209"/>
      <c r="G459" s="63"/>
    </row>
    <row r="460" spans="1:7" ht="15.5">
      <c r="A460" s="209" t="s">
        <v>1022</v>
      </c>
      <c r="B460" s="63">
        <v>13483178</v>
      </c>
      <c r="C460" s="63">
        <v>527970</v>
      </c>
      <c r="D460" s="209" t="s">
        <v>1050</v>
      </c>
      <c r="E460" s="63">
        <v>100</v>
      </c>
      <c r="F460" s="209"/>
      <c r="G460" s="63"/>
    </row>
    <row r="461" spans="1:7" ht="15.5">
      <c r="A461" s="209" t="s">
        <v>1023</v>
      </c>
      <c r="B461" s="63">
        <v>46498540</v>
      </c>
      <c r="C461" s="63">
        <v>2345410</v>
      </c>
      <c r="D461" s="209"/>
      <c r="E461" s="63"/>
      <c r="F461" s="209" t="s">
        <v>1309</v>
      </c>
      <c r="G461" s="63">
        <v>4655313</v>
      </c>
    </row>
    <row r="462" spans="1:7" ht="15.5">
      <c r="A462" s="209" t="s">
        <v>1024</v>
      </c>
      <c r="B462" s="63">
        <v>9159072</v>
      </c>
      <c r="C462" s="63">
        <v>752610</v>
      </c>
      <c r="D462" s="209"/>
      <c r="E462" s="63"/>
      <c r="F462" s="209"/>
      <c r="G462" s="63"/>
    </row>
    <row r="463" spans="1:7" ht="15.5">
      <c r="A463" s="209" t="s">
        <v>1025</v>
      </c>
      <c r="B463" s="63">
        <v>11271314</v>
      </c>
      <c r="C463" s="63">
        <v>390580</v>
      </c>
      <c r="D463" s="209"/>
      <c r="E463" s="63"/>
      <c r="F463" s="209"/>
      <c r="G463" s="63"/>
    </row>
  </sheetData>
  <pageMargins left="0.7" right="0.7" top="0.75" bottom="0.75" header="0.3" footer="0.3"/>
  <tableParts count="1">
    <tablePart r:id="rId1"/>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árok14">
    <tabColor theme="9"/>
  </sheetPr>
  <dimension ref="A1:S12"/>
  <sheetViews>
    <sheetView zoomScale="115" zoomScaleNormal="115" workbookViewId="0">
      <selection activeCell="C18" sqref="C18"/>
    </sheetView>
  </sheetViews>
  <sheetFormatPr defaultRowHeight="14.5"/>
  <cols>
    <col min="1" max="1" width="10.54296875" bestFit="1" customWidth="1"/>
    <col min="2" max="2" width="14.6328125" bestFit="1" customWidth="1"/>
    <col min="3" max="3" width="8.54296875" bestFit="1" customWidth="1"/>
    <col min="4" max="4" width="7.54296875" bestFit="1" customWidth="1"/>
  </cols>
  <sheetData>
    <row r="1" spans="1:19" ht="81" customHeight="1">
      <c r="A1" s="443"/>
      <c r="B1" s="438"/>
      <c r="C1" s="438"/>
      <c r="D1" s="438"/>
      <c r="E1" s="438"/>
      <c r="F1" s="438"/>
      <c r="G1" s="438"/>
      <c r="H1" s="438"/>
      <c r="I1" s="438"/>
      <c r="J1" s="438"/>
      <c r="K1" s="438"/>
      <c r="L1" s="438"/>
      <c r="M1" s="438"/>
      <c r="N1" s="438"/>
      <c r="O1" s="438"/>
      <c r="P1" s="438"/>
      <c r="Q1" s="438"/>
      <c r="R1" s="438"/>
      <c r="S1" s="438"/>
    </row>
    <row r="2" spans="1:19" ht="15.5">
      <c r="A2" s="63"/>
      <c r="B2" s="522" t="s">
        <v>512</v>
      </c>
      <c r="C2" s="523"/>
      <c r="D2" s="524"/>
      <c r="E2" s="527" t="s">
        <v>1535</v>
      </c>
      <c r="F2" s="528"/>
      <c r="G2" s="528"/>
      <c r="H2" s="528"/>
      <c r="I2" s="528"/>
      <c r="J2" s="528"/>
      <c r="K2" s="528"/>
      <c r="L2" s="528"/>
      <c r="M2" s="63"/>
      <c r="N2" s="63"/>
      <c r="O2" s="63"/>
      <c r="P2" s="63"/>
      <c r="Q2" s="63"/>
      <c r="R2" s="63"/>
      <c r="S2" s="63"/>
    </row>
    <row r="3" spans="1:19" ht="15.5">
      <c r="A3" s="63"/>
      <c r="B3" s="525"/>
      <c r="C3" s="525"/>
      <c r="D3" s="526"/>
      <c r="E3" s="529"/>
      <c r="F3" s="528"/>
      <c r="G3" s="528"/>
      <c r="H3" s="528"/>
      <c r="I3" s="528"/>
      <c r="J3" s="528"/>
      <c r="K3" s="528"/>
      <c r="L3" s="528"/>
      <c r="M3" s="63"/>
      <c r="N3" s="63"/>
      <c r="O3" s="63"/>
      <c r="P3" s="63"/>
      <c r="Q3" s="63"/>
      <c r="R3" s="63"/>
      <c r="S3" s="63"/>
    </row>
    <row r="4" spans="1:19" ht="15.5">
      <c r="A4" s="63"/>
      <c r="B4" s="63"/>
      <c r="C4" s="63"/>
      <c r="D4" s="63"/>
      <c r="E4" s="63"/>
      <c r="F4" s="63"/>
      <c r="G4" s="63"/>
      <c r="H4" s="63"/>
      <c r="I4" s="63"/>
      <c r="J4" s="63"/>
      <c r="K4" s="63"/>
      <c r="L4" s="63"/>
      <c r="M4" s="63"/>
      <c r="N4" s="63"/>
      <c r="O4" s="63"/>
      <c r="P4" s="63"/>
      <c r="Q4" s="63"/>
      <c r="R4" s="63"/>
      <c r="S4" s="63"/>
    </row>
    <row r="5" spans="1:19" ht="18.5">
      <c r="A5" s="63"/>
      <c r="B5" s="15" t="s">
        <v>517</v>
      </c>
      <c r="C5" s="15" t="s">
        <v>518</v>
      </c>
      <c r="D5" s="15" t="s">
        <v>402</v>
      </c>
      <c r="E5" s="63"/>
      <c r="F5" s="63"/>
      <c r="G5" s="63"/>
      <c r="H5" s="63"/>
      <c r="I5" s="63"/>
      <c r="J5" s="63"/>
      <c r="K5" s="63"/>
      <c r="L5" s="63"/>
      <c r="M5" s="63"/>
      <c r="N5" s="63"/>
      <c r="O5" s="63"/>
      <c r="P5" s="63"/>
      <c r="Q5" s="63"/>
      <c r="R5" s="63"/>
      <c r="S5" s="63"/>
    </row>
    <row r="6" spans="1:19" ht="15.5">
      <c r="A6" s="63"/>
      <c r="B6" s="63" t="s">
        <v>505</v>
      </c>
      <c r="C6" s="63" t="s">
        <v>498</v>
      </c>
      <c r="D6" s="63" t="s">
        <v>413</v>
      </c>
      <c r="E6" s="63"/>
      <c r="F6" s="63"/>
      <c r="G6" s="63"/>
      <c r="H6" s="63"/>
      <c r="I6" s="63"/>
      <c r="J6" s="63"/>
      <c r="K6" s="63"/>
      <c r="L6" s="63"/>
      <c r="M6" s="63"/>
      <c r="N6" s="63"/>
      <c r="O6" s="63"/>
      <c r="P6" s="63"/>
      <c r="Q6" s="63"/>
      <c r="R6" s="63"/>
      <c r="S6" s="63"/>
    </row>
    <row r="7" spans="1:19" ht="15.5">
      <c r="A7" s="63"/>
      <c r="B7" s="63" t="s">
        <v>506</v>
      </c>
      <c r="C7" s="63" t="s">
        <v>499</v>
      </c>
      <c r="D7" s="63" t="s">
        <v>403</v>
      </c>
      <c r="E7" s="63"/>
      <c r="F7" s="63"/>
      <c r="G7" s="63"/>
      <c r="H7" s="63"/>
      <c r="I7" s="63"/>
      <c r="J7" s="63"/>
      <c r="K7" s="63"/>
      <c r="L7" s="63"/>
      <c r="M7" s="63"/>
      <c r="N7" s="63"/>
      <c r="O7" s="63"/>
      <c r="P7" s="63"/>
      <c r="Q7" s="63"/>
      <c r="R7" s="63"/>
      <c r="S7" s="63"/>
    </row>
    <row r="8" spans="1:19" ht="15.5">
      <c r="A8" s="63"/>
      <c r="B8" s="63" t="s">
        <v>507</v>
      </c>
      <c r="C8" s="63" t="s">
        <v>500</v>
      </c>
      <c r="D8" s="63" t="s">
        <v>513</v>
      </c>
      <c r="E8" s="63"/>
      <c r="F8" s="63"/>
      <c r="G8" s="63"/>
      <c r="H8" s="63"/>
      <c r="I8" s="63"/>
      <c r="J8" s="63"/>
      <c r="K8" s="63"/>
      <c r="L8" s="63"/>
      <c r="M8" s="63"/>
      <c r="N8" s="63"/>
      <c r="O8" s="63"/>
      <c r="P8" s="63"/>
      <c r="Q8" s="63"/>
      <c r="R8" s="63"/>
      <c r="S8" s="63"/>
    </row>
    <row r="9" spans="1:19" ht="15.5">
      <c r="A9" s="63"/>
      <c r="B9" s="63" t="s">
        <v>508</v>
      </c>
      <c r="C9" s="63" t="s">
        <v>501</v>
      </c>
      <c r="D9" s="63" t="s">
        <v>415</v>
      </c>
      <c r="E9" s="63"/>
      <c r="F9" s="63"/>
      <c r="G9" s="63"/>
      <c r="H9" s="63"/>
      <c r="I9" s="63"/>
      <c r="J9" s="63"/>
      <c r="K9" s="63"/>
      <c r="L9" s="63"/>
      <c r="M9" s="63"/>
      <c r="N9" s="63"/>
      <c r="O9" s="63"/>
      <c r="P9" s="63"/>
      <c r="Q9" s="63"/>
      <c r="R9" s="63"/>
      <c r="S9" s="63"/>
    </row>
    <row r="10" spans="1:19" ht="15.5">
      <c r="A10" s="63"/>
      <c r="B10" s="63" t="s">
        <v>509</v>
      </c>
      <c r="C10" s="63" t="s">
        <v>502</v>
      </c>
      <c r="D10" s="63" t="s">
        <v>514</v>
      </c>
      <c r="E10" s="63"/>
      <c r="F10" s="63"/>
      <c r="G10" s="63"/>
      <c r="H10" s="63"/>
      <c r="I10" s="63"/>
      <c r="J10" s="63"/>
      <c r="K10" s="63"/>
      <c r="L10" s="63"/>
      <c r="M10" s="63"/>
      <c r="N10" s="63"/>
      <c r="O10" s="63"/>
      <c r="P10" s="63"/>
      <c r="Q10" s="63"/>
      <c r="R10" s="63"/>
      <c r="S10" s="63"/>
    </row>
    <row r="11" spans="1:19" ht="15.5">
      <c r="A11" s="63"/>
      <c r="B11" s="63" t="s">
        <v>510</v>
      </c>
      <c r="C11" s="63" t="s">
        <v>503</v>
      </c>
      <c r="D11" s="63" t="s">
        <v>515</v>
      </c>
      <c r="E11" s="63"/>
      <c r="F11" s="63"/>
      <c r="G11" s="63"/>
      <c r="H11" s="63"/>
      <c r="I11" s="63"/>
      <c r="J11" s="63"/>
      <c r="K11" s="63"/>
      <c r="L11" s="63"/>
      <c r="M11" s="63"/>
      <c r="N11" s="63"/>
      <c r="O11" s="63"/>
      <c r="P11" s="63"/>
      <c r="Q11" s="63"/>
      <c r="R11" s="63"/>
      <c r="S11" s="63"/>
    </row>
    <row r="12" spans="1:19" ht="15.5">
      <c r="A12" s="63"/>
      <c r="B12" s="63" t="s">
        <v>511</v>
      </c>
      <c r="C12" s="63" t="s">
        <v>504</v>
      </c>
      <c r="D12" s="63" t="s">
        <v>516</v>
      </c>
      <c r="E12" s="63"/>
      <c r="F12" s="63"/>
      <c r="G12" s="63"/>
      <c r="H12" s="63"/>
      <c r="I12" s="63"/>
      <c r="J12" s="63"/>
      <c r="K12" s="63"/>
      <c r="L12" s="63"/>
      <c r="M12" s="63"/>
      <c r="N12" s="63"/>
      <c r="O12" s="63"/>
      <c r="P12" s="63"/>
      <c r="Q12" s="63"/>
      <c r="R12" s="63"/>
      <c r="S12" s="63"/>
    </row>
  </sheetData>
  <mergeCells count="3">
    <mergeCell ref="A1:S1"/>
    <mergeCell ref="B2:D3"/>
    <mergeCell ref="E2:L3"/>
  </mergeCells>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árok15">
    <tabColor theme="7"/>
  </sheetPr>
  <dimension ref="C3:F12"/>
  <sheetViews>
    <sheetView workbookViewId="0">
      <selection activeCell="C18" sqref="C18"/>
    </sheetView>
  </sheetViews>
  <sheetFormatPr defaultRowHeight="14.5"/>
  <cols>
    <col min="1" max="2" width="9.08984375" style="14"/>
    <col min="3" max="3" width="5.6328125" style="14" customWidth="1"/>
    <col min="4" max="4" width="25.1796875" style="14" bestFit="1" customWidth="1"/>
    <col min="5" max="5" width="20.6328125" style="14" customWidth="1"/>
    <col min="6" max="6" width="5.6328125" style="14" customWidth="1"/>
    <col min="7" max="7" width="13.90625" style="14" customWidth="1"/>
    <col min="8" max="258" width="9.08984375" style="14"/>
    <col min="259" max="259" width="5.6328125" style="14" customWidth="1"/>
    <col min="260" max="260" width="23.453125" style="14" customWidth="1"/>
    <col min="261" max="261" width="20.6328125" style="14" customWidth="1"/>
    <col min="262" max="262" width="5.6328125" style="14" customWidth="1"/>
    <col min="263" max="263" width="13.90625" style="14" customWidth="1"/>
    <col min="264" max="514" width="9.08984375" style="14"/>
    <col min="515" max="515" width="5.6328125" style="14" customWidth="1"/>
    <col min="516" max="516" width="23.453125" style="14" customWidth="1"/>
    <col min="517" max="517" width="20.6328125" style="14" customWidth="1"/>
    <col min="518" max="518" width="5.6328125" style="14" customWidth="1"/>
    <col min="519" max="519" width="13.90625" style="14" customWidth="1"/>
    <col min="520" max="770" width="9.08984375" style="14"/>
    <col min="771" max="771" width="5.6328125" style="14" customWidth="1"/>
    <col min="772" max="772" width="23.453125" style="14" customWidth="1"/>
    <col min="773" max="773" width="20.6328125" style="14" customWidth="1"/>
    <col min="774" max="774" width="5.6328125" style="14" customWidth="1"/>
    <col min="775" max="775" width="13.90625" style="14" customWidth="1"/>
    <col min="776" max="1026" width="9.08984375" style="14"/>
    <col min="1027" max="1027" width="5.6328125" style="14" customWidth="1"/>
    <col min="1028" max="1028" width="23.453125" style="14" customWidth="1"/>
    <col min="1029" max="1029" width="20.6328125" style="14" customWidth="1"/>
    <col min="1030" max="1030" width="5.6328125" style="14" customWidth="1"/>
    <col min="1031" max="1031" width="13.90625" style="14" customWidth="1"/>
    <col min="1032" max="1282" width="9.08984375" style="14"/>
    <col min="1283" max="1283" width="5.6328125" style="14" customWidth="1"/>
    <col min="1284" max="1284" width="23.453125" style="14" customWidth="1"/>
    <col min="1285" max="1285" width="20.6328125" style="14" customWidth="1"/>
    <col min="1286" max="1286" width="5.6328125" style="14" customWidth="1"/>
    <col min="1287" max="1287" width="13.90625" style="14" customWidth="1"/>
    <col min="1288" max="1538" width="9.08984375" style="14"/>
    <col min="1539" max="1539" width="5.6328125" style="14" customWidth="1"/>
    <col min="1540" max="1540" width="23.453125" style="14" customWidth="1"/>
    <col min="1541" max="1541" width="20.6328125" style="14" customWidth="1"/>
    <col min="1542" max="1542" width="5.6328125" style="14" customWidth="1"/>
    <col min="1543" max="1543" width="13.90625" style="14" customWidth="1"/>
    <col min="1544" max="1794" width="9.08984375" style="14"/>
    <col min="1795" max="1795" width="5.6328125" style="14" customWidth="1"/>
    <col min="1796" max="1796" width="23.453125" style="14" customWidth="1"/>
    <col min="1797" max="1797" width="20.6328125" style="14" customWidth="1"/>
    <col min="1798" max="1798" width="5.6328125" style="14" customWidth="1"/>
    <col min="1799" max="1799" width="13.90625" style="14" customWidth="1"/>
    <col min="1800" max="2050" width="9.08984375" style="14"/>
    <col min="2051" max="2051" width="5.6328125" style="14" customWidth="1"/>
    <col min="2052" max="2052" width="23.453125" style="14" customWidth="1"/>
    <col min="2053" max="2053" width="20.6328125" style="14" customWidth="1"/>
    <col min="2054" max="2054" width="5.6328125" style="14" customWidth="1"/>
    <col min="2055" max="2055" width="13.90625" style="14" customWidth="1"/>
    <col min="2056" max="2306" width="9.08984375" style="14"/>
    <col min="2307" max="2307" width="5.6328125" style="14" customWidth="1"/>
    <col min="2308" max="2308" width="23.453125" style="14" customWidth="1"/>
    <col min="2309" max="2309" width="20.6328125" style="14" customWidth="1"/>
    <col min="2310" max="2310" width="5.6328125" style="14" customWidth="1"/>
    <col min="2311" max="2311" width="13.90625" style="14" customWidth="1"/>
    <col min="2312" max="2562" width="9.08984375" style="14"/>
    <col min="2563" max="2563" width="5.6328125" style="14" customWidth="1"/>
    <col min="2564" max="2564" width="23.453125" style="14" customWidth="1"/>
    <col min="2565" max="2565" width="20.6328125" style="14" customWidth="1"/>
    <col min="2566" max="2566" width="5.6328125" style="14" customWidth="1"/>
    <col min="2567" max="2567" width="13.90625" style="14" customWidth="1"/>
    <col min="2568" max="2818" width="9.08984375" style="14"/>
    <col min="2819" max="2819" width="5.6328125" style="14" customWidth="1"/>
    <col min="2820" max="2820" width="23.453125" style="14" customWidth="1"/>
    <col min="2821" max="2821" width="20.6328125" style="14" customWidth="1"/>
    <col min="2822" max="2822" width="5.6328125" style="14" customWidth="1"/>
    <col min="2823" max="2823" width="13.90625" style="14" customWidth="1"/>
    <col min="2824" max="3074" width="9.08984375" style="14"/>
    <col min="3075" max="3075" width="5.6328125" style="14" customWidth="1"/>
    <col min="3076" max="3076" width="23.453125" style="14" customWidth="1"/>
    <col min="3077" max="3077" width="20.6328125" style="14" customWidth="1"/>
    <col min="3078" max="3078" width="5.6328125" style="14" customWidth="1"/>
    <col min="3079" max="3079" width="13.90625" style="14" customWidth="1"/>
    <col min="3080" max="3330" width="9.08984375" style="14"/>
    <col min="3331" max="3331" width="5.6328125" style="14" customWidth="1"/>
    <col min="3332" max="3332" width="23.453125" style="14" customWidth="1"/>
    <col min="3333" max="3333" width="20.6328125" style="14" customWidth="1"/>
    <col min="3334" max="3334" width="5.6328125" style="14" customWidth="1"/>
    <col min="3335" max="3335" width="13.90625" style="14" customWidth="1"/>
    <col min="3336" max="3586" width="9.08984375" style="14"/>
    <col min="3587" max="3587" width="5.6328125" style="14" customWidth="1"/>
    <col min="3588" max="3588" width="23.453125" style="14" customWidth="1"/>
    <col min="3589" max="3589" width="20.6328125" style="14" customWidth="1"/>
    <col min="3590" max="3590" width="5.6328125" style="14" customWidth="1"/>
    <col min="3591" max="3591" width="13.90625" style="14" customWidth="1"/>
    <col min="3592" max="3842" width="9.08984375" style="14"/>
    <col min="3843" max="3843" width="5.6328125" style="14" customWidth="1"/>
    <col min="3844" max="3844" width="23.453125" style="14" customWidth="1"/>
    <col min="3845" max="3845" width="20.6328125" style="14" customWidth="1"/>
    <col min="3846" max="3846" width="5.6328125" style="14" customWidth="1"/>
    <col min="3847" max="3847" width="13.90625" style="14" customWidth="1"/>
    <col min="3848" max="4098" width="9.08984375" style="14"/>
    <col min="4099" max="4099" width="5.6328125" style="14" customWidth="1"/>
    <col min="4100" max="4100" width="23.453125" style="14" customWidth="1"/>
    <col min="4101" max="4101" width="20.6328125" style="14" customWidth="1"/>
    <col min="4102" max="4102" width="5.6328125" style="14" customWidth="1"/>
    <col min="4103" max="4103" width="13.90625" style="14" customWidth="1"/>
    <col min="4104" max="4354" width="9.08984375" style="14"/>
    <col min="4355" max="4355" width="5.6328125" style="14" customWidth="1"/>
    <col min="4356" max="4356" width="23.453125" style="14" customWidth="1"/>
    <col min="4357" max="4357" width="20.6328125" style="14" customWidth="1"/>
    <col min="4358" max="4358" width="5.6328125" style="14" customWidth="1"/>
    <col min="4359" max="4359" width="13.90625" style="14" customWidth="1"/>
    <col min="4360" max="4610" width="9.08984375" style="14"/>
    <col min="4611" max="4611" width="5.6328125" style="14" customWidth="1"/>
    <col min="4612" max="4612" width="23.453125" style="14" customWidth="1"/>
    <col min="4613" max="4613" width="20.6328125" style="14" customWidth="1"/>
    <col min="4614" max="4614" width="5.6328125" style="14" customWidth="1"/>
    <col min="4615" max="4615" width="13.90625" style="14" customWidth="1"/>
    <col min="4616" max="4866" width="9.08984375" style="14"/>
    <col min="4867" max="4867" width="5.6328125" style="14" customWidth="1"/>
    <col min="4868" max="4868" width="23.453125" style="14" customWidth="1"/>
    <col min="4869" max="4869" width="20.6328125" style="14" customWidth="1"/>
    <col min="4870" max="4870" width="5.6328125" style="14" customWidth="1"/>
    <col min="4871" max="4871" width="13.90625" style="14" customWidth="1"/>
    <col min="4872" max="5122" width="9.08984375" style="14"/>
    <col min="5123" max="5123" width="5.6328125" style="14" customWidth="1"/>
    <col min="5124" max="5124" width="23.453125" style="14" customWidth="1"/>
    <col min="5125" max="5125" width="20.6328125" style="14" customWidth="1"/>
    <col min="5126" max="5126" width="5.6328125" style="14" customWidth="1"/>
    <col min="5127" max="5127" width="13.90625" style="14" customWidth="1"/>
    <col min="5128" max="5378" width="9.08984375" style="14"/>
    <col min="5379" max="5379" width="5.6328125" style="14" customWidth="1"/>
    <col min="5380" max="5380" width="23.453125" style="14" customWidth="1"/>
    <col min="5381" max="5381" width="20.6328125" style="14" customWidth="1"/>
    <col min="5382" max="5382" width="5.6328125" style="14" customWidth="1"/>
    <col min="5383" max="5383" width="13.90625" style="14" customWidth="1"/>
    <col min="5384" max="5634" width="9.08984375" style="14"/>
    <col min="5635" max="5635" width="5.6328125" style="14" customWidth="1"/>
    <col min="5636" max="5636" width="23.453125" style="14" customWidth="1"/>
    <col min="5637" max="5637" width="20.6328125" style="14" customWidth="1"/>
    <col min="5638" max="5638" width="5.6328125" style="14" customWidth="1"/>
    <col min="5639" max="5639" width="13.90625" style="14" customWidth="1"/>
    <col min="5640" max="5890" width="9.08984375" style="14"/>
    <col min="5891" max="5891" width="5.6328125" style="14" customWidth="1"/>
    <col min="5892" max="5892" width="23.453125" style="14" customWidth="1"/>
    <col min="5893" max="5893" width="20.6328125" style="14" customWidth="1"/>
    <col min="5894" max="5894" width="5.6328125" style="14" customWidth="1"/>
    <col min="5895" max="5895" width="13.90625" style="14" customWidth="1"/>
    <col min="5896" max="6146" width="9.08984375" style="14"/>
    <col min="6147" max="6147" width="5.6328125" style="14" customWidth="1"/>
    <col min="6148" max="6148" width="23.453125" style="14" customWidth="1"/>
    <col min="6149" max="6149" width="20.6328125" style="14" customWidth="1"/>
    <col min="6150" max="6150" width="5.6328125" style="14" customWidth="1"/>
    <col min="6151" max="6151" width="13.90625" style="14" customWidth="1"/>
    <col min="6152" max="6402" width="9.08984375" style="14"/>
    <col min="6403" max="6403" width="5.6328125" style="14" customWidth="1"/>
    <col min="6404" max="6404" width="23.453125" style="14" customWidth="1"/>
    <col min="6405" max="6405" width="20.6328125" style="14" customWidth="1"/>
    <col min="6406" max="6406" width="5.6328125" style="14" customWidth="1"/>
    <col min="6407" max="6407" width="13.90625" style="14" customWidth="1"/>
    <col min="6408" max="6658" width="9.08984375" style="14"/>
    <col min="6659" max="6659" width="5.6328125" style="14" customWidth="1"/>
    <col min="6660" max="6660" width="23.453125" style="14" customWidth="1"/>
    <col min="6661" max="6661" width="20.6328125" style="14" customWidth="1"/>
    <col min="6662" max="6662" width="5.6328125" style="14" customWidth="1"/>
    <col min="6663" max="6663" width="13.90625" style="14" customWidth="1"/>
    <col min="6664" max="6914" width="9.08984375" style="14"/>
    <col min="6915" max="6915" width="5.6328125" style="14" customWidth="1"/>
    <col min="6916" max="6916" width="23.453125" style="14" customWidth="1"/>
    <col min="6917" max="6917" width="20.6328125" style="14" customWidth="1"/>
    <col min="6918" max="6918" width="5.6328125" style="14" customWidth="1"/>
    <col min="6919" max="6919" width="13.90625" style="14" customWidth="1"/>
    <col min="6920" max="7170" width="9.08984375" style="14"/>
    <col min="7171" max="7171" width="5.6328125" style="14" customWidth="1"/>
    <col min="7172" max="7172" width="23.453125" style="14" customWidth="1"/>
    <col min="7173" max="7173" width="20.6328125" style="14" customWidth="1"/>
    <col min="7174" max="7174" width="5.6328125" style="14" customWidth="1"/>
    <col min="7175" max="7175" width="13.90625" style="14" customWidth="1"/>
    <col min="7176" max="7426" width="9.08984375" style="14"/>
    <col min="7427" max="7427" width="5.6328125" style="14" customWidth="1"/>
    <col min="7428" max="7428" width="23.453125" style="14" customWidth="1"/>
    <col min="7429" max="7429" width="20.6328125" style="14" customWidth="1"/>
    <col min="7430" max="7430" width="5.6328125" style="14" customWidth="1"/>
    <col min="7431" max="7431" width="13.90625" style="14" customWidth="1"/>
    <col min="7432" max="7682" width="9.08984375" style="14"/>
    <col min="7683" max="7683" width="5.6328125" style="14" customWidth="1"/>
    <col min="7684" max="7684" width="23.453125" style="14" customWidth="1"/>
    <col min="7685" max="7685" width="20.6328125" style="14" customWidth="1"/>
    <col min="7686" max="7686" width="5.6328125" style="14" customWidth="1"/>
    <col min="7687" max="7687" width="13.90625" style="14" customWidth="1"/>
    <col min="7688" max="7938" width="9.08984375" style="14"/>
    <col min="7939" max="7939" width="5.6328125" style="14" customWidth="1"/>
    <col min="7940" max="7940" width="23.453125" style="14" customWidth="1"/>
    <col min="7941" max="7941" width="20.6328125" style="14" customWidth="1"/>
    <col min="7942" max="7942" width="5.6328125" style="14" customWidth="1"/>
    <col min="7943" max="7943" width="13.90625" style="14" customWidth="1"/>
    <col min="7944" max="8194" width="9.08984375" style="14"/>
    <col min="8195" max="8195" width="5.6328125" style="14" customWidth="1"/>
    <col min="8196" max="8196" width="23.453125" style="14" customWidth="1"/>
    <col min="8197" max="8197" width="20.6328125" style="14" customWidth="1"/>
    <col min="8198" max="8198" width="5.6328125" style="14" customWidth="1"/>
    <col min="8199" max="8199" width="13.90625" style="14" customWidth="1"/>
    <col min="8200" max="8450" width="9.08984375" style="14"/>
    <col min="8451" max="8451" width="5.6328125" style="14" customWidth="1"/>
    <col min="8452" max="8452" width="23.453125" style="14" customWidth="1"/>
    <col min="8453" max="8453" width="20.6328125" style="14" customWidth="1"/>
    <col min="8454" max="8454" width="5.6328125" style="14" customWidth="1"/>
    <col min="8455" max="8455" width="13.90625" style="14" customWidth="1"/>
    <col min="8456" max="8706" width="9.08984375" style="14"/>
    <col min="8707" max="8707" width="5.6328125" style="14" customWidth="1"/>
    <col min="8708" max="8708" width="23.453125" style="14" customWidth="1"/>
    <col min="8709" max="8709" width="20.6328125" style="14" customWidth="1"/>
    <col min="8710" max="8710" width="5.6328125" style="14" customWidth="1"/>
    <col min="8711" max="8711" width="13.90625" style="14" customWidth="1"/>
    <col min="8712" max="8962" width="9.08984375" style="14"/>
    <col min="8963" max="8963" width="5.6328125" style="14" customWidth="1"/>
    <col min="8964" max="8964" width="23.453125" style="14" customWidth="1"/>
    <col min="8965" max="8965" width="20.6328125" style="14" customWidth="1"/>
    <col min="8966" max="8966" width="5.6328125" style="14" customWidth="1"/>
    <col min="8967" max="8967" width="13.90625" style="14" customWidth="1"/>
    <col min="8968" max="9218" width="9.08984375" style="14"/>
    <col min="9219" max="9219" width="5.6328125" style="14" customWidth="1"/>
    <col min="9220" max="9220" width="23.453125" style="14" customWidth="1"/>
    <col min="9221" max="9221" width="20.6328125" style="14" customWidth="1"/>
    <col min="9222" max="9222" width="5.6328125" style="14" customWidth="1"/>
    <col min="9223" max="9223" width="13.90625" style="14" customWidth="1"/>
    <col min="9224" max="9474" width="9.08984375" style="14"/>
    <col min="9475" max="9475" width="5.6328125" style="14" customWidth="1"/>
    <col min="9476" max="9476" width="23.453125" style="14" customWidth="1"/>
    <col min="9477" max="9477" width="20.6328125" style="14" customWidth="1"/>
    <col min="9478" max="9478" width="5.6328125" style="14" customWidth="1"/>
    <col min="9479" max="9479" width="13.90625" style="14" customWidth="1"/>
    <col min="9480" max="9730" width="9.08984375" style="14"/>
    <col min="9731" max="9731" width="5.6328125" style="14" customWidth="1"/>
    <col min="9732" max="9732" width="23.453125" style="14" customWidth="1"/>
    <col min="9733" max="9733" width="20.6328125" style="14" customWidth="1"/>
    <col min="9734" max="9734" width="5.6328125" style="14" customWidth="1"/>
    <col min="9735" max="9735" width="13.90625" style="14" customWidth="1"/>
    <col min="9736" max="9986" width="9.08984375" style="14"/>
    <col min="9987" max="9987" width="5.6328125" style="14" customWidth="1"/>
    <col min="9988" max="9988" width="23.453125" style="14" customWidth="1"/>
    <col min="9989" max="9989" width="20.6328125" style="14" customWidth="1"/>
    <col min="9990" max="9990" width="5.6328125" style="14" customWidth="1"/>
    <col min="9991" max="9991" width="13.90625" style="14" customWidth="1"/>
    <col min="9992" max="10242" width="9.08984375" style="14"/>
    <col min="10243" max="10243" width="5.6328125" style="14" customWidth="1"/>
    <col min="10244" max="10244" width="23.453125" style="14" customWidth="1"/>
    <col min="10245" max="10245" width="20.6328125" style="14" customWidth="1"/>
    <col min="10246" max="10246" width="5.6328125" style="14" customWidth="1"/>
    <col min="10247" max="10247" width="13.90625" style="14" customWidth="1"/>
    <col min="10248" max="10498" width="9.08984375" style="14"/>
    <col min="10499" max="10499" width="5.6328125" style="14" customWidth="1"/>
    <col min="10500" max="10500" width="23.453125" style="14" customWidth="1"/>
    <col min="10501" max="10501" width="20.6328125" style="14" customWidth="1"/>
    <col min="10502" max="10502" width="5.6328125" style="14" customWidth="1"/>
    <col min="10503" max="10503" width="13.90625" style="14" customWidth="1"/>
    <col min="10504" max="10754" width="9.08984375" style="14"/>
    <col min="10755" max="10755" width="5.6328125" style="14" customWidth="1"/>
    <col min="10756" max="10756" width="23.453125" style="14" customWidth="1"/>
    <col min="10757" max="10757" width="20.6328125" style="14" customWidth="1"/>
    <col min="10758" max="10758" width="5.6328125" style="14" customWidth="1"/>
    <col min="10759" max="10759" width="13.90625" style="14" customWidth="1"/>
    <col min="10760" max="11010" width="9.08984375" style="14"/>
    <col min="11011" max="11011" width="5.6328125" style="14" customWidth="1"/>
    <col min="11012" max="11012" width="23.453125" style="14" customWidth="1"/>
    <col min="11013" max="11013" width="20.6328125" style="14" customWidth="1"/>
    <col min="11014" max="11014" width="5.6328125" style="14" customWidth="1"/>
    <col min="11015" max="11015" width="13.90625" style="14" customWidth="1"/>
    <col min="11016" max="11266" width="9.08984375" style="14"/>
    <col min="11267" max="11267" width="5.6328125" style="14" customWidth="1"/>
    <col min="11268" max="11268" width="23.453125" style="14" customWidth="1"/>
    <col min="11269" max="11269" width="20.6328125" style="14" customWidth="1"/>
    <col min="11270" max="11270" width="5.6328125" style="14" customWidth="1"/>
    <col min="11271" max="11271" width="13.90625" style="14" customWidth="1"/>
    <col min="11272" max="11522" width="9.08984375" style="14"/>
    <col min="11523" max="11523" width="5.6328125" style="14" customWidth="1"/>
    <col min="11524" max="11524" width="23.453125" style="14" customWidth="1"/>
    <col min="11525" max="11525" width="20.6328125" style="14" customWidth="1"/>
    <col min="11526" max="11526" width="5.6328125" style="14" customWidth="1"/>
    <col min="11527" max="11527" width="13.90625" style="14" customWidth="1"/>
    <col min="11528" max="11778" width="9.08984375" style="14"/>
    <col min="11779" max="11779" width="5.6328125" style="14" customWidth="1"/>
    <col min="11780" max="11780" width="23.453125" style="14" customWidth="1"/>
    <col min="11781" max="11781" width="20.6328125" style="14" customWidth="1"/>
    <col min="11782" max="11782" width="5.6328125" style="14" customWidth="1"/>
    <col min="11783" max="11783" width="13.90625" style="14" customWidth="1"/>
    <col min="11784" max="12034" width="9.08984375" style="14"/>
    <col min="12035" max="12035" width="5.6328125" style="14" customWidth="1"/>
    <col min="12036" max="12036" width="23.453125" style="14" customWidth="1"/>
    <col min="12037" max="12037" width="20.6328125" style="14" customWidth="1"/>
    <col min="12038" max="12038" width="5.6328125" style="14" customWidth="1"/>
    <col min="12039" max="12039" width="13.90625" style="14" customWidth="1"/>
    <col min="12040" max="12290" width="9.08984375" style="14"/>
    <col min="12291" max="12291" width="5.6328125" style="14" customWidth="1"/>
    <col min="12292" max="12292" width="23.453125" style="14" customWidth="1"/>
    <col min="12293" max="12293" width="20.6328125" style="14" customWidth="1"/>
    <col min="12294" max="12294" width="5.6328125" style="14" customWidth="1"/>
    <col min="12295" max="12295" width="13.90625" style="14" customWidth="1"/>
    <col min="12296" max="12546" width="9.08984375" style="14"/>
    <col min="12547" max="12547" width="5.6328125" style="14" customWidth="1"/>
    <col min="12548" max="12548" width="23.453125" style="14" customWidth="1"/>
    <col min="12549" max="12549" width="20.6328125" style="14" customWidth="1"/>
    <col min="12550" max="12550" width="5.6328125" style="14" customWidth="1"/>
    <col min="12551" max="12551" width="13.90625" style="14" customWidth="1"/>
    <col min="12552" max="12802" width="9.08984375" style="14"/>
    <col min="12803" max="12803" width="5.6328125" style="14" customWidth="1"/>
    <col min="12804" max="12804" width="23.453125" style="14" customWidth="1"/>
    <col min="12805" max="12805" width="20.6328125" style="14" customWidth="1"/>
    <col min="12806" max="12806" width="5.6328125" style="14" customWidth="1"/>
    <col min="12807" max="12807" width="13.90625" style="14" customWidth="1"/>
    <col min="12808" max="13058" width="9.08984375" style="14"/>
    <col min="13059" max="13059" width="5.6328125" style="14" customWidth="1"/>
    <col min="13060" max="13060" width="23.453125" style="14" customWidth="1"/>
    <col min="13061" max="13061" width="20.6328125" style="14" customWidth="1"/>
    <col min="13062" max="13062" width="5.6328125" style="14" customWidth="1"/>
    <col min="13063" max="13063" width="13.90625" style="14" customWidth="1"/>
    <col min="13064" max="13314" width="9.08984375" style="14"/>
    <col min="13315" max="13315" width="5.6328125" style="14" customWidth="1"/>
    <col min="13316" max="13316" width="23.453125" style="14" customWidth="1"/>
    <col min="13317" max="13317" width="20.6328125" style="14" customWidth="1"/>
    <col min="13318" max="13318" width="5.6328125" style="14" customWidth="1"/>
    <col min="13319" max="13319" width="13.90625" style="14" customWidth="1"/>
    <col min="13320" max="13570" width="9.08984375" style="14"/>
    <col min="13571" max="13571" width="5.6328125" style="14" customWidth="1"/>
    <col min="13572" max="13572" width="23.453125" style="14" customWidth="1"/>
    <col min="13573" max="13573" width="20.6328125" style="14" customWidth="1"/>
    <col min="13574" max="13574" width="5.6328125" style="14" customWidth="1"/>
    <col min="13575" max="13575" width="13.90625" style="14" customWidth="1"/>
    <col min="13576" max="13826" width="9.08984375" style="14"/>
    <col min="13827" max="13827" width="5.6328125" style="14" customWidth="1"/>
    <col min="13828" max="13828" width="23.453125" style="14" customWidth="1"/>
    <col min="13829" max="13829" width="20.6328125" style="14" customWidth="1"/>
    <col min="13830" max="13830" width="5.6328125" style="14" customWidth="1"/>
    <col min="13831" max="13831" width="13.90625" style="14" customWidth="1"/>
    <col min="13832" max="14082" width="9.08984375" style="14"/>
    <col min="14083" max="14083" width="5.6328125" style="14" customWidth="1"/>
    <col min="14084" max="14084" width="23.453125" style="14" customWidth="1"/>
    <col min="14085" max="14085" width="20.6328125" style="14" customWidth="1"/>
    <col min="14086" max="14086" width="5.6328125" style="14" customWidth="1"/>
    <col min="14087" max="14087" width="13.90625" style="14" customWidth="1"/>
    <col min="14088" max="14338" width="9.08984375" style="14"/>
    <col min="14339" max="14339" width="5.6328125" style="14" customWidth="1"/>
    <col min="14340" max="14340" width="23.453125" style="14" customWidth="1"/>
    <col min="14341" max="14341" width="20.6328125" style="14" customWidth="1"/>
    <col min="14342" max="14342" width="5.6328125" style="14" customWidth="1"/>
    <col min="14343" max="14343" width="13.90625" style="14" customWidth="1"/>
    <col min="14344" max="14594" width="9.08984375" style="14"/>
    <col min="14595" max="14595" width="5.6328125" style="14" customWidth="1"/>
    <col min="14596" max="14596" width="23.453125" style="14" customWidth="1"/>
    <col min="14597" max="14597" width="20.6328125" style="14" customWidth="1"/>
    <col min="14598" max="14598" width="5.6328125" style="14" customWidth="1"/>
    <col min="14599" max="14599" width="13.90625" style="14" customWidth="1"/>
    <col min="14600" max="14850" width="9.08984375" style="14"/>
    <col min="14851" max="14851" width="5.6328125" style="14" customWidth="1"/>
    <col min="14852" max="14852" width="23.453125" style="14" customWidth="1"/>
    <col min="14853" max="14853" width="20.6328125" style="14" customWidth="1"/>
    <col min="14854" max="14854" width="5.6328125" style="14" customWidth="1"/>
    <col min="14855" max="14855" width="13.90625" style="14" customWidth="1"/>
    <col min="14856" max="15106" width="9.08984375" style="14"/>
    <col min="15107" max="15107" width="5.6328125" style="14" customWidth="1"/>
    <col min="15108" max="15108" width="23.453125" style="14" customWidth="1"/>
    <col min="15109" max="15109" width="20.6328125" style="14" customWidth="1"/>
    <col min="15110" max="15110" width="5.6328125" style="14" customWidth="1"/>
    <col min="15111" max="15111" width="13.90625" style="14" customWidth="1"/>
    <col min="15112" max="15362" width="9.08984375" style="14"/>
    <col min="15363" max="15363" width="5.6328125" style="14" customWidth="1"/>
    <col min="15364" max="15364" width="23.453125" style="14" customWidth="1"/>
    <col min="15365" max="15365" width="20.6328125" style="14" customWidth="1"/>
    <col min="15366" max="15366" width="5.6328125" style="14" customWidth="1"/>
    <col min="15367" max="15367" width="13.90625" style="14" customWidth="1"/>
    <col min="15368" max="15618" width="9.08984375" style="14"/>
    <col min="15619" max="15619" width="5.6328125" style="14" customWidth="1"/>
    <col min="15620" max="15620" width="23.453125" style="14" customWidth="1"/>
    <col min="15621" max="15621" width="20.6328125" style="14" customWidth="1"/>
    <col min="15622" max="15622" width="5.6328125" style="14" customWidth="1"/>
    <col min="15623" max="15623" width="13.90625" style="14" customWidth="1"/>
    <col min="15624" max="15874" width="9.08984375" style="14"/>
    <col min="15875" max="15875" width="5.6328125" style="14" customWidth="1"/>
    <col min="15876" max="15876" width="23.453125" style="14" customWidth="1"/>
    <col min="15877" max="15877" width="20.6328125" style="14" customWidth="1"/>
    <col min="15878" max="15878" width="5.6328125" style="14" customWidth="1"/>
    <col min="15879" max="15879" width="13.90625" style="14" customWidth="1"/>
    <col min="15880" max="16130" width="9.08984375" style="14"/>
    <col min="16131" max="16131" width="5.6328125" style="14" customWidth="1"/>
    <col min="16132" max="16132" width="23.453125" style="14" customWidth="1"/>
    <col min="16133" max="16133" width="20.6328125" style="14" customWidth="1"/>
    <col min="16134" max="16134" width="5.6328125" style="14" customWidth="1"/>
    <col min="16135" max="16135" width="13.90625" style="14" customWidth="1"/>
    <col min="16136" max="16384" width="9.08984375" style="14"/>
  </cols>
  <sheetData>
    <row r="3" spans="3:6" ht="30" customHeight="1">
      <c r="C3" s="13"/>
      <c r="D3" s="13"/>
      <c r="E3" s="13"/>
      <c r="F3" s="13"/>
    </row>
    <row r="4" spans="3:6" ht="25.5" customHeight="1">
      <c r="C4" s="13"/>
      <c r="D4" s="127" t="s">
        <v>434</v>
      </c>
      <c r="E4" s="128"/>
      <c r="F4" s="13"/>
    </row>
    <row r="5" spans="3:6" ht="25.5" customHeight="1">
      <c r="C5" s="13"/>
      <c r="D5" s="129"/>
      <c r="E5" s="129"/>
      <c r="F5" s="13"/>
    </row>
    <row r="6" spans="3:6" ht="25.5" customHeight="1">
      <c r="C6" s="13"/>
      <c r="D6" s="130" t="s">
        <v>433</v>
      </c>
      <c r="E6" s="131"/>
      <c r="F6" s="13"/>
    </row>
    <row r="7" spans="3:6" ht="25.5" customHeight="1">
      <c r="C7" s="13"/>
      <c r="D7" s="130" t="s">
        <v>436</v>
      </c>
      <c r="E7" s="131"/>
      <c r="F7" s="13"/>
    </row>
    <row r="8" spans="3:6" ht="25.5" customHeight="1">
      <c r="C8" s="13"/>
      <c r="D8" s="130" t="s">
        <v>437</v>
      </c>
      <c r="E8" s="131"/>
      <c r="F8" s="13"/>
    </row>
    <row r="9" spans="3:6" ht="25.5" customHeight="1">
      <c r="C9" s="13"/>
      <c r="D9" s="130" t="s">
        <v>438</v>
      </c>
      <c r="E9" s="131"/>
      <c r="F9" s="13"/>
    </row>
    <row r="10" spans="3:6" ht="25.5" customHeight="1">
      <c r="C10" s="13"/>
      <c r="D10" s="130" t="s">
        <v>439</v>
      </c>
      <c r="E10" s="131"/>
      <c r="F10" s="13"/>
    </row>
    <row r="11" spans="3:6" ht="25.5" customHeight="1">
      <c r="C11" s="13"/>
      <c r="D11" s="132" t="s">
        <v>440</v>
      </c>
      <c r="E11" s="133"/>
      <c r="F11" s="13"/>
    </row>
    <row r="12" spans="3:6" ht="30" customHeight="1">
      <c r="C12" s="13"/>
      <c r="D12" s="13"/>
      <c r="E12" s="13"/>
      <c r="F12" s="13"/>
    </row>
  </sheetData>
  <dataConsolidate/>
  <dataValidations count="1">
    <dataValidation type="list" allowBlank="1" showInputMessage="1" showErrorMessage="1" sqref="WVM983044 JA4 SW4 ACS4 AMO4 AWK4 BGG4 BQC4 BZY4 CJU4 CTQ4 DDM4 DNI4 DXE4 EHA4 EQW4 FAS4 FKO4 FUK4 GEG4 GOC4 GXY4 HHU4 HRQ4 IBM4 ILI4 IVE4 JFA4 JOW4 JYS4 KIO4 KSK4 LCG4 LMC4 LVY4 MFU4 MPQ4 MZM4 NJI4 NTE4 ODA4 OMW4 OWS4 PGO4 PQK4 QAG4 QKC4 QTY4 RDU4 RNQ4 RXM4 SHI4 SRE4 TBA4 TKW4 TUS4 UEO4 UOK4 UYG4 VIC4 VRY4 WBU4 WLQ4 WVM4 E65540 JA65540 SW65540 ACS65540 AMO65540 AWK65540 BGG65540 BQC65540 BZY65540 CJU65540 CTQ65540 DDM65540 DNI65540 DXE65540 EHA65540 EQW65540 FAS65540 FKO65540 FUK65540 GEG65540 GOC65540 GXY65540 HHU65540 HRQ65540 IBM65540 ILI65540 IVE65540 JFA65540 JOW65540 JYS65540 KIO65540 KSK65540 LCG65540 LMC65540 LVY65540 MFU65540 MPQ65540 MZM65540 NJI65540 NTE65540 ODA65540 OMW65540 OWS65540 PGO65540 PQK65540 QAG65540 QKC65540 QTY65540 RDU65540 RNQ65540 RXM65540 SHI65540 SRE65540 TBA65540 TKW65540 TUS65540 UEO65540 UOK65540 UYG65540 VIC65540 VRY65540 WBU65540 WLQ65540 WVM65540 E131076 JA131076 SW131076 ACS131076 AMO131076 AWK131076 BGG131076 BQC131076 BZY131076 CJU131076 CTQ131076 DDM131076 DNI131076 DXE131076 EHA131076 EQW131076 FAS131076 FKO131076 FUK131076 GEG131076 GOC131076 GXY131076 HHU131076 HRQ131076 IBM131076 ILI131076 IVE131076 JFA131076 JOW131076 JYS131076 KIO131076 KSK131076 LCG131076 LMC131076 LVY131076 MFU131076 MPQ131076 MZM131076 NJI131076 NTE131076 ODA131076 OMW131076 OWS131076 PGO131076 PQK131076 QAG131076 QKC131076 QTY131076 RDU131076 RNQ131076 RXM131076 SHI131076 SRE131076 TBA131076 TKW131076 TUS131076 UEO131076 UOK131076 UYG131076 VIC131076 VRY131076 WBU131076 WLQ131076 WVM131076 E196612 JA196612 SW196612 ACS196612 AMO196612 AWK196612 BGG196612 BQC196612 BZY196612 CJU196612 CTQ196612 DDM196612 DNI196612 DXE196612 EHA196612 EQW196612 FAS196612 FKO196612 FUK196612 GEG196612 GOC196612 GXY196612 HHU196612 HRQ196612 IBM196612 ILI196612 IVE196612 JFA196612 JOW196612 JYS196612 KIO196612 KSK196612 LCG196612 LMC196612 LVY196612 MFU196612 MPQ196612 MZM196612 NJI196612 NTE196612 ODA196612 OMW196612 OWS196612 PGO196612 PQK196612 QAG196612 QKC196612 QTY196612 RDU196612 RNQ196612 RXM196612 SHI196612 SRE196612 TBA196612 TKW196612 TUS196612 UEO196612 UOK196612 UYG196612 VIC196612 VRY196612 WBU196612 WLQ196612 WVM196612 E262148 JA262148 SW262148 ACS262148 AMO262148 AWK262148 BGG262148 BQC262148 BZY262148 CJU262148 CTQ262148 DDM262148 DNI262148 DXE262148 EHA262148 EQW262148 FAS262148 FKO262148 FUK262148 GEG262148 GOC262148 GXY262148 HHU262148 HRQ262148 IBM262148 ILI262148 IVE262148 JFA262148 JOW262148 JYS262148 KIO262148 KSK262148 LCG262148 LMC262148 LVY262148 MFU262148 MPQ262148 MZM262148 NJI262148 NTE262148 ODA262148 OMW262148 OWS262148 PGO262148 PQK262148 QAG262148 QKC262148 QTY262148 RDU262148 RNQ262148 RXM262148 SHI262148 SRE262148 TBA262148 TKW262148 TUS262148 UEO262148 UOK262148 UYG262148 VIC262148 VRY262148 WBU262148 WLQ262148 WVM262148 E327684 JA327684 SW327684 ACS327684 AMO327684 AWK327684 BGG327684 BQC327684 BZY327684 CJU327684 CTQ327684 DDM327684 DNI327684 DXE327684 EHA327684 EQW327684 FAS327684 FKO327684 FUK327684 GEG327684 GOC327684 GXY327684 HHU327684 HRQ327684 IBM327684 ILI327684 IVE327684 JFA327684 JOW327684 JYS327684 KIO327684 KSK327684 LCG327684 LMC327684 LVY327684 MFU327684 MPQ327684 MZM327684 NJI327684 NTE327684 ODA327684 OMW327684 OWS327684 PGO327684 PQK327684 QAG327684 QKC327684 QTY327684 RDU327684 RNQ327684 RXM327684 SHI327684 SRE327684 TBA327684 TKW327684 TUS327684 UEO327684 UOK327684 UYG327684 VIC327684 VRY327684 WBU327684 WLQ327684 WVM327684 E393220 JA393220 SW393220 ACS393220 AMO393220 AWK393220 BGG393220 BQC393220 BZY393220 CJU393220 CTQ393220 DDM393220 DNI393220 DXE393220 EHA393220 EQW393220 FAS393220 FKO393220 FUK393220 GEG393220 GOC393220 GXY393220 HHU393220 HRQ393220 IBM393220 ILI393220 IVE393220 JFA393220 JOW393220 JYS393220 KIO393220 KSK393220 LCG393220 LMC393220 LVY393220 MFU393220 MPQ393220 MZM393220 NJI393220 NTE393220 ODA393220 OMW393220 OWS393220 PGO393220 PQK393220 QAG393220 QKC393220 QTY393220 RDU393220 RNQ393220 RXM393220 SHI393220 SRE393220 TBA393220 TKW393220 TUS393220 UEO393220 UOK393220 UYG393220 VIC393220 VRY393220 WBU393220 WLQ393220 WVM393220 E458756 JA458756 SW458756 ACS458756 AMO458756 AWK458756 BGG458756 BQC458756 BZY458756 CJU458756 CTQ458756 DDM458756 DNI458756 DXE458756 EHA458756 EQW458756 FAS458756 FKO458756 FUK458756 GEG458756 GOC458756 GXY458756 HHU458756 HRQ458756 IBM458756 ILI458756 IVE458756 JFA458756 JOW458756 JYS458756 KIO458756 KSK458756 LCG458756 LMC458756 LVY458756 MFU458756 MPQ458756 MZM458756 NJI458756 NTE458756 ODA458756 OMW458756 OWS458756 PGO458756 PQK458756 QAG458756 QKC458756 QTY458756 RDU458756 RNQ458756 RXM458756 SHI458756 SRE458756 TBA458756 TKW458756 TUS458756 UEO458756 UOK458756 UYG458756 VIC458756 VRY458756 WBU458756 WLQ458756 WVM458756 E524292 JA524292 SW524292 ACS524292 AMO524292 AWK524292 BGG524292 BQC524292 BZY524292 CJU524292 CTQ524292 DDM524292 DNI524292 DXE524292 EHA524292 EQW524292 FAS524292 FKO524292 FUK524292 GEG524292 GOC524292 GXY524292 HHU524292 HRQ524292 IBM524292 ILI524292 IVE524292 JFA524292 JOW524292 JYS524292 KIO524292 KSK524292 LCG524292 LMC524292 LVY524292 MFU524292 MPQ524292 MZM524292 NJI524292 NTE524292 ODA524292 OMW524292 OWS524292 PGO524292 PQK524292 QAG524292 QKC524292 QTY524292 RDU524292 RNQ524292 RXM524292 SHI524292 SRE524292 TBA524292 TKW524292 TUS524292 UEO524292 UOK524292 UYG524292 VIC524292 VRY524292 WBU524292 WLQ524292 WVM524292 E589828 JA589828 SW589828 ACS589828 AMO589828 AWK589828 BGG589828 BQC589828 BZY589828 CJU589828 CTQ589828 DDM589828 DNI589828 DXE589828 EHA589828 EQW589828 FAS589828 FKO589828 FUK589828 GEG589828 GOC589828 GXY589828 HHU589828 HRQ589828 IBM589828 ILI589828 IVE589828 JFA589828 JOW589828 JYS589828 KIO589828 KSK589828 LCG589828 LMC589828 LVY589828 MFU589828 MPQ589828 MZM589828 NJI589828 NTE589828 ODA589828 OMW589828 OWS589828 PGO589828 PQK589828 QAG589828 QKC589828 QTY589828 RDU589828 RNQ589828 RXM589828 SHI589828 SRE589828 TBA589828 TKW589828 TUS589828 UEO589828 UOK589828 UYG589828 VIC589828 VRY589828 WBU589828 WLQ589828 WVM589828 E655364 JA655364 SW655364 ACS655364 AMO655364 AWK655364 BGG655364 BQC655364 BZY655364 CJU655364 CTQ655364 DDM655364 DNI655364 DXE655364 EHA655364 EQW655364 FAS655364 FKO655364 FUK655364 GEG655364 GOC655364 GXY655364 HHU655364 HRQ655364 IBM655364 ILI655364 IVE655364 JFA655364 JOW655364 JYS655364 KIO655364 KSK655364 LCG655364 LMC655364 LVY655364 MFU655364 MPQ655364 MZM655364 NJI655364 NTE655364 ODA655364 OMW655364 OWS655364 PGO655364 PQK655364 QAG655364 QKC655364 QTY655364 RDU655364 RNQ655364 RXM655364 SHI655364 SRE655364 TBA655364 TKW655364 TUS655364 UEO655364 UOK655364 UYG655364 VIC655364 VRY655364 WBU655364 WLQ655364 WVM655364 E720900 JA720900 SW720900 ACS720900 AMO720900 AWK720900 BGG720900 BQC720900 BZY720900 CJU720900 CTQ720900 DDM720900 DNI720900 DXE720900 EHA720900 EQW720900 FAS720900 FKO720900 FUK720900 GEG720900 GOC720900 GXY720900 HHU720900 HRQ720900 IBM720900 ILI720900 IVE720900 JFA720900 JOW720900 JYS720900 KIO720900 KSK720900 LCG720900 LMC720900 LVY720900 MFU720900 MPQ720900 MZM720900 NJI720900 NTE720900 ODA720900 OMW720900 OWS720900 PGO720900 PQK720900 QAG720900 QKC720900 QTY720900 RDU720900 RNQ720900 RXM720900 SHI720900 SRE720900 TBA720900 TKW720900 TUS720900 UEO720900 UOK720900 UYG720900 VIC720900 VRY720900 WBU720900 WLQ720900 WVM720900 E786436 JA786436 SW786436 ACS786436 AMO786436 AWK786436 BGG786436 BQC786436 BZY786436 CJU786436 CTQ786436 DDM786436 DNI786436 DXE786436 EHA786436 EQW786436 FAS786436 FKO786436 FUK786436 GEG786436 GOC786436 GXY786436 HHU786436 HRQ786436 IBM786436 ILI786436 IVE786436 JFA786436 JOW786436 JYS786436 KIO786436 KSK786436 LCG786436 LMC786436 LVY786436 MFU786436 MPQ786436 MZM786436 NJI786436 NTE786436 ODA786436 OMW786436 OWS786436 PGO786436 PQK786436 QAG786436 QKC786436 QTY786436 RDU786436 RNQ786436 RXM786436 SHI786436 SRE786436 TBA786436 TKW786436 TUS786436 UEO786436 UOK786436 UYG786436 VIC786436 VRY786436 WBU786436 WLQ786436 WVM786436 E851972 JA851972 SW851972 ACS851972 AMO851972 AWK851972 BGG851972 BQC851972 BZY851972 CJU851972 CTQ851972 DDM851972 DNI851972 DXE851972 EHA851972 EQW851972 FAS851972 FKO851972 FUK851972 GEG851972 GOC851972 GXY851972 HHU851972 HRQ851972 IBM851972 ILI851972 IVE851972 JFA851972 JOW851972 JYS851972 KIO851972 KSK851972 LCG851972 LMC851972 LVY851972 MFU851972 MPQ851972 MZM851972 NJI851972 NTE851972 ODA851972 OMW851972 OWS851972 PGO851972 PQK851972 QAG851972 QKC851972 QTY851972 RDU851972 RNQ851972 RXM851972 SHI851972 SRE851972 TBA851972 TKW851972 TUS851972 UEO851972 UOK851972 UYG851972 VIC851972 VRY851972 WBU851972 WLQ851972 WVM851972 E917508 JA917508 SW917508 ACS917508 AMO917508 AWK917508 BGG917508 BQC917508 BZY917508 CJU917508 CTQ917508 DDM917508 DNI917508 DXE917508 EHA917508 EQW917508 FAS917508 FKO917508 FUK917508 GEG917508 GOC917508 GXY917508 HHU917508 HRQ917508 IBM917508 ILI917508 IVE917508 JFA917508 JOW917508 JYS917508 KIO917508 KSK917508 LCG917508 LMC917508 LVY917508 MFU917508 MPQ917508 MZM917508 NJI917508 NTE917508 ODA917508 OMW917508 OWS917508 PGO917508 PQK917508 QAG917508 QKC917508 QTY917508 RDU917508 RNQ917508 RXM917508 SHI917508 SRE917508 TBA917508 TKW917508 TUS917508 UEO917508 UOK917508 UYG917508 VIC917508 VRY917508 WBU917508 WLQ917508 WVM917508 E983044 JA983044 SW983044 ACS983044 AMO983044 AWK983044 BGG983044 BQC983044 BZY983044 CJU983044 CTQ983044 DDM983044 DNI983044 DXE983044 EHA983044 EQW983044 FAS983044 FKO983044 FUK983044 GEG983044 GOC983044 GXY983044 HHU983044 HRQ983044 IBM983044 ILI983044 IVE983044 JFA983044 JOW983044 JYS983044 KIO983044 KSK983044 LCG983044 LMC983044 LVY983044 MFU983044 MPQ983044 MZM983044 NJI983044 NTE983044 ODA983044 OMW983044 OWS983044 PGO983044 PQK983044 QAG983044 QKC983044 QTY983044 RDU983044 RNQ983044 RXM983044 SHI983044 SRE983044 TBA983044 TKW983044 TUS983044 UEO983044 UOK983044 UYG983044 VIC983044 VRY983044 WBU983044 WLQ983044" xr:uid="{00000000-0002-0000-0E00-000000000000}">
      <formula1>hotel</formula1>
    </dataValidation>
  </dataValidation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árok16">
    <tabColor theme="5"/>
  </sheetPr>
  <dimension ref="A1:G34"/>
  <sheetViews>
    <sheetView workbookViewId="0">
      <selection activeCell="C18" sqref="C18"/>
    </sheetView>
  </sheetViews>
  <sheetFormatPr defaultRowHeight="14.5"/>
  <cols>
    <col min="1" max="1" width="7.36328125" bestFit="1" customWidth="1"/>
    <col min="2" max="2" width="13.81640625" bestFit="1" customWidth="1"/>
    <col min="3" max="3" width="10.1796875" bestFit="1" customWidth="1"/>
    <col min="4" max="4" width="7.08984375" bestFit="1" customWidth="1"/>
    <col min="5" max="5" width="25" bestFit="1" customWidth="1"/>
    <col min="6" max="6" width="9.6328125" bestFit="1" customWidth="1"/>
    <col min="7" max="7" width="14.1796875" bestFit="1" customWidth="1"/>
  </cols>
  <sheetData>
    <row r="1" spans="1:7" ht="18.5">
      <c r="A1" s="80" t="s">
        <v>441</v>
      </c>
      <c r="B1" s="80" t="s">
        <v>432</v>
      </c>
      <c r="C1" s="80" t="s">
        <v>442</v>
      </c>
      <c r="D1" s="80" t="s">
        <v>443</v>
      </c>
      <c r="E1" s="80" t="s">
        <v>444</v>
      </c>
      <c r="F1" s="80" t="s">
        <v>445</v>
      </c>
      <c r="G1" s="80" t="s">
        <v>446</v>
      </c>
    </row>
    <row r="2" spans="1:7">
      <c r="A2" t="s">
        <v>447</v>
      </c>
      <c r="B2" t="s">
        <v>448</v>
      </c>
      <c r="C2" t="s">
        <v>449</v>
      </c>
      <c r="E2" t="s">
        <v>450</v>
      </c>
      <c r="F2">
        <v>120</v>
      </c>
      <c r="G2">
        <v>100</v>
      </c>
    </row>
    <row r="3" spans="1:7">
      <c r="A3" t="s">
        <v>451</v>
      </c>
      <c r="B3" t="s">
        <v>452</v>
      </c>
      <c r="C3" t="s">
        <v>453</v>
      </c>
      <c r="E3" t="s">
        <v>454</v>
      </c>
      <c r="F3">
        <v>80</v>
      </c>
      <c r="G3">
        <v>0</v>
      </c>
    </row>
    <row r="4" spans="1:7">
      <c r="A4" t="s">
        <v>455</v>
      </c>
      <c r="B4" t="s">
        <v>456</v>
      </c>
      <c r="C4" t="s">
        <v>449</v>
      </c>
      <c r="D4">
        <v>2</v>
      </c>
      <c r="E4" t="s">
        <v>454</v>
      </c>
      <c r="F4">
        <v>110</v>
      </c>
      <c r="G4">
        <v>3</v>
      </c>
    </row>
    <row r="5" spans="1:7">
      <c r="A5" t="s">
        <v>457</v>
      </c>
      <c r="B5" t="s">
        <v>458</v>
      </c>
      <c r="C5" t="s">
        <v>449</v>
      </c>
      <c r="E5" t="s">
        <v>450</v>
      </c>
      <c r="F5">
        <v>50</v>
      </c>
      <c r="G5">
        <v>0</v>
      </c>
    </row>
    <row r="6" spans="1:7" ht="15.5">
      <c r="A6" t="s">
        <v>459</v>
      </c>
      <c r="B6" t="s">
        <v>460</v>
      </c>
      <c r="C6" s="63" t="s">
        <v>461</v>
      </c>
      <c r="E6" t="s">
        <v>454</v>
      </c>
      <c r="F6">
        <v>30</v>
      </c>
      <c r="G6">
        <v>0</v>
      </c>
    </row>
    <row r="7" spans="1:7" ht="15.5">
      <c r="A7" t="s">
        <v>462</v>
      </c>
      <c r="B7" t="s">
        <v>463</v>
      </c>
      <c r="C7" s="63" t="s">
        <v>449</v>
      </c>
      <c r="E7" t="s">
        <v>454</v>
      </c>
      <c r="F7">
        <v>40</v>
      </c>
      <c r="G7">
        <v>40</v>
      </c>
    </row>
    <row r="8" spans="1:7">
      <c r="A8" t="s">
        <v>464</v>
      </c>
      <c r="B8" t="s">
        <v>465</v>
      </c>
      <c r="C8" t="s">
        <v>449</v>
      </c>
      <c r="D8">
        <v>1</v>
      </c>
      <c r="E8" t="s">
        <v>454</v>
      </c>
      <c r="F8">
        <v>200</v>
      </c>
      <c r="G8">
        <v>150</v>
      </c>
    </row>
    <row r="9" spans="1:7">
      <c r="A9" t="s">
        <v>466</v>
      </c>
      <c r="B9" t="s">
        <v>467</v>
      </c>
      <c r="C9" t="s">
        <v>449</v>
      </c>
      <c r="E9" t="s">
        <v>454</v>
      </c>
      <c r="F9">
        <v>180</v>
      </c>
      <c r="G9">
        <v>20</v>
      </c>
    </row>
    <row r="10" spans="1:7">
      <c r="A10" t="s">
        <v>468</v>
      </c>
      <c r="B10" t="s">
        <v>467</v>
      </c>
      <c r="C10" t="s">
        <v>453</v>
      </c>
      <c r="E10" t="s">
        <v>454</v>
      </c>
      <c r="F10">
        <v>100</v>
      </c>
      <c r="G10">
        <v>30</v>
      </c>
    </row>
    <row r="11" spans="1:7">
      <c r="A11" t="s">
        <v>469</v>
      </c>
      <c r="B11" t="s">
        <v>448</v>
      </c>
      <c r="C11" t="s">
        <v>470</v>
      </c>
      <c r="E11" t="s">
        <v>450</v>
      </c>
      <c r="F11">
        <v>400</v>
      </c>
      <c r="G11">
        <v>280</v>
      </c>
    </row>
    <row r="12" spans="1:7">
      <c r="A12" t="s">
        <v>471</v>
      </c>
      <c r="B12" t="s">
        <v>472</v>
      </c>
      <c r="C12" t="s">
        <v>449</v>
      </c>
      <c r="E12" t="s">
        <v>454</v>
      </c>
      <c r="F12">
        <v>210</v>
      </c>
      <c r="G12">
        <v>3</v>
      </c>
    </row>
    <row r="13" spans="1:7">
      <c r="A13" t="s">
        <v>473</v>
      </c>
      <c r="B13" t="s">
        <v>448</v>
      </c>
      <c r="C13" t="s">
        <v>474</v>
      </c>
      <c r="D13">
        <v>2</v>
      </c>
      <c r="E13" t="s">
        <v>450</v>
      </c>
      <c r="F13">
        <v>600</v>
      </c>
      <c r="G13">
        <v>380</v>
      </c>
    </row>
    <row r="14" spans="1:7">
      <c r="A14" t="s">
        <v>475</v>
      </c>
      <c r="B14" t="s">
        <v>452</v>
      </c>
      <c r="C14" t="s">
        <v>449</v>
      </c>
      <c r="E14" t="s">
        <v>454</v>
      </c>
      <c r="F14">
        <v>80</v>
      </c>
      <c r="G14">
        <v>2</v>
      </c>
    </row>
    <row r="15" spans="1:7">
      <c r="A15" t="s">
        <v>476</v>
      </c>
      <c r="B15" t="s">
        <v>467</v>
      </c>
      <c r="C15" t="s">
        <v>449</v>
      </c>
      <c r="D15">
        <v>1</v>
      </c>
      <c r="E15" t="s">
        <v>454</v>
      </c>
      <c r="F15">
        <v>90</v>
      </c>
      <c r="G15">
        <v>0</v>
      </c>
    </row>
    <row r="16" spans="1:7">
      <c r="A16" t="s">
        <v>477</v>
      </c>
      <c r="B16" t="s">
        <v>448</v>
      </c>
      <c r="C16" t="s">
        <v>478</v>
      </c>
      <c r="E16" t="s">
        <v>454</v>
      </c>
      <c r="F16">
        <v>50</v>
      </c>
      <c r="G16">
        <v>33</v>
      </c>
    </row>
    <row r="17" spans="1:7">
      <c r="A17" t="s">
        <v>479</v>
      </c>
      <c r="B17" t="s">
        <v>452</v>
      </c>
      <c r="C17" t="s">
        <v>478</v>
      </c>
      <c r="E17" t="s">
        <v>454</v>
      </c>
      <c r="F17">
        <v>40</v>
      </c>
      <c r="G17">
        <v>5</v>
      </c>
    </row>
    <row r="18" spans="1:7">
      <c r="A18" t="s">
        <v>480</v>
      </c>
      <c r="B18" t="s">
        <v>456</v>
      </c>
      <c r="C18" t="s">
        <v>478</v>
      </c>
      <c r="E18" t="s">
        <v>454</v>
      </c>
      <c r="F18">
        <v>36</v>
      </c>
      <c r="G18">
        <v>23</v>
      </c>
    </row>
    <row r="19" spans="1:7">
      <c r="A19" t="s">
        <v>481</v>
      </c>
      <c r="B19" t="s">
        <v>458</v>
      </c>
      <c r="C19" t="s">
        <v>478</v>
      </c>
      <c r="E19" t="s">
        <v>454</v>
      </c>
      <c r="F19">
        <v>70</v>
      </c>
      <c r="G19">
        <v>43</v>
      </c>
    </row>
    <row r="20" spans="1:7">
      <c r="A20" t="s">
        <v>482</v>
      </c>
      <c r="B20" t="s">
        <v>460</v>
      </c>
      <c r="C20" t="s">
        <v>478</v>
      </c>
      <c r="E20" t="s">
        <v>454</v>
      </c>
      <c r="F20">
        <v>40</v>
      </c>
      <c r="G20">
        <v>21</v>
      </c>
    </row>
    <row r="21" spans="1:7">
      <c r="A21" t="s">
        <v>483</v>
      </c>
      <c r="B21" t="s">
        <v>463</v>
      </c>
      <c r="C21" t="s">
        <v>478</v>
      </c>
      <c r="E21" t="s">
        <v>454</v>
      </c>
      <c r="F21">
        <v>20</v>
      </c>
      <c r="G21">
        <v>3</v>
      </c>
    </row>
    <row r="22" spans="1:7">
      <c r="A22" t="s">
        <v>484</v>
      </c>
      <c r="B22" t="s">
        <v>465</v>
      </c>
      <c r="C22" t="s">
        <v>478</v>
      </c>
      <c r="E22" t="s">
        <v>454</v>
      </c>
      <c r="F22">
        <v>50</v>
      </c>
      <c r="G22">
        <v>22</v>
      </c>
    </row>
    <row r="23" spans="1:7">
      <c r="A23" t="s">
        <v>485</v>
      </c>
      <c r="B23" t="s">
        <v>467</v>
      </c>
      <c r="C23" t="s">
        <v>486</v>
      </c>
      <c r="E23" t="s">
        <v>454</v>
      </c>
      <c r="F23">
        <v>52</v>
      </c>
      <c r="G23">
        <v>5</v>
      </c>
    </row>
    <row r="24" spans="1:7">
      <c r="A24" t="s">
        <v>487</v>
      </c>
      <c r="B24" t="s">
        <v>467</v>
      </c>
      <c r="C24" t="s">
        <v>486</v>
      </c>
      <c r="E24" t="s">
        <v>454</v>
      </c>
      <c r="F24">
        <v>78</v>
      </c>
      <c r="G24">
        <v>11</v>
      </c>
    </row>
    <row r="25" spans="1:7">
      <c r="A25" t="s">
        <v>488</v>
      </c>
      <c r="B25" t="s">
        <v>448</v>
      </c>
      <c r="C25" t="s">
        <v>486</v>
      </c>
      <c r="E25" t="s">
        <v>454</v>
      </c>
      <c r="F25">
        <v>24</v>
      </c>
      <c r="G25">
        <v>2</v>
      </c>
    </row>
    <row r="26" spans="1:7">
      <c r="A26" t="s">
        <v>489</v>
      </c>
      <c r="B26" t="s">
        <v>472</v>
      </c>
      <c r="C26" t="s">
        <v>486</v>
      </c>
      <c r="E26" t="s">
        <v>454</v>
      </c>
      <c r="F26">
        <v>15</v>
      </c>
      <c r="G26">
        <v>5</v>
      </c>
    </row>
    <row r="27" spans="1:7">
      <c r="A27" t="s">
        <v>435</v>
      </c>
      <c r="B27" t="s">
        <v>448</v>
      </c>
      <c r="C27" t="s">
        <v>490</v>
      </c>
      <c r="E27" t="s">
        <v>454</v>
      </c>
      <c r="F27">
        <v>30</v>
      </c>
      <c r="G27">
        <v>23</v>
      </c>
    </row>
    <row r="28" spans="1:7">
      <c r="A28" t="s">
        <v>491</v>
      </c>
      <c r="B28" t="s">
        <v>452</v>
      </c>
      <c r="C28" t="s">
        <v>490</v>
      </c>
      <c r="E28" t="s">
        <v>454</v>
      </c>
      <c r="F28">
        <v>150</v>
      </c>
      <c r="G28">
        <v>54</v>
      </c>
    </row>
    <row r="29" spans="1:7">
      <c r="A29" t="s">
        <v>492</v>
      </c>
      <c r="B29" t="s">
        <v>456</v>
      </c>
      <c r="C29" t="s">
        <v>490</v>
      </c>
      <c r="E29" t="s">
        <v>454</v>
      </c>
      <c r="F29">
        <v>120</v>
      </c>
      <c r="G29">
        <v>65</v>
      </c>
    </row>
    <row r="30" spans="1:7">
      <c r="A30" t="s">
        <v>493</v>
      </c>
      <c r="B30" t="s">
        <v>458</v>
      </c>
      <c r="C30" t="s">
        <v>490</v>
      </c>
      <c r="E30" t="s">
        <v>454</v>
      </c>
      <c r="F30">
        <v>20</v>
      </c>
      <c r="G30">
        <v>0</v>
      </c>
    </row>
    <row r="31" spans="1:7">
      <c r="A31" t="s">
        <v>494</v>
      </c>
      <c r="B31" t="s">
        <v>448</v>
      </c>
      <c r="C31" t="s">
        <v>490</v>
      </c>
      <c r="E31" t="s">
        <v>454</v>
      </c>
      <c r="F31">
        <v>70</v>
      </c>
      <c r="G31">
        <v>23</v>
      </c>
    </row>
    <row r="32" spans="1:7">
      <c r="A32" t="s">
        <v>495</v>
      </c>
      <c r="B32" t="s">
        <v>472</v>
      </c>
      <c r="C32" t="s">
        <v>490</v>
      </c>
      <c r="E32" t="s">
        <v>454</v>
      </c>
      <c r="F32">
        <v>23</v>
      </c>
      <c r="G32">
        <v>14</v>
      </c>
    </row>
    <row r="33" spans="1:7">
      <c r="A33" t="s">
        <v>496</v>
      </c>
      <c r="B33" t="s">
        <v>448</v>
      </c>
      <c r="C33" t="s">
        <v>490</v>
      </c>
      <c r="E33" t="s">
        <v>454</v>
      </c>
      <c r="F33">
        <v>50</v>
      </c>
      <c r="G33">
        <v>0</v>
      </c>
    </row>
    <row r="34" spans="1:7">
      <c r="A34" t="s">
        <v>497</v>
      </c>
      <c r="B34" t="s">
        <v>452</v>
      </c>
      <c r="C34" t="s">
        <v>490</v>
      </c>
      <c r="E34" t="s">
        <v>454</v>
      </c>
      <c r="F34">
        <v>70</v>
      </c>
      <c r="G34">
        <v>70</v>
      </c>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árok17">
    <tabColor theme="8"/>
  </sheetPr>
  <dimension ref="B2:R41"/>
  <sheetViews>
    <sheetView zoomScaleNormal="100" workbookViewId="0">
      <selection activeCell="C18" sqref="C18"/>
    </sheetView>
  </sheetViews>
  <sheetFormatPr defaultRowHeight="14.5"/>
  <cols>
    <col min="1" max="1" width="2.81640625" customWidth="1"/>
    <col min="2" max="2" width="5" customWidth="1"/>
    <col min="3" max="3" width="4.90625" customWidth="1"/>
    <col min="4" max="4" width="2.1796875" bestFit="1" customWidth="1"/>
    <col min="5" max="5" width="20.81640625" bestFit="1" customWidth="1"/>
    <col min="6" max="6" width="2.08984375" bestFit="1" customWidth="1"/>
    <col min="7" max="7" width="13" customWidth="1"/>
    <col min="8" max="8" width="2.08984375" customWidth="1"/>
    <col min="9" max="9" width="40.453125" bestFit="1" customWidth="1"/>
    <col min="10" max="10" width="2.90625" customWidth="1"/>
    <col min="11" max="11" width="14.36328125" bestFit="1" customWidth="1"/>
    <col min="12" max="12" width="11.36328125" bestFit="1" customWidth="1"/>
    <col min="13" max="13" width="12.36328125" bestFit="1" customWidth="1"/>
    <col min="14" max="14" width="11.1796875" bestFit="1" customWidth="1"/>
    <col min="15" max="15" width="11.90625" bestFit="1" customWidth="1"/>
    <col min="16" max="16" width="8.36328125" bestFit="1" customWidth="1"/>
    <col min="17" max="17" width="2.6328125" customWidth="1"/>
    <col min="18" max="18" width="42.1796875" bestFit="1" customWidth="1"/>
  </cols>
  <sheetData>
    <row r="2" spans="2:18" ht="15.5">
      <c r="B2" s="530" t="s">
        <v>536</v>
      </c>
      <c r="C2" s="531"/>
      <c r="D2" s="531"/>
      <c r="E2" s="531"/>
      <c r="F2" s="531"/>
      <c r="G2" s="532"/>
      <c r="H2" s="63"/>
      <c r="I2" s="18" t="s">
        <v>537</v>
      </c>
      <c r="J2" s="63"/>
      <c r="K2" s="530" t="s">
        <v>538</v>
      </c>
      <c r="L2" s="531"/>
      <c r="M2" s="531"/>
      <c r="N2" s="531"/>
      <c r="O2" s="531"/>
      <c r="P2" s="532"/>
      <c r="Q2" s="63"/>
      <c r="R2" s="18" t="s">
        <v>539</v>
      </c>
    </row>
    <row r="3" spans="2:18" ht="15.5">
      <c r="B3" s="533"/>
      <c r="C3" s="534"/>
      <c r="D3" s="534"/>
      <c r="E3" s="534"/>
      <c r="F3" s="534"/>
      <c r="G3" s="535"/>
      <c r="H3" s="63"/>
      <c r="I3" s="18" t="s">
        <v>540</v>
      </c>
      <c r="J3" s="63"/>
      <c r="K3" s="533"/>
      <c r="L3" s="534"/>
      <c r="M3" s="534"/>
      <c r="N3" s="534"/>
      <c r="O3" s="534"/>
      <c r="P3" s="535"/>
      <c r="Q3" s="63"/>
      <c r="R3" s="18" t="s">
        <v>540</v>
      </c>
    </row>
    <row r="4" spans="2:18" ht="15.5">
      <c r="B4" s="63"/>
      <c r="C4" s="214"/>
      <c r="D4" s="63"/>
      <c r="E4" s="63"/>
      <c r="F4" s="63"/>
      <c r="G4" s="63"/>
      <c r="H4" s="63"/>
      <c r="I4" s="308" t="s">
        <v>541</v>
      </c>
      <c r="J4" s="63"/>
      <c r="K4" s="63"/>
      <c r="L4" s="63"/>
      <c r="M4" s="63"/>
      <c r="N4" s="63"/>
      <c r="O4" s="63"/>
      <c r="P4" s="63"/>
      <c r="Q4" s="63"/>
      <c r="R4" s="308" t="s">
        <v>541</v>
      </c>
    </row>
    <row r="5" spans="2:18" ht="15" customHeight="1">
      <c r="B5" s="536">
        <v>9</v>
      </c>
      <c r="C5" s="536"/>
      <c r="D5" s="537" t="s">
        <v>42</v>
      </c>
      <c r="E5" s="539">
        <v>10.000000000000002</v>
      </c>
      <c r="F5" s="540" t="s">
        <v>247</v>
      </c>
      <c r="G5" s="541">
        <f>B5*E5</f>
        <v>90.000000000000014</v>
      </c>
      <c r="H5" s="63"/>
      <c r="I5" s="308" t="s">
        <v>542</v>
      </c>
      <c r="J5" s="63"/>
      <c r="K5" s="309" t="s">
        <v>402</v>
      </c>
      <c r="L5" s="310" t="s">
        <v>336</v>
      </c>
      <c r="M5" s="310" t="s">
        <v>543</v>
      </c>
      <c r="N5" s="311" t="s">
        <v>544</v>
      </c>
      <c r="O5" s="237" t="s">
        <v>545</v>
      </c>
      <c r="P5" s="312" t="s">
        <v>347</v>
      </c>
      <c r="Q5" s="63"/>
      <c r="R5" s="308" t="s">
        <v>542</v>
      </c>
    </row>
    <row r="6" spans="2:18" ht="15.75" customHeight="1">
      <c r="B6" s="536"/>
      <c r="C6" s="536"/>
      <c r="D6" s="538"/>
      <c r="E6" s="539"/>
      <c r="F6" s="538"/>
      <c r="G6" s="541"/>
      <c r="H6" s="63"/>
      <c r="I6" s="18" t="s">
        <v>546</v>
      </c>
      <c r="J6" s="63"/>
      <c r="K6" s="313" t="s">
        <v>1541</v>
      </c>
      <c r="L6" s="63" t="s">
        <v>4303</v>
      </c>
      <c r="M6" s="207">
        <v>70</v>
      </c>
      <c r="N6" s="207">
        <v>88</v>
      </c>
      <c r="O6" s="314">
        <v>112</v>
      </c>
      <c r="P6" s="315">
        <f>AVERAGE(M6:O6)</f>
        <v>90</v>
      </c>
      <c r="Q6" s="63"/>
      <c r="R6" s="18" t="s">
        <v>546</v>
      </c>
    </row>
    <row r="7" spans="2:18" ht="15.5">
      <c r="B7" s="63"/>
      <c r="C7" s="63"/>
      <c r="D7" s="63"/>
      <c r="E7" s="63"/>
      <c r="F7" s="63"/>
      <c r="G7" s="63"/>
      <c r="H7" s="63"/>
      <c r="I7" s="63" t="s">
        <v>547</v>
      </c>
      <c r="J7" s="63"/>
      <c r="K7" s="316" t="s">
        <v>318</v>
      </c>
      <c r="L7" s="317" t="s">
        <v>4304</v>
      </c>
      <c r="M7" s="318">
        <v>84</v>
      </c>
      <c r="N7" s="318">
        <v>69</v>
      </c>
      <c r="O7" s="319">
        <v>86.999999999999986</v>
      </c>
      <c r="P7" s="320">
        <f>AVERAGE(M7:O7)</f>
        <v>80</v>
      </c>
      <c r="Q7" s="63"/>
      <c r="R7" s="63" t="s">
        <v>548</v>
      </c>
    </row>
    <row r="8" spans="2:18" ht="15" customHeight="1">
      <c r="B8" s="536">
        <v>9</v>
      </c>
      <c r="C8" s="536"/>
      <c r="D8" s="537" t="s">
        <v>42</v>
      </c>
      <c r="E8" s="536">
        <v>-0.48455555555555552</v>
      </c>
      <c r="F8" s="540" t="s">
        <v>247</v>
      </c>
      <c r="G8" s="542">
        <f>B8*E8</f>
        <v>-4.3609999999999998</v>
      </c>
      <c r="H8" s="63"/>
      <c r="I8" s="63" t="s">
        <v>549</v>
      </c>
      <c r="J8" s="63"/>
      <c r="K8" s="63"/>
      <c r="L8" s="63"/>
      <c r="M8" s="63"/>
      <c r="N8" s="63"/>
      <c r="O8" s="63"/>
      <c r="P8" s="63"/>
      <c r="Q8" s="63"/>
      <c r="R8" s="63" t="s">
        <v>550</v>
      </c>
    </row>
    <row r="9" spans="2:18" ht="15" customHeight="1">
      <c r="B9" s="536"/>
      <c r="C9" s="536"/>
      <c r="D9" s="538"/>
      <c r="E9" s="536"/>
      <c r="F9" s="538"/>
      <c r="G9" s="542"/>
      <c r="H9" s="63"/>
      <c r="I9" s="63" t="s">
        <v>551</v>
      </c>
      <c r="J9" s="63"/>
      <c r="K9" s="63"/>
      <c r="L9" s="63"/>
      <c r="M9" s="63"/>
      <c r="N9" s="63"/>
      <c r="O9" s="63"/>
      <c r="P9" s="63"/>
      <c r="Q9" s="63"/>
      <c r="R9" s="63" t="s">
        <v>552</v>
      </c>
    </row>
    <row r="10" spans="2:18" ht="15.5">
      <c r="B10" s="63"/>
      <c r="C10" s="63"/>
      <c r="D10" s="63"/>
      <c r="E10" s="63"/>
      <c r="F10" s="63"/>
      <c r="G10" s="63"/>
      <c r="H10" s="63"/>
      <c r="I10" s="63"/>
      <c r="J10" s="63"/>
      <c r="K10" s="63"/>
      <c r="L10" s="63"/>
      <c r="M10" s="63"/>
      <c r="N10" s="63"/>
      <c r="O10" s="63"/>
      <c r="P10" s="63"/>
      <c r="Q10" s="63"/>
      <c r="R10" s="63"/>
    </row>
    <row r="11" spans="2:18" ht="15.5">
      <c r="B11" s="63"/>
      <c r="C11" s="63"/>
      <c r="D11" s="63"/>
      <c r="E11" s="63"/>
      <c r="F11" s="63"/>
      <c r="G11" s="63"/>
      <c r="H11" s="63"/>
      <c r="I11" s="63"/>
      <c r="J11" s="63"/>
      <c r="K11" s="63"/>
      <c r="L11" s="63"/>
      <c r="M11" s="63"/>
      <c r="N11" s="63"/>
      <c r="O11" s="63"/>
      <c r="P11" s="63"/>
      <c r="Q11" s="63"/>
      <c r="R11" s="63"/>
    </row>
    <row r="12" spans="2:18" ht="15" customHeight="1">
      <c r="B12" s="530" t="s">
        <v>553</v>
      </c>
      <c r="C12" s="531"/>
      <c r="D12" s="531"/>
      <c r="E12" s="531"/>
      <c r="F12" s="531"/>
      <c r="G12" s="532"/>
      <c r="H12" s="63"/>
      <c r="I12" s="63"/>
      <c r="J12" s="63"/>
      <c r="K12" s="63"/>
      <c r="L12" s="63"/>
      <c r="M12" s="63"/>
      <c r="N12" s="63"/>
      <c r="O12" s="63"/>
      <c r="P12" s="63"/>
      <c r="Q12" s="63"/>
      <c r="R12" s="63"/>
    </row>
    <row r="13" spans="2:18" ht="15" customHeight="1">
      <c r="B13" s="533"/>
      <c r="C13" s="534"/>
      <c r="D13" s="534"/>
      <c r="E13" s="534"/>
      <c r="F13" s="534"/>
      <c r="G13" s="535"/>
      <c r="H13" s="63"/>
      <c r="I13" s="63"/>
      <c r="J13" s="63"/>
      <c r="K13" s="321" t="s">
        <v>402</v>
      </c>
      <c r="L13" s="311" t="s">
        <v>336</v>
      </c>
      <c r="M13" s="311" t="s">
        <v>543</v>
      </c>
      <c r="N13" s="311" t="s">
        <v>544</v>
      </c>
      <c r="O13" s="322" t="s">
        <v>545</v>
      </c>
      <c r="P13" s="323" t="s">
        <v>347</v>
      </c>
      <c r="Q13" s="63"/>
      <c r="R13" s="63"/>
    </row>
    <row r="14" spans="2:18" ht="15.5">
      <c r="B14" s="63"/>
      <c r="C14" s="63"/>
      <c r="D14" s="63"/>
      <c r="E14" s="63"/>
      <c r="F14" s="63"/>
      <c r="G14" s="63"/>
      <c r="H14" s="63"/>
      <c r="I14" s="63"/>
      <c r="J14" s="63"/>
      <c r="K14" s="313" t="s">
        <v>1541</v>
      </c>
      <c r="L14" s="63" t="s">
        <v>4303</v>
      </c>
      <c r="M14" s="207">
        <v>70</v>
      </c>
      <c r="N14" s="207">
        <v>88</v>
      </c>
      <c r="O14" s="314">
        <v>96.999999999999972</v>
      </c>
      <c r="P14" s="315">
        <f>AVERAGE(M14:O14)</f>
        <v>84.999999999999986</v>
      </c>
      <c r="Q14" s="63"/>
      <c r="R14" s="63"/>
    </row>
    <row r="15" spans="2:18" ht="15.5">
      <c r="B15" s="63"/>
      <c r="C15" s="63"/>
      <c r="D15" s="63"/>
      <c r="E15" s="543" t="s">
        <v>554</v>
      </c>
      <c r="F15" s="63"/>
      <c r="G15" s="63"/>
      <c r="H15" s="63"/>
      <c r="I15" s="63"/>
      <c r="J15" s="63"/>
      <c r="K15" s="316" t="s">
        <v>318</v>
      </c>
      <c r="L15" s="317" t="s">
        <v>4304</v>
      </c>
      <c r="M15" s="318">
        <v>84</v>
      </c>
      <c r="N15" s="318">
        <v>69</v>
      </c>
      <c r="O15" s="319">
        <v>83.999999999999986</v>
      </c>
      <c r="P15" s="320">
        <f>AVERAGE(M15:O15)</f>
        <v>79</v>
      </c>
      <c r="Q15" s="63"/>
      <c r="R15" s="63"/>
    </row>
    <row r="16" spans="2:18" ht="15.5">
      <c r="B16" s="63"/>
      <c r="C16" s="63"/>
      <c r="D16" s="63"/>
      <c r="E16" s="544"/>
      <c r="F16" s="63"/>
      <c r="G16" s="63"/>
      <c r="H16" s="63"/>
      <c r="I16" s="63"/>
      <c r="J16" s="63"/>
      <c r="K16" s="63"/>
      <c r="L16" s="63"/>
      <c r="M16" s="63"/>
      <c r="N16" s="63"/>
      <c r="O16" s="63"/>
      <c r="P16" s="63"/>
      <c r="Q16" s="63"/>
      <c r="R16" s="63"/>
    </row>
    <row r="17" spans="2:18" ht="15.5">
      <c r="B17" s="63"/>
      <c r="C17" s="63"/>
      <c r="D17" s="63"/>
      <c r="E17" s="63"/>
      <c r="F17" s="63"/>
      <c r="G17" s="63"/>
      <c r="H17" s="63"/>
      <c r="I17" s="63"/>
      <c r="J17" s="63"/>
      <c r="K17" s="530" t="s">
        <v>1449</v>
      </c>
      <c r="L17" s="531"/>
      <c r="M17" s="531"/>
      <c r="N17" s="531"/>
      <c r="O17" s="531"/>
      <c r="P17" s="532"/>
      <c r="Q17" s="63"/>
      <c r="R17" s="63"/>
    </row>
    <row r="18" spans="2:18" ht="15.5">
      <c r="B18" s="545" t="s">
        <v>555</v>
      </c>
      <c r="C18" s="546"/>
      <c r="D18" s="545" t="s">
        <v>556</v>
      </c>
      <c r="E18" s="547"/>
      <c r="F18" s="548" t="s">
        <v>557</v>
      </c>
      <c r="G18" s="547"/>
      <c r="H18" s="63"/>
      <c r="I18" s="63"/>
      <c r="J18" s="63"/>
      <c r="K18" s="533"/>
      <c r="L18" s="534"/>
      <c r="M18" s="534"/>
      <c r="N18" s="534"/>
      <c r="O18" s="534"/>
      <c r="P18" s="535"/>
      <c r="Q18" s="63"/>
      <c r="R18" s="63"/>
    </row>
    <row r="19" spans="2:18" ht="15.5">
      <c r="B19" s="549">
        <v>0.01</v>
      </c>
      <c r="C19" s="550"/>
      <c r="D19" s="553">
        <v>1</v>
      </c>
      <c r="E19" s="554"/>
      <c r="F19" s="557">
        <v>1</v>
      </c>
      <c r="G19" s="558"/>
      <c r="H19" s="63"/>
      <c r="I19" s="63"/>
      <c r="J19" s="63"/>
      <c r="K19" s="63"/>
      <c r="L19" s="63"/>
      <c r="M19" s="63"/>
      <c r="N19" s="63"/>
      <c r="O19" s="63"/>
      <c r="P19" s="63"/>
      <c r="Q19" s="63"/>
      <c r="R19" s="63"/>
    </row>
    <row r="20" spans="2:18" ht="18.5">
      <c r="B20" s="551"/>
      <c r="C20" s="552"/>
      <c r="D20" s="555"/>
      <c r="E20" s="556"/>
      <c r="F20" s="559"/>
      <c r="G20" s="560"/>
      <c r="H20" s="63"/>
      <c r="I20" s="63"/>
      <c r="J20" s="63"/>
      <c r="K20" s="59" t="s">
        <v>1450</v>
      </c>
      <c r="L20" s="59" t="s">
        <v>712</v>
      </c>
      <c r="M20" s="59" t="s">
        <v>710</v>
      </c>
      <c r="N20" s="59" t="s">
        <v>333</v>
      </c>
      <c r="O20" s="63"/>
      <c r="P20" s="63"/>
      <c r="Q20" s="63"/>
      <c r="R20" s="63"/>
    </row>
    <row r="21" spans="2:18" ht="15.5">
      <c r="B21" s="63"/>
      <c r="C21" s="63"/>
      <c r="D21" s="63"/>
      <c r="E21" s="63"/>
      <c r="F21" s="63"/>
      <c r="G21" s="63"/>
      <c r="H21" s="63"/>
      <c r="I21" s="63"/>
      <c r="J21" s="63"/>
      <c r="K21" s="63" t="s">
        <v>1451</v>
      </c>
      <c r="L21" s="63">
        <v>6</v>
      </c>
      <c r="M21" s="63">
        <v>1899.99</v>
      </c>
      <c r="N21" s="63">
        <f>L21*M21</f>
        <v>11399.94</v>
      </c>
      <c r="O21" s="63"/>
      <c r="P21" s="63"/>
      <c r="Q21" s="63"/>
      <c r="R21" s="63"/>
    </row>
    <row r="22" spans="2:18" ht="15.5">
      <c r="B22" s="561" t="s">
        <v>352</v>
      </c>
      <c r="C22" s="562"/>
      <c r="D22" s="562"/>
      <c r="E22" s="562"/>
      <c r="F22" s="562"/>
      <c r="G22" s="563"/>
      <c r="H22" s="63"/>
      <c r="I22" s="63"/>
      <c r="J22" s="63"/>
      <c r="K22" s="63" t="s">
        <v>1452</v>
      </c>
      <c r="L22" s="63">
        <v>5</v>
      </c>
      <c r="M22" s="63">
        <v>25.99</v>
      </c>
      <c r="N22" s="63">
        <f t="shared" ref="N22:N23" si="0">L22*M22</f>
        <v>129.94999999999999</v>
      </c>
      <c r="O22" s="63"/>
      <c r="P22" s="63"/>
      <c r="Q22" s="63"/>
      <c r="R22" s="63"/>
    </row>
    <row r="23" spans="2:18" ht="15.5">
      <c r="B23" s="564">
        <f>PMT(B19,D19,F19)</f>
        <v>-1.0099999999999998</v>
      </c>
      <c r="C23" s="565"/>
      <c r="D23" s="565"/>
      <c r="E23" s="565"/>
      <c r="F23" s="565"/>
      <c r="G23" s="566"/>
      <c r="H23" s="63"/>
      <c r="I23" s="63"/>
      <c r="J23" s="63"/>
      <c r="K23" s="63" t="s">
        <v>1453</v>
      </c>
      <c r="L23" s="63">
        <v>2</v>
      </c>
      <c r="M23" s="63">
        <v>459.99</v>
      </c>
      <c r="N23" s="63">
        <f t="shared" si="0"/>
        <v>919.98</v>
      </c>
      <c r="O23" s="63"/>
      <c r="P23" s="63"/>
      <c r="Q23" s="63"/>
      <c r="R23" s="63"/>
    </row>
    <row r="24" spans="2:18" ht="15.5">
      <c r="B24" s="567"/>
      <c r="C24" s="568"/>
      <c r="D24" s="568"/>
      <c r="E24" s="568"/>
      <c r="F24" s="568"/>
      <c r="G24" s="569"/>
      <c r="H24" s="63"/>
      <c r="I24" s="63"/>
      <c r="J24" s="63"/>
      <c r="K24" s="63"/>
      <c r="L24" s="63"/>
      <c r="M24" s="63"/>
      <c r="N24" s="60">
        <f>SUM(N21:N23)</f>
        <v>12449.87</v>
      </c>
      <c r="O24" s="63"/>
      <c r="P24" s="63"/>
      <c r="Q24" s="63"/>
      <c r="R24" s="63"/>
    </row>
    <row r="25" spans="2:18" ht="15.5">
      <c r="B25" s="63"/>
      <c r="C25" s="63"/>
      <c r="D25" s="63"/>
      <c r="E25" s="63"/>
      <c r="F25" s="63"/>
      <c r="G25" s="63"/>
      <c r="H25" s="63"/>
      <c r="I25" s="63"/>
      <c r="J25" s="63"/>
      <c r="K25" s="63"/>
      <c r="L25" s="63"/>
      <c r="M25" s="63"/>
      <c r="N25" s="63"/>
      <c r="O25" s="63"/>
      <c r="P25" s="63"/>
      <c r="Q25" s="63"/>
      <c r="R25" s="63"/>
    </row>
    <row r="26" spans="2:18" ht="15.5">
      <c r="B26" s="545" t="s">
        <v>555</v>
      </c>
      <c r="C26" s="546"/>
      <c r="D26" s="545" t="s">
        <v>556</v>
      </c>
      <c r="E26" s="547"/>
      <c r="F26" s="548" t="s">
        <v>557</v>
      </c>
      <c r="G26" s="547"/>
      <c r="H26" s="63"/>
      <c r="I26" s="63" t="s">
        <v>558</v>
      </c>
      <c r="J26" s="63"/>
      <c r="K26" s="63"/>
      <c r="L26" s="63"/>
      <c r="M26" s="63"/>
      <c r="N26" s="63"/>
      <c r="O26" s="63"/>
      <c r="P26" s="63"/>
      <c r="Q26" s="63"/>
      <c r="R26" s="63"/>
    </row>
    <row r="27" spans="2:18" ht="15.5">
      <c r="B27" s="549">
        <v>0.02</v>
      </c>
      <c r="C27" s="550"/>
      <c r="D27" s="553">
        <v>1</v>
      </c>
      <c r="E27" s="554"/>
      <c r="F27" s="557">
        <v>47000</v>
      </c>
      <c r="G27" s="558"/>
      <c r="H27" s="63"/>
      <c r="I27" s="63" t="s">
        <v>559</v>
      </c>
      <c r="J27" s="63"/>
      <c r="K27" s="63"/>
      <c r="L27" s="63"/>
      <c r="M27" s="63"/>
      <c r="N27" s="63"/>
      <c r="O27" s="63"/>
      <c r="P27" s="63"/>
      <c r="Q27" s="63"/>
      <c r="R27" s="63"/>
    </row>
    <row r="28" spans="2:18" ht="15.5">
      <c r="B28" s="551"/>
      <c r="C28" s="552"/>
      <c r="D28" s="555"/>
      <c r="E28" s="556"/>
      <c r="F28" s="559"/>
      <c r="G28" s="560"/>
      <c r="H28" s="63"/>
      <c r="I28" s="63"/>
      <c r="J28" s="63"/>
      <c r="K28" s="63"/>
      <c r="L28" s="63"/>
      <c r="M28" s="63"/>
      <c r="N28" s="63"/>
      <c r="O28" s="63"/>
      <c r="P28" s="63"/>
      <c r="Q28" s="63"/>
      <c r="R28" s="63"/>
    </row>
    <row r="29" spans="2:18" ht="15.5">
      <c r="B29" s="63"/>
      <c r="C29" s="63"/>
      <c r="D29" s="63"/>
      <c r="E29" s="63"/>
      <c r="F29" s="63"/>
      <c r="G29" s="63"/>
      <c r="H29" s="63"/>
      <c r="I29" s="63"/>
      <c r="J29" s="63"/>
      <c r="K29" s="63"/>
      <c r="L29" s="63"/>
      <c r="M29" s="63"/>
      <c r="N29" s="63"/>
      <c r="O29" s="63"/>
      <c r="P29" s="63"/>
      <c r="Q29" s="63"/>
      <c r="R29" s="63"/>
    </row>
    <row r="30" spans="2:18" ht="18.5">
      <c r="B30" s="561" t="s">
        <v>352</v>
      </c>
      <c r="C30" s="562"/>
      <c r="D30" s="562"/>
      <c r="E30" s="562"/>
      <c r="F30" s="562"/>
      <c r="G30" s="563"/>
      <c r="H30" s="63"/>
      <c r="I30" s="63"/>
      <c r="J30" s="63"/>
      <c r="K30" s="59" t="s">
        <v>1450</v>
      </c>
      <c r="L30" s="59" t="s">
        <v>712</v>
      </c>
      <c r="M30" s="59" t="s">
        <v>710</v>
      </c>
      <c r="N30" s="59" t="s">
        <v>333</v>
      </c>
      <c r="O30" s="63"/>
      <c r="P30" s="63"/>
      <c r="Q30" s="63"/>
      <c r="R30" s="63"/>
    </row>
    <row r="31" spans="2:18" ht="15.5">
      <c r="B31" s="564">
        <f>PMT(B27,D27,F27)</f>
        <v>-47940</v>
      </c>
      <c r="C31" s="565"/>
      <c r="D31" s="565"/>
      <c r="E31" s="565"/>
      <c r="F31" s="565"/>
      <c r="G31" s="566"/>
      <c r="H31" s="63"/>
      <c r="I31" s="63"/>
      <c r="J31" s="63"/>
      <c r="K31" s="63" t="s">
        <v>1451</v>
      </c>
      <c r="L31" s="63">
        <v>6</v>
      </c>
      <c r="M31" s="63">
        <v>1899.99</v>
      </c>
      <c r="N31" s="63">
        <f>L31*M31</f>
        <v>11399.94</v>
      </c>
      <c r="O31" s="63"/>
      <c r="P31" s="63"/>
      <c r="Q31" s="63"/>
      <c r="R31" s="63"/>
    </row>
    <row r="32" spans="2:18" ht="15.5">
      <c r="B32" s="567"/>
      <c r="C32" s="568"/>
      <c r="D32" s="568"/>
      <c r="E32" s="568"/>
      <c r="F32" s="568"/>
      <c r="G32" s="569"/>
      <c r="H32" s="63"/>
      <c r="I32" s="63"/>
      <c r="J32" s="63"/>
      <c r="K32" s="63" t="s">
        <v>1452</v>
      </c>
      <c r="L32" s="63">
        <v>5</v>
      </c>
      <c r="M32" s="63">
        <v>25.99</v>
      </c>
      <c r="N32" s="63">
        <f t="shared" ref="N32:N33" si="1">L32*M32</f>
        <v>129.94999999999999</v>
      </c>
      <c r="O32" s="63"/>
      <c r="P32" s="63"/>
      <c r="Q32" s="63"/>
      <c r="R32" s="63"/>
    </row>
    <row r="33" spans="2:18" ht="15.5">
      <c r="B33" s="63"/>
      <c r="C33" s="63"/>
      <c r="D33" s="63"/>
      <c r="E33" s="63"/>
      <c r="F33" s="63"/>
      <c r="G33" s="63"/>
      <c r="H33" s="63"/>
      <c r="I33" s="63"/>
      <c r="J33" s="63"/>
      <c r="K33" s="63" t="s">
        <v>1453</v>
      </c>
      <c r="L33" s="63">
        <v>37.97932563751386</v>
      </c>
      <c r="M33" s="63">
        <v>459.99</v>
      </c>
      <c r="N33" s="63">
        <f t="shared" si="1"/>
        <v>17470.11</v>
      </c>
      <c r="O33" s="63"/>
      <c r="P33" s="63"/>
      <c r="Q33" s="63"/>
      <c r="R33" s="63"/>
    </row>
    <row r="34" spans="2:18" ht="15.5">
      <c r="B34" s="545" t="s">
        <v>555</v>
      </c>
      <c r="C34" s="546"/>
      <c r="D34" s="545" t="s">
        <v>556</v>
      </c>
      <c r="E34" s="547"/>
      <c r="F34" s="548" t="s">
        <v>557</v>
      </c>
      <c r="G34" s="547"/>
      <c r="H34" s="63"/>
      <c r="I34" s="18" t="s">
        <v>560</v>
      </c>
      <c r="J34" s="63"/>
      <c r="K34" s="63"/>
      <c r="L34" s="63"/>
      <c r="M34" s="63"/>
      <c r="N34" s="60">
        <f>SUM(N31:N33)</f>
        <v>29000</v>
      </c>
      <c r="O34" s="63" t="s">
        <v>1454</v>
      </c>
      <c r="P34" s="63"/>
      <c r="Q34" s="63"/>
      <c r="R34" s="63"/>
    </row>
    <row r="35" spans="2:18" ht="15.5">
      <c r="B35" s="549">
        <v>0.02</v>
      </c>
      <c r="C35" s="550"/>
      <c r="D35" s="553">
        <v>12.000917440940324</v>
      </c>
      <c r="E35" s="554"/>
      <c r="F35" s="557">
        <v>47000</v>
      </c>
      <c r="G35" s="558"/>
      <c r="H35" s="63"/>
      <c r="I35" s="18" t="s">
        <v>540</v>
      </c>
      <c r="J35" s="63"/>
      <c r="K35" s="63"/>
      <c r="L35" s="63"/>
      <c r="M35" s="63"/>
      <c r="N35" s="63"/>
      <c r="O35" s="63"/>
      <c r="P35" s="63"/>
      <c r="Q35" s="63"/>
      <c r="R35" s="63"/>
    </row>
    <row r="36" spans="2:18" ht="15.5">
      <c r="B36" s="551"/>
      <c r="C36" s="552"/>
      <c r="D36" s="555"/>
      <c r="E36" s="556"/>
      <c r="F36" s="559"/>
      <c r="G36" s="560"/>
      <c r="H36" s="63"/>
      <c r="I36" s="308" t="s">
        <v>541</v>
      </c>
      <c r="J36" s="63"/>
      <c r="K36" s="443" t="s">
        <v>1455</v>
      </c>
      <c r="L36" s="438"/>
      <c r="M36" s="438"/>
      <c r="N36" s="438"/>
      <c r="O36" s="63"/>
      <c r="P36" s="63"/>
      <c r="Q36" s="63"/>
      <c r="R36" s="63"/>
    </row>
    <row r="37" spans="2:18" ht="15.5">
      <c r="B37" s="63"/>
      <c r="C37" s="63"/>
      <c r="D37" s="63"/>
      <c r="E37" s="63"/>
      <c r="F37" s="63"/>
      <c r="G37" s="63"/>
      <c r="H37" s="63"/>
      <c r="I37" s="308" t="s">
        <v>542</v>
      </c>
      <c r="J37" s="63"/>
      <c r="K37" s="63"/>
      <c r="L37" s="63"/>
      <c r="M37" s="63"/>
      <c r="N37" s="63"/>
      <c r="O37" s="63"/>
      <c r="P37" s="63"/>
      <c r="Q37" s="63"/>
      <c r="R37" s="63"/>
    </row>
    <row r="38" spans="2:18" ht="15.5">
      <c r="B38" s="561" t="s">
        <v>352</v>
      </c>
      <c r="C38" s="562"/>
      <c r="D38" s="562"/>
      <c r="E38" s="562"/>
      <c r="F38" s="562"/>
      <c r="G38" s="563"/>
      <c r="H38" s="63"/>
      <c r="I38" s="18" t="s">
        <v>546</v>
      </c>
      <c r="J38" s="63"/>
      <c r="K38" s="63"/>
      <c r="L38" s="63"/>
      <c r="M38" s="63"/>
      <c r="N38" s="63"/>
      <c r="O38" s="63"/>
      <c r="P38" s="63"/>
      <c r="Q38" s="63"/>
      <c r="R38" s="63"/>
    </row>
    <row r="39" spans="2:18" ht="15.5">
      <c r="B39" s="564">
        <f>PMT(B35,D35,F35)</f>
        <v>-4444.0000564572065</v>
      </c>
      <c r="C39" s="565"/>
      <c r="D39" s="565"/>
      <c r="E39" s="565"/>
      <c r="F39" s="565"/>
      <c r="G39" s="566"/>
      <c r="H39" s="63"/>
      <c r="I39" s="63" t="s">
        <v>561</v>
      </c>
      <c r="J39" s="63"/>
      <c r="K39" s="63"/>
      <c r="L39" s="63"/>
      <c r="M39" s="63"/>
      <c r="N39" s="63"/>
      <c r="O39" s="63"/>
      <c r="P39" s="63"/>
      <c r="Q39" s="63"/>
      <c r="R39" s="63"/>
    </row>
    <row r="40" spans="2:18" ht="15.5">
      <c r="B40" s="567"/>
      <c r="C40" s="568"/>
      <c r="D40" s="568"/>
      <c r="E40" s="568"/>
      <c r="F40" s="568"/>
      <c r="G40" s="569"/>
      <c r="H40" s="63"/>
      <c r="I40" s="63" t="s">
        <v>562</v>
      </c>
      <c r="J40" s="63"/>
      <c r="K40" s="63"/>
      <c r="L40" s="63"/>
      <c r="M40" s="63"/>
      <c r="N40" s="63"/>
      <c r="O40" s="63"/>
      <c r="P40" s="63"/>
      <c r="Q40" s="63"/>
      <c r="R40" s="63"/>
    </row>
    <row r="41" spans="2:18" ht="15.5">
      <c r="B41" s="63"/>
      <c r="C41" s="63"/>
      <c r="D41" s="63"/>
      <c r="E41" s="63"/>
      <c r="F41" s="63"/>
      <c r="G41" s="63"/>
      <c r="H41" s="63"/>
      <c r="I41" s="63" t="s">
        <v>563</v>
      </c>
      <c r="J41" s="63"/>
      <c r="K41" s="63"/>
      <c r="L41" s="63"/>
      <c r="M41" s="63"/>
      <c r="N41" s="63"/>
      <c r="O41" s="63"/>
      <c r="P41" s="63"/>
      <c r="Q41" s="63"/>
      <c r="R41" s="63"/>
    </row>
  </sheetData>
  <mergeCells count="40">
    <mergeCell ref="B27:C28"/>
    <mergeCell ref="D27:E28"/>
    <mergeCell ref="F27:G28"/>
    <mergeCell ref="B38:G38"/>
    <mergeCell ref="B39:G40"/>
    <mergeCell ref="B30:G30"/>
    <mergeCell ref="B31:G32"/>
    <mergeCell ref="B34:C34"/>
    <mergeCell ref="D34:E34"/>
    <mergeCell ref="F34:G34"/>
    <mergeCell ref="B35:C36"/>
    <mergeCell ref="D35:E36"/>
    <mergeCell ref="F35:G36"/>
    <mergeCell ref="B22:G22"/>
    <mergeCell ref="B23:G24"/>
    <mergeCell ref="B26:C26"/>
    <mergeCell ref="D26:E26"/>
    <mergeCell ref="F26:G26"/>
    <mergeCell ref="B18:C18"/>
    <mergeCell ref="D18:E18"/>
    <mergeCell ref="F18:G18"/>
    <mergeCell ref="B19:C20"/>
    <mergeCell ref="D19:E20"/>
    <mergeCell ref="F19:G20"/>
    <mergeCell ref="K17:P18"/>
    <mergeCell ref="K36:N36"/>
    <mergeCell ref="B12:G13"/>
    <mergeCell ref="B2:G3"/>
    <mergeCell ref="K2:P3"/>
    <mergeCell ref="B5:C6"/>
    <mergeCell ref="D5:D6"/>
    <mergeCell ref="E5:E6"/>
    <mergeCell ref="F5:F6"/>
    <mergeCell ref="G5:G6"/>
    <mergeCell ref="B8:C9"/>
    <mergeCell ref="D8:D9"/>
    <mergeCell ref="E8:E9"/>
    <mergeCell ref="F8:F9"/>
    <mergeCell ref="G8:G9"/>
    <mergeCell ref="E15:E16"/>
  </mergeCells>
  <pageMargins left="0.7" right="0.7" top="0.75" bottom="0.75" header="0.3" footer="0.3"/>
  <pageSetup orientation="portrait" r:id="rId1"/>
  <drawing r:id="rId2"/>
  <legacyDrawing r:id="rId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549BB-17AB-4036-A0CE-D4CB2F4292B6}">
  <sheetPr codeName="Hárok53">
    <tabColor rgb="FF7030A0"/>
  </sheetPr>
  <dimension ref="A1:D2"/>
  <sheetViews>
    <sheetView zoomScale="205" zoomScaleNormal="205" workbookViewId="0">
      <selection activeCell="C18" sqref="C18"/>
    </sheetView>
  </sheetViews>
  <sheetFormatPr defaultRowHeight="14.5"/>
  <cols>
    <col min="1" max="1" width="10" bestFit="1" customWidth="1"/>
    <col min="2" max="2" width="7.6328125" bestFit="1" customWidth="1"/>
    <col min="3" max="3" width="8.1796875" bestFit="1" customWidth="1"/>
    <col min="4" max="4" width="13.1796875" bestFit="1" customWidth="1"/>
  </cols>
  <sheetData>
    <row r="1" spans="1:4" ht="15.5">
      <c r="A1" s="63" t="s">
        <v>402</v>
      </c>
      <c r="B1" s="63" t="s">
        <v>710</v>
      </c>
      <c r="C1" s="63" t="s">
        <v>1363</v>
      </c>
      <c r="D1" s="63" t="s">
        <v>528</v>
      </c>
    </row>
    <row r="2" spans="1:4" ht="15.5">
      <c r="A2" s="63" t="s">
        <v>1362</v>
      </c>
      <c r="B2" s="63">
        <v>986.95</v>
      </c>
      <c r="C2" s="324">
        <v>0.5</v>
      </c>
      <c r="D2" s="63">
        <f>B2*(C2+1)</f>
        <v>1480.4250000000002</v>
      </c>
    </row>
  </sheetData>
  <scenarios current="2" show="4" sqref="D2">
    <scenario name="Pesimistický" locked="1" count="1" user="Miroslav Reiter" comment="Vytvoril: Miroslav Reiter dňa 31.5.2021">
      <inputCells r="C2" val="0,2" numFmtId="9"/>
    </scenario>
    <scenario name="Realistický" locked="1" count="1" user="Miroslav Reiter" comment="Vytvoril: Miroslav Reiter dňa 31.5.2021">
      <inputCells r="C2" val="0,45" numFmtId="9"/>
    </scenario>
    <scenario name="Optimistický" locked="1" count="1" user="Miroslav Reiter" comment="Vytvoril: Miroslav Reiter dňa 31.5.2021">
      <inputCells r="C2" val="0,65" numFmtId="9"/>
    </scenario>
    <scenario name="Manažér má radosť" locked="1" count="1" user="Miroslav Reiter" comment="Vytvoril: Miroslav Reiter dňa 31.5.2021">
      <inputCells r="C2" val="3" numFmtId="9"/>
    </scenario>
    <scenario name="Pôvodné hodnoty" locked="1" count="1" user="Miroslav Reiter" comment="Vytvoril: Miroslav Reiter dňa 31.5.2021">
      <inputCells r="C2" val="0,5" numFmtId="9"/>
    </scenario>
  </scenario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árok18">
    <tabColor theme="1"/>
  </sheetPr>
  <dimension ref="A1:M56"/>
  <sheetViews>
    <sheetView workbookViewId="0">
      <selection activeCell="C18" sqref="C18"/>
    </sheetView>
  </sheetViews>
  <sheetFormatPr defaultRowHeight="14.5"/>
  <cols>
    <col min="1" max="1" width="16.81640625" bestFit="1" customWidth="1"/>
    <col min="2" max="2" width="12.90625" bestFit="1" customWidth="1"/>
    <col min="3" max="3" width="14.90625" bestFit="1" customWidth="1"/>
    <col min="4" max="4" width="12.90625" bestFit="1" customWidth="1"/>
    <col min="5" max="6" width="13.90625" bestFit="1" customWidth="1"/>
    <col min="7" max="10" width="10.6328125" bestFit="1" customWidth="1"/>
    <col min="11" max="11" width="11.6328125" bestFit="1" customWidth="1"/>
    <col min="13" max="13" width="9.90625" bestFit="1" customWidth="1"/>
  </cols>
  <sheetData>
    <row r="1" spans="1:13" ht="15.5">
      <c r="A1" s="325" t="s">
        <v>1388</v>
      </c>
      <c r="B1" s="326"/>
      <c r="C1" s="326"/>
      <c r="D1" s="327"/>
      <c r="E1" s="328"/>
      <c r="F1" s="63"/>
      <c r="G1" s="63"/>
      <c r="H1" s="63"/>
      <c r="I1" s="63"/>
      <c r="J1" s="63"/>
      <c r="K1" s="63"/>
      <c r="L1" s="63"/>
      <c r="M1" s="63"/>
    </row>
    <row r="2" spans="1:13" ht="62">
      <c r="A2" s="63"/>
      <c r="B2" s="329" t="s">
        <v>1392</v>
      </c>
      <c r="C2" s="329" t="s">
        <v>1390</v>
      </c>
      <c r="D2" s="329" t="s">
        <v>1391</v>
      </c>
      <c r="E2" s="329" t="s">
        <v>1399</v>
      </c>
      <c r="F2" s="63"/>
      <c r="G2" s="63"/>
      <c r="H2" s="63"/>
      <c r="I2" s="63"/>
      <c r="J2" s="63"/>
      <c r="K2" s="63"/>
      <c r="L2" s="63"/>
      <c r="M2" s="63"/>
    </row>
    <row r="3" spans="1:13" ht="15.5">
      <c r="A3" s="307" t="s">
        <v>586</v>
      </c>
      <c r="B3" s="232" t="s">
        <v>1412</v>
      </c>
      <c r="C3" s="232" t="s">
        <v>417</v>
      </c>
      <c r="D3" s="232" t="s">
        <v>1539</v>
      </c>
      <c r="E3" s="232" t="s">
        <v>1412</v>
      </c>
      <c r="F3" s="63"/>
      <c r="G3" s="63"/>
      <c r="H3" s="63"/>
      <c r="I3" s="63"/>
      <c r="J3" s="63"/>
      <c r="K3" s="63"/>
      <c r="L3" s="63"/>
      <c r="M3" s="63"/>
    </row>
    <row r="4" spans="1:13" ht="15.5">
      <c r="A4" s="307" t="s">
        <v>1389</v>
      </c>
      <c r="B4" s="296"/>
      <c r="C4" s="296"/>
      <c r="D4" s="296"/>
      <c r="E4" s="296"/>
      <c r="F4" s="63"/>
      <c r="G4" s="63"/>
      <c r="H4" s="63"/>
      <c r="I4" s="63"/>
      <c r="J4" s="63"/>
      <c r="K4" s="63"/>
      <c r="L4" s="63"/>
      <c r="M4" s="63"/>
    </row>
    <row r="5" spans="1:13" ht="15.5">
      <c r="A5" s="63"/>
      <c r="B5" s="63"/>
      <c r="C5" s="63"/>
      <c r="D5" s="63"/>
      <c r="E5" s="63"/>
      <c r="F5" s="63"/>
      <c r="G5" s="63"/>
      <c r="H5" s="63"/>
      <c r="I5" s="63"/>
      <c r="J5" s="63"/>
      <c r="K5" s="63"/>
      <c r="L5" s="63"/>
      <c r="M5" s="63"/>
    </row>
    <row r="6" spans="1:13" ht="15.5">
      <c r="A6" s="63"/>
      <c r="B6" s="306" t="s">
        <v>1393</v>
      </c>
      <c r="C6" s="63"/>
      <c r="D6" s="306" t="str">
        <f t="array" ref="D6:K6">TRANSPOSE(B6:B13)</f>
        <v>Zoznam 1</v>
      </c>
      <c r="E6" s="1" t="str">
        <v>Jozefína</v>
      </c>
      <c r="F6" s="1" t="str">
        <v>Jozef</v>
      </c>
      <c r="G6" s="1" t="str">
        <v>Tomáš</v>
      </c>
      <c r="H6" s="1" t="str">
        <v>Ferdinand</v>
      </c>
      <c r="I6" s="1" t="str">
        <v>Ferdinand</v>
      </c>
      <c r="J6" s="1" t="str">
        <v>Ferdinand</v>
      </c>
      <c r="K6" s="1" t="str">
        <v>Tomáš</v>
      </c>
      <c r="L6" s="63"/>
      <c r="M6" s="306" t="s">
        <v>1394</v>
      </c>
    </row>
    <row r="7" spans="1:13" ht="15.5">
      <c r="A7" s="63"/>
      <c r="B7" s="232" t="s">
        <v>1540</v>
      </c>
      <c r="C7" s="63"/>
      <c r="D7" s="63"/>
      <c r="E7" s="63"/>
      <c r="F7" s="63"/>
      <c r="G7" s="63"/>
      <c r="H7" s="63"/>
      <c r="I7" s="63"/>
      <c r="J7" s="63"/>
      <c r="K7" s="63"/>
      <c r="L7" s="63"/>
      <c r="M7" s="232">
        <v>0</v>
      </c>
    </row>
    <row r="8" spans="1:13" ht="15.5">
      <c r="A8" s="63"/>
      <c r="B8" s="232" t="s">
        <v>1412</v>
      </c>
      <c r="C8" s="63"/>
      <c r="D8" s="63"/>
      <c r="E8" s="63"/>
      <c r="F8" s="63"/>
      <c r="G8" s="63"/>
      <c r="H8" s="63"/>
      <c r="I8" s="63"/>
      <c r="J8" s="63"/>
      <c r="K8" s="63"/>
      <c r="L8" s="63"/>
      <c r="M8" s="330">
        <v>0.01</v>
      </c>
    </row>
    <row r="9" spans="1:13" ht="15.5">
      <c r="A9" s="63"/>
      <c r="B9" s="232" t="s">
        <v>417</v>
      </c>
      <c r="C9" s="63"/>
      <c r="D9" s="63"/>
      <c r="E9" s="63"/>
      <c r="F9" s="63"/>
      <c r="G9" s="63"/>
      <c r="H9" s="63"/>
      <c r="I9" s="63"/>
      <c r="J9" s="63"/>
      <c r="K9" s="63"/>
      <c r="L9" s="63"/>
      <c r="M9" s="330">
        <v>0.02</v>
      </c>
    </row>
    <row r="10" spans="1:13" ht="15.5">
      <c r="A10" s="63"/>
      <c r="B10" s="232" t="s">
        <v>4302</v>
      </c>
      <c r="C10" s="63"/>
      <c r="D10" s="63"/>
      <c r="E10" s="63"/>
      <c r="F10" s="63"/>
      <c r="G10" s="63"/>
      <c r="H10" s="63"/>
      <c r="I10" s="63"/>
      <c r="J10" s="63"/>
      <c r="K10" s="63"/>
      <c r="L10" s="63"/>
      <c r="M10" s="330">
        <v>0.04</v>
      </c>
    </row>
    <row r="11" spans="1:13" ht="15.5">
      <c r="A11" s="63"/>
      <c r="B11" s="232" t="s">
        <v>4302</v>
      </c>
      <c r="C11" s="63"/>
      <c r="D11" s="63"/>
      <c r="E11" s="63"/>
      <c r="F11" s="63"/>
      <c r="G11" s="63"/>
      <c r="H11" s="63"/>
      <c r="I11" s="63"/>
      <c r="J11" s="63"/>
      <c r="K11" s="63"/>
      <c r="L11" s="63"/>
      <c r="M11" s="330">
        <v>0.05</v>
      </c>
    </row>
    <row r="12" spans="1:13" ht="15.5">
      <c r="A12" s="63"/>
      <c r="B12" s="232" t="s">
        <v>4302</v>
      </c>
      <c r="C12" s="63"/>
      <c r="D12" s="63"/>
      <c r="E12" s="63"/>
      <c r="F12" s="63"/>
      <c r="G12" s="63"/>
      <c r="H12" s="63"/>
      <c r="I12" s="63"/>
      <c r="J12" s="63"/>
      <c r="K12" s="63"/>
      <c r="L12" s="63"/>
      <c r="M12" s="330">
        <v>0.06</v>
      </c>
    </row>
    <row r="13" spans="1:13" ht="15.5">
      <c r="A13" s="63"/>
      <c r="B13" s="232" t="s">
        <v>417</v>
      </c>
      <c r="C13" s="63"/>
      <c r="D13" s="63"/>
      <c r="E13" s="63"/>
      <c r="F13" s="63"/>
      <c r="G13" s="63"/>
      <c r="H13" s="63"/>
      <c r="I13" s="63"/>
      <c r="J13" s="63"/>
      <c r="K13" s="63"/>
      <c r="L13" s="63"/>
      <c r="M13" s="330">
        <v>0.08</v>
      </c>
    </row>
    <row r="14" spans="1:13" ht="15.5">
      <c r="A14" s="63"/>
      <c r="B14" s="63"/>
      <c r="C14" s="63"/>
      <c r="D14" s="63"/>
      <c r="E14" s="63"/>
      <c r="F14" s="63"/>
      <c r="G14" s="63"/>
      <c r="H14" s="63"/>
      <c r="I14" s="63"/>
      <c r="J14" s="63"/>
      <c r="K14" s="63"/>
      <c r="L14" s="63"/>
      <c r="M14" s="63"/>
    </row>
    <row r="15" spans="1:13" ht="15.5">
      <c r="A15" s="328" t="s">
        <v>1536</v>
      </c>
      <c r="B15" s="328"/>
      <c r="C15" s="328"/>
      <c r="D15" s="328"/>
      <c r="E15" s="328"/>
      <c r="F15" s="328"/>
      <c r="G15" s="63"/>
      <c r="H15" s="63"/>
      <c r="I15" s="63"/>
      <c r="J15" s="63"/>
      <c r="K15" s="63"/>
      <c r="L15" s="63"/>
      <c r="M15" s="63"/>
    </row>
    <row r="16" spans="1:13" ht="62">
      <c r="A16" s="63"/>
      <c r="B16" s="331" t="s">
        <v>1396</v>
      </c>
      <c r="C16" s="331" t="s">
        <v>1395</v>
      </c>
      <c r="D16" s="331" t="s">
        <v>1397</v>
      </c>
      <c r="E16" s="331" t="s">
        <v>1398</v>
      </c>
      <c r="F16" s="332" t="s">
        <v>1399</v>
      </c>
      <c r="G16" s="63"/>
      <c r="H16" s="63"/>
      <c r="I16" s="63"/>
      <c r="J16" s="63"/>
      <c r="K16" s="63"/>
      <c r="L16" s="63"/>
      <c r="M16" s="63"/>
    </row>
    <row r="17" spans="1:13" ht="15.5">
      <c r="A17" s="307" t="s">
        <v>586</v>
      </c>
      <c r="B17" s="333">
        <v>150</v>
      </c>
      <c r="C17" s="333">
        <v>100</v>
      </c>
      <c r="D17" s="333">
        <v>-400</v>
      </c>
      <c r="E17" s="333">
        <v>20000</v>
      </c>
      <c r="F17" s="333">
        <v>50</v>
      </c>
      <c r="G17" s="63"/>
      <c r="H17" s="63"/>
      <c r="I17" s="63"/>
      <c r="J17" s="63"/>
      <c r="K17" s="63"/>
      <c r="L17" s="63"/>
      <c r="M17" s="63"/>
    </row>
    <row r="18" spans="1:13" ht="15.5">
      <c r="A18" s="307" t="s">
        <v>1389</v>
      </c>
      <c r="B18" s="296"/>
      <c r="C18" s="296"/>
      <c r="D18" s="296"/>
      <c r="E18" s="296"/>
      <c r="F18" s="296"/>
      <c r="G18" s="63"/>
      <c r="H18" s="63"/>
      <c r="I18" s="63"/>
      <c r="J18" s="63"/>
      <c r="K18" s="63"/>
      <c r="L18" s="63"/>
      <c r="M18" s="63"/>
    </row>
    <row r="19" spans="1:13" ht="15.5">
      <c r="A19" s="63"/>
      <c r="B19" s="63"/>
      <c r="C19" s="63"/>
      <c r="D19" s="63"/>
      <c r="E19" s="63"/>
      <c r="F19" s="63"/>
      <c r="G19" s="63"/>
      <c r="H19" s="63"/>
      <c r="I19" s="63"/>
      <c r="J19" s="63"/>
      <c r="K19" s="63"/>
      <c r="L19" s="63"/>
      <c r="M19" s="63"/>
    </row>
    <row r="20" spans="1:13" ht="15.5">
      <c r="A20" s="63"/>
      <c r="B20" s="307" t="s">
        <v>1393</v>
      </c>
      <c r="C20" s="63"/>
      <c r="D20" s="307" t="str">
        <f t="array" ref="D20:K20">TRANSPOSE(B20:B27)</f>
        <v>Zoznam 1</v>
      </c>
      <c r="E20" s="57">
        <v>0</v>
      </c>
      <c r="F20" s="57">
        <v>100</v>
      </c>
      <c r="G20" s="57">
        <v>500</v>
      </c>
      <c r="H20" s="57">
        <v>1000</v>
      </c>
      <c r="I20" s="57">
        <v>2500</v>
      </c>
      <c r="J20" s="57">
        <v>5000</v>
      </c>
      <c r="K20" s="57">
        <v>10000</v>
      </c>
      <c r="L20" s="63"/>
      <c r="M20" s="63"/>
    </row>
    <row r="21" spans="1:13" ht="15.5">
      <c r="A21" s="63"/>
      <c r="B21" s="333">
        <v>0</v>
      </c>
      <c r="C21" s="63"/>
      <c r="D21" s="63"/>
      <c r="E21" s="63"/>
      <c r="F21" s="63"/>
      <c r="G21" s="63"/>
      <c r="H21" s="63"/>
      <c r="I21" s="63"/>
      <c r="J21" s="63"/>
      <c r="K21" s="63"/>
      <c r="L21" s="63"/>
      <c r="M21" s="63"/>
    </row>
    <row r="22" spans="1:13" ht="15.5">
      <c r="A22" s="63"/>
      <c r="B22" s="333">
        <v>100</v>
      </c>
      <c r="C22" s="63" t="s">
        <v>587</v>
      </c>
      <c r="D22" s="63"/>
      <c r="E22" s="63"/>
      <c r="F22" s="63"/>
      <c r="G22" s="63"/>
      <c r="H22" s="63"/>
      <c r="I22" s="63"/>
      <c r="J22" s="63"/>
      <c r="K22" s="63"/>
      <c r="L22" s="63"/>
      <c r="M22" s="63"/>
    </row>
    <row r="23" spans="1:13" ht="15.5">
      <c r="A23" s="63"/>
      <c r="B23" s="333">
        <v>500</v>
      </c>
      <c r="C23" s="63"/>
      <c r="D23" s="63"/>
      <c r="E23" s="63"/>
      <c r="F23" s="63"/>
      <c r="G23" s="63"/>
      <c r="H23" s="63"/>
      <c r="I23" s="63"/>
      <c r="J23" s="63"/>
      <c r="K23" s="63"/>
      <c r="L23" s="63"/>
      <c r="M23" s="63"/>
    </row>
    <row r="24" spans="1:13" ht="15.5">
      <c r="A24" s="63"/>
      <c r="B24" s="333">
        <v>1000</v>
      </c>
      <c r="C24" s="63"/>
      <c r="D24" s="63"/>
      <c r="E24" s="63"/>
      <c r="F24" s="63"/>
      <c r="G24" s="63"/>
      <c r="H24" s="63"/>
      <c r="I24" s="63"/>
      <c r="J24" s="63"/>
      <c r="K24" s="63"/>
      <c r="L24" s="63"/>
      <c r="M24" s="63"/>
    </row>
    <row r="25" spans="1:13" ht="15.5">
      <c r="A25" s="63"/>
      <c r="B25" s="333">
        <v>2500</v>
      </c>
      <c r="C25" s="63"/>
      <c r="D25" s="63"/>
      <c r="E25" s="63"/>
      <c r="F25" s="63"/>
      <c r="G25" s="63"/>
      <c r="H25" s="63"/>
      <c r="I25" s="63"/>
      <c r="J25" s="63"/>
      <c r="K25" s="63"/>
      <c r="L25" s="63"/>
      <c r="M25" s="63"/>
    </row>
    <row r="26" spans="1:13" ht="15.5">
      <c r="A26" s="63"/>
      <c r="B26" s="333">
        <v>5000</v>
      </c>
      <c r="C26" s="63"/>
      <c r="D26" s="63"/>
      <c r="E26" s="63"/>
      <c r="F26" s="63"/>
      <c r="G26" s="63"/>
      <c r="H26" s="63"/>
      <c r="I26" s="63"/>
      <c r="J26" s="63"/>
      <c r="K26" s="63"/>
      <c r="L26" s="63"/>
      <c r="M26" s="63"/>
    </row>
    <row r="27" spans="1:13" ht="15.5">
      <c r="A27" s="63"/>
      <c r="B27" s="333">
        <v>10000</v>
      </c>
      <c r="C27" s="63"/>
      <c r="D27" s="63"/>
      <c r="E27" s="63"/>
      <c r="F27" s="63"/>
      <c r="G27" s="63"/>
      <c r="H27" s="63"/>
      <c r="I27" s="63"/>
      <c r="J27" s="63"/>
      <c r="K27" s="63"/>
      <c r="L27" s="63"/>
      <c r="M27" s="63"/>
    </row>
    <row r="28" spans="1:13" ht="15.5">
      <c r="A28" s="63"/>
      <c r="B28" s="63"/>
      <c r="C28" s="63"/>
      <c r="D28" s="63"/>
      <c r="E28" s="63"/>
      <c r="F28" s="63"/>
      <c r="G28" s="63"/>
      <c r="H28" s="63"/>
      <c r="I28" s="63"/>
      <c r="J28" s="63"/>
      <c r="K28" s="63"/>
      <c r="L28" s="63"/>
      <c r="M28" s="63"/>
    </row>
    <row r="29" spans="1:13" ht="15.5">
      <c r="A29" s="328" t="s">
        <v>1537</v>
      </c>
      <c r="B29" s="328"/>
      <c r="C29" s="328"/>
      <c r="D29" s="328"/>
      <c r="E29" s="328"/>
      <c r="F29" s="328"/>
      <c r="G29" s="63"/>
      <c r="H29" s="63"/>
      <c r="I29" s="63"/>
      <c r="J29" s="63"/>
      <c r="K29" s="63"/>
      <c r="L29" s="63"/>
      <c r="M29" s="63"/>
    </row>
    <row r="30" spans="1:13" ht="62">
      <c r="A30" s="63"/>
      <c r="B30" s="331" t="s">
        <v>1396</v>
      </c>
      <c r="C30" s="331" t="s">
        <v>1395</v>
      </c>
      <c r="D30" s="331" t="s">
        <v>1397</v>
      </c>
      <c r="E30" s="331" t="s">
        <v>1398</v>
      </c>
      <c r="F30" s="332" t="s">
        <v>1399</v>
      </c>
      <c r="G30" s="63"/>
      <c r="H30" s="63"/>
      <c r="I30" s="63"/>
      <c r="J30" s="63"/>
      <c r="K30" s="63"/>
      <c r="L30" s="63"/>
      <c r="M30" s="63"/>
    </row>
    <row r="31" spans="1:13" ht="15.5">
      <c r="A31" s="307" t="s">
        <v>586</v>
      </c>
      <c r="B31" s="333">
        <v>1500</v>
      </c>
      <c r="C31" s="333">
        <v>2500</v>
      </c>
      <c r="D31" s="333">
        <v>20000</v>
      </c>
      <c r="E31" s="333">
        <v>-10</v>
      </c>
      <c r="F31" s="333">
        <v>9000</v>
      </c>
      <c r="G31" s="63"/>
      <c r="H31" s="63"/>
      <c r="I31" s="63"/>
      <c r="J31" s="63"/>
      <c r="K31" s="63"/>
      <c r="L31" s="63"/>
      <c r="M31" s="63"/>
    </row>
    <row r="32" spans="1:13" ht="15.5">
      <c r="A32" s="307" t="s">
        <v>1389</v>
      </c>
      <c r="B32" s="296"/>
      <c r="C32" s="296"/>
      <c r="D32" s="296"/>
      <c r="E32" s="296"/>
      <c r="F32" s="296"/>
      <c r="G32" s="63"/>
      <c r="H32" s="63"/>
      <c r="I32" s="63"/>
      <c r="J32" s="63"/>
      <c r="K32" s="63"/>
      <c r="L32" s="63"/>
      <c r="M32" s="63"/>
    </row>
    <row r="33" spans="1:13" ht="15.5">
      <c r="A33" s="63"/>
      <c r="B33" s="63"/>
      <c r="C33" s="63"/>
      <c r="D33" s="63"/>
      <c r="E33" s="63"/>
      <c r="F33" s="63"/>
      <c r="G33" s="63"/>
      <c r="H33" s="63"/>
      <c r="I33" s="63"/>
      <c r="J33" s="63"/>
      <c r="K33" s="63"/>
      <c r="L33" s="63"/>
      <c r="M33" s="63"/>
    </row>
    <row r="34" spans="1:13" ht="15.5">
      <c r="A34" s="63"/>
      <c r="B34" s="307" t="s">
        <v>1393</v>
      </c>
      <c r="C34" s="63"/>
      <c r="D34" s="307" t="str">
        <f t="array" ref="D34:K34">TRANSPOSE(B34:B41)</f>
        <v>Zoznam 1</v>
      </c>
      <c r="E34" s="57">
        <v>10000</v>
      </c>
      <c r="F34" s="57">
        <v>5000</v>
      </c>
      <c r="G34" s="57">
        <v>2500</v>
      </c>
      <c r="H34" s="57">
        <v>1000</v>
      </c>
      <c r="I34" s="57">
        <v>500</v>
      </c>
      <c r="J34" s="57">
        <v>100</v>
      </c>
      <c r="K34" s="57">
        <v>0</v>
      </c>
      <c r="L34" s="63"/>
      <c r="M34" s="63"/>
    </row>
    <row r="35" spans="1:13" ht="15.5">
      <c r="A35" s="63"/>
      <c r="B35" s="333">
        <v>10000</v>
      </c>
      <c r="C35" s="63"/>
      <c r="D35" s="63"/>
      <c r="E35" s="63"/>
      <c r="F35" s="63"/>
      <c r="G35" s="63"/>
      <c r="H35" s="63"/>
      <c r="I35" s="63"/>
      <c r="J35" s="63"/>
      <c r="K35" s="63"/>
      <c r="L35" s="63"/>
      <c r="M35" s="63"/>
    </row>
    <row r="36" spans="1:13" ht="15.5">
      <c r="A36" s="63"/>
      <c r="B36" s="333">
        <v>5000</v>
      </c>
      <c r="C36" s="63"/>
      <c r="D36" s="63"/>
      <c r="E36" s="63"/>
      <c r="F36" s="63"/>
      <c r="G36" s="63"/>
      <c r="H36" s="63"/>
      <c r="I36" s="63"/>
      <c r="J36" s="63"/>
      <c r="K36" s="63"/>
      <c r="L36" s="63"/>
      <c r="M36" s="63"/>
    </row>
    <row r="37" spans="1:13" ht="15.5">
      <c r="A37" s="63"/>
      <c r="B37" s="333">
        <v>2500</v>
      </c>
      <c r="C37" s="63"/>
      <c r="D37" s="63"/>
      <c r="E37" s="63"/>
      <c r="F37" s="63"/>
      <c r="G37" s="63"/>
      <c r="H37" s="63"/>
      <c r="I37" s="63"/>
      <c r="J37" s="63"/>
      <c r="K37" s="63"/>
      <c r="L37" s="63"/>
      <c r="M37" s="63"/>
    </row>
    <row r="38" spans="1:13" ht="15.5">
      <c r="A38" s="63"/>
      <c r="B38" s="333">
        <v>1000</v>
      </c>
      <c r="C38" s="63"/>
      <c r="D38" s="63"/>
      <c r="E38" s="63"/>
      <c r="F38" s="63"/>
      <c r="G38" s="63"/>
      <c r="H38" s="63"/>
      <c r="I38" s="63"/>
      <c r="J38" s="63"/>
      <c r="K38" s="63"/>
      <c r="L38" s="63"/>
      <c r="M38" s="63"/>
    </row>
    <row r="39" spans="1:13" ht="15.5">
      <c r="A39" s="63"/>
      <c r="B39" s="333">
        <v>500</v>
      </c>
      <c r="C39" s="63"/>
      <c r="D39" s="63"/>
      <c r="E39" s="63"/>
      <c r="F39" s="63"/>
      <c r="G39" s="63"/>
      <c r="H39" s="63"/>
      <c r="I39" s="63"/>
      <c r="J39" s="63"/>
      <c r="K39" s="63"/>
      <c r="L39" s="63"/>
      <c r="M39" s="63"/>
    </row>
    <row r="40" spans="1:13" ht="15.5">
      <c r="A40" s="63"/>
      <c r="B40" s="333">
        <v>100</v>
      </c>
      <c r="C40" s="63"/>
      <c r="D40" s="63"/>
      <c r="E40" s="63"/>
      <c r="F40" s="63"/>
      <c r="G40" s="63"/>
      <c r="H40" s="63"/>
      <c r="I40" s="63"/>
      <c r="J40" s="63"/>
      <c r="K40" s="63"/>
      <c r="L40" s="63"/>
      <c r="M40" s="63"/>
    </row>
    <row r="41" spans="1:13" ht="15.5">
      <c r="A41" s="63"/>
      <c r="B41" s="333">
        <v>0</v>
      </c>
      <c r="C41" s="63"/>
      <c r="D41" s="63"/>
      <c r="E41" s="63"/>
      <c r="F41" s="63"/>
      <c r="G41" s="63"/>
      <c r="H41" s="63"/>
      <c r="I41" s="63"/>
      <c r="J41" s="63"/>
      <c r="K41" s="63"/>
      <c r="L41" s="63"/>
      <c r="M41" s="63"/>
    </row>
    <row r="42" spans="1:13" ht="15.5">
      <c r="A42" s="63"/>
      <c r="B42" s="63"/>
      <c r="C42" s="63"/>
      <c r="D42" s="63"/>
      <c r="E42" s="63"/>
      <c r="F42" s="63"/>
      <c r="G42" s="63"/>
      <c r="H42" s="63"/>
      <c r="I42" s="63"/>
      <c r="J42" s="63"/>
      <c r="K42" s="63"/>
      <c r="L42" s="63"/>
      <c r="M42" s="63"/>
    </row>
    <row r="43" spans="1:13" ht="16" thickBot="1">
      <c r="A43" s="63"/>
      <c r="B43" s="63"/>
      <c r="C43" s="63"/>
      <c r="D43" s="63"/>
      <c r="E43" s="63"/>
      <c r="F43" s="63"/>
      <c r="G43" s="63"/>
      <c r="H43" s="63"/>
      <c r="I43" s="63"/>
      <c r="J43" s="63"/>
      <c r="K43" s="63"/>
      <c r="L43" s="63"/>
      <c r="M43" s="63"/>
    </row>
    <row r="44" spans="1:13" ht="15.5">
      <c r="A44" s="58" t="s">
        <v>1385</v>
      </c>
      <c r="B44" s="334"/>
      <c r="C44" s="58" t="s">
        <v>1386</v>
      </c>
      <c r="D44" s="335" t="s">
        <v>183</v>
      </c>
      <c r="E44" s="63"/>
      <c r="F44" s="63"/>
      <c r="G44" s="63"/>
      <c r="H44" s="63"/>
      <c r="I44" s="63"/>
      <c r="J44" s="63"/>
      <c r="K44" s="63"/>
      <c r="L44" s="63"/>
      <c r="M44" s="63"/>
    </row>
    <row r="45" spans="1:13" ht="16" thickBot="1">
      <c r="A45" s="334" t="s">
        <v>183</v>
      </c>
      <c r="B45" s="334"/>
      <c r="C45" s="58" t="s">
        <v>1387</v>
      </c>
      <c r="D45" s="336"/>
      <c r="E45" s="63"/>
      <c r="F45" s="63"/>
      <c r="G45" s="63"/>
      <c r="H45" s="63"/>
      <c r="I45" s="63"/>
      <c r="J45" s="63"/>
      <c r="K45" s="63"/>
      <c r="L45" s="63"/>
      <c r="M45" s="63"/>
    </row>
    <row r="46" spans="1:13" ht="15.5">
      <c r="A46" s="334" t="s">
        <v>184</v>
      </c>
      <c r="B46" s="334"/>
      <c r="C46" s="334"/>
      <c r="D46" s="334"/>
      <c r="E46" s="63"/>
      <c r="F46" s="63"/>
      <c r="G46" s="63"/>
      <c r="H46" s="63"/>
      <c r="I46" s="63"/>
      <c r="J46" s="63"/>
      <c r="K46" s="63"/>
      <c r="L46" s="63"/>
      <c r="M46" s="63"/>
    </row>
    <row r="47" spans="1:13" ht="15.5">
      <c r="A47" s="334" t="s">
        <v>185</v>
      </c>
      <c r="B47" s="334"/>
      <c r="C47" s="334"/>
      <c r="D47" s="334"/>
      <c r="E47" s="63"/>
      <c r="F47" s="63"/>
      <c r="G47" s="63"/>
      <c r="H47" s="63"/>
      <c r="I47" s="63"/>
      <c r="J47" s="63"/>
      <c r="K47" s="63"/>
      <c r="L47" s="63"/>
      <c r="M47" s="63"/>
    </row>
    <row r="48" spans="1:13" ht="15.5">
      <c r="A48" s="334" t="s">
        <v>186</v>
      </c>
      <c r="B48" s="334"/>
      <c r="C48" s="63"/>
      <c r="D48" s="63"/>
      <c r="E48" s="63"/>
      <c r="F48" s="63"/>
      <c r="G48" s="63"/>
      <c r="H48" s="63"/>
      <c r="I48" s="63"/>
      <c r="J48" s="63"/>
      <c r="K48" s="63"/>
      <c r="L48" s="63"/>
      <c r="M48" s="63"/>
    </row>
    <row r="49" spans="1:13" ht="15.5">
      <c r="A49" s="334" t="s">
        <v>187</v>
      </c>
      <c r="B49" s="334"/>
      <c r="C49" s="63"/>
      <c r="D49" s="63"/>
      <c r="E49" s="63"/>
      <c r="F49" s="63"/>
      <c r="G49" s="63"/>
      <c r="H49" s="63"/>
      <c r="I49" s="63"/>
      <c r="J49" s="63"/>
      <c r="K49" s="63"/>
      <c r="L49" s="63"/>
      <c r="M49" s="63"/>
    </row>
    <row r="50" spans="1:13" ht="15.5">
      <c r="A50" s="334" t="s">
        <v>188</v>
      </c>
      <c r="B50" s="334"/>
      <c r="C50" s="334"/>
      <c r="D50" s="334"/>
      <c r="E50" s="63"/>
      <c r="F50" s="63"/>
      <c r="G50" s="63"/>
      <c r="H50" s="63"/>
      <c r="I50" s="63"/>
      <c r="J50" s="63"/>
      <c r="K50" s="63"/>
      <c r="L50" s="63"/>
      <c r="M50" s="63"/>
    </row>
    <row r="51" spans="1:13" ht="15.5">
      <c r="A51" s="334" t="s">
        <v>189</v>
      </c>
      <c r="B51" s="334"/>
      <c r="C51" s="334"/>
      <c r="D51" s="334"/>
      <c r="E51" s="63"/>
      <c r="F51" s="63"/>
      <c r="G51" s="63"/>
      <c r="H51" s="63"/>
      <c r="I51" s="63"/>
      <c r="J51" s="63"/>
      <c r="K51" s="63"/>
      <c r="L51" s="63"/>
      <c r="M51" s="63"/>
    </row>
    <row r="52" spans="1:13" ht="15.5">
      <c r="A52" s="334" t="s">
        <v>190</v>
      </c>
      <c r="B52" s="334"/>
      <c r="C52" s="334"/>
      <c r="D52" s="334"/>
      <c r="E52" s="63"/>
      <c r="F52" s="63"/>
      <c r="G52" s="63"/>
      <c r="H52" s="63"/>
      <c r="I52" s="63"/>
      <c r="J52" s="63"/>
      <c r="K52" s="63"/>
      <c r="L52" s="63"/>
      <c r="M52" s="63"/>
    </row>
    <row r="53" spans="1:13" ht="15.5">
      <c r="A53" s="334" t="s">
        <v>191</v>
      </c>
      <c r="B53" s="334"/>
      <c r="C53" s="334"/>
      <c r="D53" s="334"/>
      <c r="E53" s="63"/>
      <c r="F53" s="63"/>
      <c r="G53" s="63"/>
      <c r="H53" s="63"/>
      <c r="I53" s="63"/>
      <c r="J53" s="63"/>
      <c r="K53" s="63"/>
      <c r="L53" s="63"/>
      <c r="M53" s="63"/>
    </row>
    <row r="54" spans="1:13" ht="15.5">
      <c r="A54" s="334" t="s">
        <v>192</v>
      </c>
      <c r="B54" s="334"/>
      <c r="C54" s="334"/>
      <c r="D54" s="334"/>
      <c r="E54" s="63"/>
      <c r="F54" s="63"/>
      <c r="G54" s="63"/>
      <c r="H54" s="63"/>
      <c r="I54" s="63"/>
      <c r="J54" s="63"/>
      <c r="K54" s="63"/>
      <c r="L54" s="63"/>
      <c r="M54" s="63"/>
    </row>
    <row r="55" spans="1:13" ht="15.5">
      <c r="A55" s="334" t="s">
        <v>193</v>
      </c>
      <c r="B55" s="334"/>
      <c r="C55" s="334"/>
      <c r="D55" s="334"/>
      <c r="E55" s="63"/>
      <c r="F55" s="63"/>
      <c r="G55" s="63"/>
      <c r="H55" s="63"/>
      <c r="I55" s="63"/>
      <c r="J55" s="63"/>
      <c r="K55" s="63"/>
      <c r="L55" s="63"/>
      <c r="M55" s="63"/>
    </row>
    <row r="56" spans="1:13" ht="15.5">
      <c r="A56" s="334" t="s">
        <v>194</v>
      </c>
      <c r="B56" s="334"/>
      <c r="C56" s="334"/>
      <c r="D56" s="334"/>
      <c r="E56" s="63"/>
      <c r="F56" s="63"/>
      <c r="G56" s="63"/>
      <c r="H56" s="63"/>
      <c r="I56" s="63"/>
      <c r="J56" s="63"/>
      <c r="K56" s="63"/>
      <c r="L56" s="63"/>
      <c r="M56" s="63"/>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40F34-D820-44E7-A9BA-FCB4BFD2D648}">
  <sheetPr codeName="Hárok54">
    <tabColor rgb="FFFFC000"/>
  </sheetPr>
  <dimension ref="B1:G17"/>
  <sheetViews>
    <sheetView workbookViewId="0">
      <selection activeCell="C18" sqref="C18"/>
    </sheetView>
  </sheetViews>
  <sheetFormatPr defaultRowHeight="14.5"/>
  <cols>
    <col min="2" max="2" width="9.08984375" bestFit="1" customWidth="1"/>
    <col min="3" max="3" width="8.1796875" bestFit="1" customWidth="1"/>
    <col min="4" max="4" width="10.453125" bestFit="1" customWidth="1"/>
    <col min="6" max="6" width="14.81640625" bestFit="1" customWidth="1"/>
  </cols>
  <sheetData>
    <row r="1" spans="2:7" ht="15" thickBot="1"/>
    <row r="2" spans="2:7" ht="18.5">
      <c r="B2" s="134" t="s">
        <v>1400</v>
      </c>
      <c r="C2" s="135" t="s">
        <v>1401</v>
      </c>
      <c r="D2" s="136" t="s">
        <v>1402</v>
      </c>
      <c r="E2" s="137"/>
      <c r="F2" s="607" t="s">
        <v>4301</v>
      </c>
      <c r="G2" s="136"/>
    </row>
    <row r="3" spans="2:7" ht="18.5">
      <c r="B3" s="138" t="s">
        <v>1403</v>
      </c>
      <c r="C3" s="137" t="s">
        <v>1404</v>
      </c>
      <c r="D3" s="139" t="s">
        <v>1405</v>
      </c>
      <c r="E3" s="137"/>
      <c r="F3" s="608" t="s">
        <v>4300</v>
      </c>
      <c r="G3" s="139"/>
    </row>
    <row r="4" spans="2:7" ht="19" thickBot="1">
      <c r="B4" s="138" t="s">
        <v>1406</v>
      </c>
      <c r="C4" s="137" t="s">
        <v>1407</v>
      </c>
      <c r="D4" s="139" t="s">
        <v>1408</v>
      </c>
      <c r="E4" s="137"/>
      <c r="F4" s="609" t="s">
        <v>4299</v>
      </c>
      <c r="G4" s="140"/>
    </row>
    <row r="5" spans="2:7" ht="19" thickBot="1">
      <c r="B5" s="141" t="s">
        <v>1409</v>
      </c>
      <c r="C5" s="142" t="s">
        <v>1410</v>
      </c>
      <c r="D5" s="140" t="s">
        <v>1411</v>
      </c>
      <c r="E5" s="137"/>
      <c r="F5" s="137"/>
      <c r="G5" s="137"/>
    </row>
    <row r="6" spans="2:7" ht="18.5">
      <c r="B6" s="137"/>
      <c r="C6" s="137"/>
      <c r="D6" s="137"/>
      <c r="E6" s="137"/>
      <c r="F6" s="137"/>
      <c r="G6" s="137"/>
    </row>
    <row r="7" spans="2:7" ht="18.5">
      <c r="B7" s="137"/>
      <c r="C7" s="137"/>
      <c r="D7" s="137"/>
      <c r="E7" s="137"/>
      <c r="F7" s="137"/>
      <c r="G7" s="137"/>
    </row>
    <row r="8" spans="2:7" ht="18.5">
      <c r="B8" s="137"/>
      <c r="C8" s="137"/>
      <c r="D8" s="137"/>
      <c r="E8" s="137"/>
    </row>
    <row r="9" spans="2:7" ht="18.5">
      <c r="B9" s="137"/>
      <c r="C9" s="137"/>
      <c r="D9" s="137"/>
      <c r="E9" s="137"/>
    </row>
    <row r="10" spans="2:7" ht="18.5">
      <c r="B10" s="137"/>
      <c r="C10" s="137"/>
      <c r="D10" s="137"/>
      <c r="E10" s="137"/>
    </row>
    <row r="11" spans="2:7" ht="18.5">
      <c r="B11" s="137"/>
      <c r="C11" s="137"/>
      <c r="D11" s="137"/>
      <c r="E11" s="137"/>
      <c r="F11" s="137"/>
    </row>
    <row r="16" spans="2:7" ht="15.5">
      <c r="D16" s="63"/>
    </row>
    <row r="17" spans="4:4" ht="15.5">
      <c r="D17" s="63"/>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EC578-EBE7-4539-98BF-614833762B38}">
  <sheetPr codeName="Hárok55">
    <tabColor rgb="FFC00000"/>
  </sheetPr>
  <dimension ref="B1:N74"/>
  <sheetViews>
    <sheetView showGridLines="0" workbookViewId="0">
      <selection activeCell="C18" sqref="C18"/>
    </sheetView>
  </sheetViews>
  <sheetFormatPr defaultColWidth="8.81640625" defaultRowHeight="14.5"/>
  <cols>
    <col min="1" max="1" width="8.81640625" style="56"/>
    <col min="2" max="2" width="11" style="56" bestFit="1" customWidth="1"/>
    <col min="3" max="3" width="10.36328125" style="56" bestFit="1" customWidth="1"/>
    <col min="4" max="4" width="8.1796875" style="56" bestFit="1" customWidth="1"/>
    <col min="5" max="5" width="9.08984375" style="56" bestFit="1" customWidth="1"/>
    <col min="6" max="6" width="12.08984375" style="56" bestFit="1" customWidth="1"/>
    <col min="7" max="7" width="9.1796875" style="56" bestFit="1" customWidth="1"/>
    <col min="8" max="8" width="8.90625" style="56" bestFit="1" customWidth="1"/>
    <col min="9" max="9" width="5.453125" style="56" bestFit="1" customWidth="1"/>
    <col min="10" max="10" width="11.6328125" style="56" bestFit="1" customWidth="1"/>
    <col min="11" max="11" width="10.36328125" style="56" bestFit="1" customWidth="1"/>
    <col min="12" max="12" width="5.81640625" style="56" bestFit="1" customWidth="1"/>
    <col min="13" max="16384" width="8.81640625" style="56"/>
  </cols>
  <sheetData>
    <row r="1" spans="2:14" ht="16" thickBot="1">
      <c r="B1" s="337"/>
      <c r="C1" s="337"/>
      <c r="D1" s="337"/>
      <c r="E1" s="337"/>
      <c r="F1" s="337"/>
      <c r="G1" s="337"/>
      <c r="H1" s="337"/>
      <c r="I1" s="337"/>
      <c r="J1" s="337"/>
      <c r="K1" s="337"/>
      <c r="L1" s="337"/>
      <c r="M1" s="337"/>
      <c r="N1" s="337"/>
    </row>
    <row r="2" spans="2:14" ht="16" thickBot="1">
      <c r="B2" s="337"/>
      <c r="C2" s="338" t="s">
        <v>1366</v>
      </c>
      <c r="D2" s="338" t="s">
        <v>1367</v>
      </c>
      <c r="E2" s="338" t="s">
        <v>1368</v>
      </c>
      <c r="F2" s="338" t="s">
        <v>1369</v>
      </c>
      <c r="G2" s="338" t="s">
        <v>1370</v>
      </c>
      <c r="H2" s="338" t="s">
        <v>1371</v>
      </c>
      <c r="I2" s="337"/>
      <c r="J2" s="337"/>
      <c r="K2" s="337"/>
      <c r="L2" s="337"/>
      <c r="M2" s="337"/>
      <c r="N2" s="337"/>
    </row>
    <row r="3" spans="2:14" ht="15.5">
      <c r="B3" s="339" t="s">
        <v>1290</v>
      </c>
      <c r="C3" s="340">
        <v>2113</v>
      </c>
      <c r="D3" s="341">
        <v>14875</v>
      </c>
      <c r="E3" s="341">
        <v>8587</v>
      </c>
      <c r="F3" s="341">
        <v>6329</v>
      </c>
      <c r="G3" s="341">
        <v>8742</v>
      </c>
      <c r="H3" s="342">
        <v>9012</v>
      </c>
      <c r="I3" s="337"/>
      <c r="J3" s="337"/>
      <c r="K3" s="337"/>
      <c r="L3" s="337"/>
      <c r="M3" s="343"/>
      <c r="N3" s="337"/>
    </row>
    <row r="4" spans="2:14" ht="15.5">
      <c r="B4" s="344" t="s">
        <v>1170</v>
      </c>
      <c r="C4" s="345">
        <v>11717</v>
      </c>
      <c r="D4" s="346">
        <v>6736</v>
      </c>
      <c r="E4" s="346">
        <v>11330</v>
      </c>
      <c r="F4" s="346">
        <v>6570</v>
      </c>
      <c r="G4" s="346">
        <v>6846</v>
      </c>
      <c r="H4" s="347">
        <v>8074</v>
      </c>
      <c r="I4" s="337"/>
      <c r="J4" s="337"/>
      <c r="K4" s="337"/>
      <c r="L4" s="337"/>
      <c r="M4" s="348"/>
      <c r="N4" s="337"/>
    </row>
    <row r="5" spans="2:14" ht="15.5">
      <c r="B5" s="344" t="s">
        <v>1372</v>
      </c>
      <c r="C5" s="345">
        <v>12633</v>
      </c>
      <c r="D5" s="346">
        <v>9779</v>
      </c>
      <c r="E5" s="346">
        <v>3670</v>
      </c>
      <c r="F5" s="346">
        <v>8116</v>
      </c>
      <c r="G5" s="346">
        <v>3196</v>
      </c>
      <c r="H5" s="347">
        <v>8650</v>
      </c>
      <c r="I5" s="337"/>
      <c r="J5" s="337"/>
      <c r="K5" s="337"/>
      <c r="L5" s="337"/>
      <c r="M5" s="343"/>
      <c r="N5" s="337"/>
    </row>
    <row r="6" spans="2:14" ht="15.5">
      <c r="B6" s="344" t="s">
        <v>1297</v>
      </c>
      <c r="C6" s="345">
        <v>9287</v>
      </c>
      <c r="D6" s="346">
        <v>4978</v>
      </c>
      <c r="E6" s="346">
        <v>8270</v>
      </c>
      <c r="F6" s="346">
        <v>15709</v>
      </c>
      <c r="G6" s="346">
        <v>12305</v>
      </c>
      <c r="H6" s="347">
        <v>15596</v>
      </c>
      <c r="I6" s="337"/>
      <c r="J6" s="337"/>
      <c r="K6" s="337"/>
      <c r="L6" s="337"/>
      <c r="M6" s="343"/>
      <c r="N6" s="337"/>
    </row>
    <row r="7" spans="2:14" ht="15.5">
      <c r="B7" s="344" t="s">
        <v>1115</v>
      </c>
      <c r="C7" s="345">
        <v>11214</v>
      </c>
      <c r="D7" s="346">
        <v>5911</v>
      </c>
      <c r="E7" s="346">
        <v>3864</v>
      </c>
      <c r="F7" s="346">
        <v>7637</v>
      </c>
      <c r="G7" s="346">
        <v>4939</v>
      </c>
      <c r="H7" s="347">
        <v>15684</v>
      </c>
      <c r="I7" s="337"/>
      <c r="J7" s="337"/>
      <c r="K7" s="337"/>
      <c r="L7" s="337"/>
      <c r="M7" s="343"/>
      <c r="N7" s="337"/>
    </row>
    <row r="8" spans="2:14" ht="16" thickBot="1">
      <c r="B8" s="344" t="s">
        <v>1373</v>
      </c>
      <c r="C8" s="345">
        <v>9823</v>
      </c>
      <c r="D8" s="346">
        <v>10490</v>
      </c>
      <c r="E8" s="346">
        <v>4730</v>
      </c>
      <c r="F8" s="346">
        <v>11609</v>
      </c>
      <c r="G8" s="346">
        <v>2663</v>
      </c>
      <c r="H8" s="347">
        <v>6122</v>
      </c>
      <c r="I8" s="337"/>
      <c r="J8" s="337"/>
      <c r="K8" s="349"/>
      <c r="L8" s="337"/>
      <c r="M8" s="337"/>
      <c r="N8" s="337"/>
    </row>
    <row r="9" spans="2:14" ht="16" thickBot="1">
      <c r="B9" s="344" t="s">
        <v>1168</v>
      </c>
      <c r="C9" s="345">
        <v>2275</v>
      </c>
      <c r="D9" s="346">
        <v>14516</v>
      </c>
      <c r="E9" s="346">
        <v>5431</v>
      </c>
      <c r="F9" s="346">
        <v>15099</v>
      </c>
      <c r="G9" s="346">
        <v>1946</v>
      </c>
      <c r="H9" s="347">
        <v>12366</v>
      </c>
      <c r="I9" s="337"/>
      <c r="J9" s="350" t="s">
        <v>1374</v>
      </c>
      <c r="K9" s="351" t="s">
        <v>1168</v>
      </c>
      <c r="L9" s="337"/>
      <c r="M9" s="337"/>
      <c r="N9" s="337"/>
    </row>
    <row r="10" spans="2:14" ht="16" thickBot="1">
      <c r="B10" s="344" t="s">
        <v>1375</v>
      </c>
      <c r="C10" s="345">
        <v>4085</v>
      </c>
      <c r="D10" s="346">
        <v>7395</v>
      </c>
      <c r="E10" s="346">
        <v>4590</v>
      </c>
      <c r="F10" s="346">
        <v>12542</v>
      </c>
      <c r="G10" s="346">
        <v>4285</v>
      </c>
      <c r="H10" s="347">
        <v>11156</v>
      </c>
      <c r="I10" s="337"/>
      <c r="J10" s="337"/>
      <c r="K10" s="337"/>
      <c r="L10" s="337"/>
      <c r="M10" s="337"/>
      <c r="N10" s="337"/>
    </row>
    <row r="11" spans="2:14" ht="16" thickBot="1">
      <c r="B11" s="344" t="s">
        <v>1252</v>
      </c>
      <c r="C11" s="345">
        <v>3205</v>
      </c>
      <c r="D11" s="346">
        <v>12537</v>
      </c>
      <c r="E11" s="346">
        <v>12228</v>
      </c>
      <c r="F11" s="346">
        <v>7064</v>
      </c>
      <c r="G11" s="346">
        <v>13947</v>
      </c>
      <c r="H11" s="347">
        <v>7176</v>
      </c>
      <c r="I11" s="337"/>
      <c r="J11" s="350" t="s">
        <v>1376</v>
      </c>
      <c r="K11" s="351" t="s">
        <v>1366</v>
      </c>
      <c r="L11" s="337"/>
      <c r="M11" s="337"/>
      <c r="N11" s="337"/>
    </row>
    <row r="12" spans="2:14" ht="16" thickBot="1">
      <c r="B12" s="344" t="s">
        <v>1288</v>
      </c>
      <c r="C12" s="345">
        <v>11687</v>
      </c>
      <c r="D12" s="346">
        <v>5378</v>
      </c>
      <c r="E12" s="346">
        <v>14277</v>
      </c>
      <c r="F12" s="346">
        <v>13665</v>
      </c>
      <c r="G12" s="346">
        <v>14282</v>
      </c>
      <c r="H12" s="347">
        <v>5893</v>
      </c>
      <c r="I12" s="337"/>
      <c r="J12" s="337"/>
      <c r="K12" s="349"/>
      <c r="L12" s="337"/>
      <c r="M12" s="337"/>
      <c r="N12" s="337"/>
    </row>
    <row r="13" spans="2:14" ht="15.5">
      <c r="B13" s="344" t="s">
        <v>460</v>
      </c>
      <c r="C13" s="345">
        <v>2889</v>
      </c>
      <c r="D13" s="346">
        <v>4460</v>
      </c>
      <c r="E13" s="346">
        <v>3994</v>
      </c>
      <c r="F13" s="346">
        <v>11002</v>
      </c>
      <c r="G13" s="346">
        <v>6542</v>
      </c>
      <c r="H13" s="347">
        <v>10181</v>
      </c>
      <c r="I13" s="337"/>
      <c r="J13" s="570" t="s">
        <v>1377</v>
      </c>
      <c r="K13" s="572" t="e">
        <f>IF($K$11="","Vyplň parametre",IF($K$9="","Vyplň parametre",INDEX(DATA,MATCH($K$9,MESTA,0),MATCH($K$11,LINKY,0))))</f>
        <v>#NAME?</v>
      </c>
      <c r="L13" s="573"/>
      <c r="M13" s="573"/>
      <c r="N13" s="574"/>
    </row>
    <row r="14" spans="2:14" ht="16" thickBot="1">
      <c r="B14" s="344" t="s">
        <v>448</v>
      </c>
      <c r="C14" s="345">
        <v>2333</v>
      </c>
      <c r="D14" s="346">
        <v>7130</v>
      </c>
      <c r="E14" s="346">
        <v>11759</v>
      </c>
      <c r="F14" s="346">
        <v>6060</v>
      </c>
      <c r="G14" s="346">
        <v>14136</v>
      </c>
      <c r="H14" s="347">
        <v>4948</v>
      </c>
      <c r="I14" s="337"/>
      <c r="J14" s="571"/>
      <c r="K14" s="575"/>
      <c r="L14" s="576"/>
      <c r="M14" s="576"/>
      <c r="N14" s="577"/>
    </row>
    <row r="15" spans="2:14" ht="15.5">
      <c r="B15" s="344" t="s">
        <v>1176</v>
      </c>
      <c r="C15" s="345">
        <v>10284</v>
      </c>
      <c r="D15" s="346">
        <v>11095</v>
      </c>
      <c r="E15" s="346">
        <v>3198</v>
      </c>
      <c r="F15" s="346">
        <v>13098</v>
      </c>
      <c r="G15" s="346">
        <v>12650</v>
      </c>
      <c r="H15" s="347">
        <v>5600</v>
      </c>
      <c r="I15" s="337"/>
      <c r="J15" s="570" t="s">
        <v>1377</v>
      </c>
      <c r="K15" s="572" t="e">
        <f>INDEX(DATA,MATCH($K$9,MESTA,0),MATCH($K$11,LINKY,0))</f>
        <v>#NAME?</v>
      </c>
      <c r="L15" s="573"/>
      <c r="M15" s="573"/>
      <c r="N15" s="574"/>
    </row>
    <row r="16" spans="2:14" ht="16" thickBot="1">
      <c r="B16" s="344" t="s">
        <v>1378</v>
      </c>
      <c r="C16" s="345">
        <v>3566</v>
      </c>
      <c r="D16" s="346">
        <v>11871</v>
      </c>
      <c r="E16" s="346">
        <v>8774</v>
      </c>
      <c r="F16" s="346">
        <v>7173</v>
      </c>
      <c r="G16" s="346">
        <v>7523</v>
      </c>
      <c r="H16" s="347">
        <v>11718</v>
      </c>
      <c r="I16" s="337"/>
      <c r="J16" s="571"/>
      <c r="K16" s="575"/>
      <c r="L16" s="576"/>
      <c r="M16" s="576"/>
      <c r="N16" s="577"/>
    </row>
    <row r="17" spans="2:14" ht="15.5">
      <c r="B17" s="344" t="s">
        <v>1379</v>
      </c>
      <c r="C17" s="345">
        <v>7854</v>
      </c>
      <c r="D17" s="346">
        <v>9320</v>
      </c>
      <c r="E17" s="346">
        <v>11522</v>
      </c>
      <c r="F17" s="346">
        <v>14493</v>
      </c>
      <c r="G17" s="346">
        <v>8242</v>
      </c>
      <c r="H17" s="347">
        <v>12557</v>
      </c>
      <c r="I17" s="337"/>
      <c r="J17" s="337" t="s">
        <v>1380</v>
      </c>
      <c r="K17" s="337" t="e">
        <f>INDEX(DATA,3,2)</f>
        <v>#NAME?</v>
      </c>
      <c r="L17" s="337"/>
      <c r="M17" s="337"/>
      <c r="N17" s="337"/>
    </row>
    <row r="18" spans="2:14" ht="15.5">
      <c r="B18" s="344" t="s">
        <v>1381</v>
      </c>
      <c r="C18" s="345">
        <v>7227</v>
      </c>
      <c r="D18" s="346">
        <v>9874</v>
      </c>
      <c r="E18" s="346">
        <v>4869</v>
      </c>
      <c r="F18" s="346">
        <v>6921</v>
      </c>
      <c r="G18" s="346">
        <v>14561</v>
      </c>
      <c r="H18" s="347">
        <v>3197</v>
      </c>
      <c r="I18" s="337"/>
      <c r="J18" s="337"/>
      <c r="K18" s="337"/>
      <c r="L18" s="337"/>
      <c r="M18" s="337"/>
      <c r="N18" s="337"/>
    </row>
    <row r="19" spans="2:14" ht="15.5">
      <c r="B19" s="344" t="s">
        <v>1382</v>
      </c>
      <c r="C19" s="345">
        <v>10453</v>
      </c>
      <c r="D19" s="346">
        <v>6350</v>
      </c>
      <c r="E19" s="346">
        <v>2342</v>
      </c>
      <c r="F19" s="346">
        <v>5653</v>
      </c>
      <c r="G19" s="346">
        <v>10470</v>
      </c>
      <c r="H19" s="347">
        <v>10397</v>
      </c>
      <c r="I19" s="337"/>
      <c r="J19" s="337"/>
      <c r="K19" s="337"/>
      <c r="L19" s="337"/>
      <c r="M19" s="337"/>
      <c r="N19" s="337"/>
    </row>
    <row r="20" spans="2:14" ht="15.5">
      <c r="B20" s="344" t="s">
        <v>1274</v>
      </c>
      <c r="C20" s="345">
        <v>3068</v>
      </c>
      <c r="D20" s="346">
        <v>14657</v>
      </c>
      <c r="E20" s="346">
        <v>4563</v>
      </c>
      <c r="F20" s="346">
        <v>10889</v>
      </c>
      <c r="G20" s="346">
        <v>15065</v>
      </c>
      <c r="H20" s="347">
        <v>9942</v>
      </c>
      <c r="I20" s="337"/>
      <c r="J20" s="337"/>
      <c r="K20" s="337"/>
      <c r="L20" s="337"/>
      <c r="M20" s="337"/>
      <c r="N20" s="337"/>
    </row>
    <row r="21" spans="2:14" ht="15.5">
      <c r="B21" s="344" t="s">
        <v>1383</v>
      </c>
      <c r="C21" s="345">
        <v>13109</v>
      </c>
      <c r="D21" s="346">
        <v>10463</v>
      </c>
      <c r="E21" s="346">
        <v>3751</v>
      </c>
      <c r="F21" s="346">
        <v>13901</v>
      </c>
      <c r="G21" s="346">
        <v>3818</v>
      </c>
      <c r="H21" s="347">
        <v>15347</v>
      </c>
      <c r="I21" s="337"/>
      <c r="J21" s="337"/>
      <c r="K21" s="337"/>
      <c r="L21" s="337"/>
      <c r="M21" s="337"/>
      <c r="N21" s="337"/>
    </row>
    <row r="22" spans="2:14" ht="16" thickBot="1">
      <c r="B22" s="352" t="s">
        <v>1384</v>
      </c>
      <c r="C22" s="353">
        <v>2150</v>
      </c>
      <c r="D22" s="354">
        <v>1531</v>
      </c>
      <c r="E22" s="354">
        <v>9328</v>
      </c>
      <c r="F22" s="354">
        <v>6871</v>
      </c>
      <c r="G22" s="354">
        <v>5043</v>
      </c>
      <c r="H22" s="355">
        <v>13675</v>
      </c>
      <c r="I22" s="337"/>
      <c r="J22" s="337"/>
      <c r="K22" s="337"/>
      <c r="L22" s="337"/>
      <c r="M22" s="337"/>
      <c r="N22" s="337"/>
    </row>
    <row r="23" spans="2:14" ht="15.5">
      <c r="B23" s="337"/>
      <c r="C23" s="337"/>
      <c r="D23" s="337"/>
      <c r="E23" s="337"/>
      <c r="F23" s="337"/>
      <c r="G23" s="337"/>
      <c r="H23" s="337"/>
      <c r="I23" s="337"/>
      <c r="J23" s="337"/>
      <c r="K23" s="337"/>
      <c r="L23" s="337"/>
      <c r="M23" s="337"/>
      <c r="N23" s="337"/>
    </row>
    <row r="24" spans="2:14" ht="16" thickBot="1">
      <c r="B24" s="337"/>
      <c r="C24" s="337"/>
      <c r="D24" s="337"/>
      <c r="E24" s="337"/>
      <c r="F24" s="337"/>
      <c r="G24" s="337"/>
      <c r="H24" s="337"/>
      <c r="I24" s="337"/>
      <c r="J24" s="337"/>
      <c r="K24" s="337"/>
      <c r="L24" s="337"/>
      <c r="M24" s="337"/>
      <c r="N24" s="337"/>
    </row>
    <row r="25" spans="2:14" ht="16" thickBot="1">
      <c r="B25" s="356"/>
      <c r="C25" s="357" t="s">
        <v>700</v>
      </c>
      <c r="D25" s="357" t="s">
        <v>1412</v>
      </c>
      <c r="E25" s="357" t="s">
        <v>1413</v>
      </c>
      <c r="F25" s="358" t="s">
        <v>1414</v>
      </c>
      <c r="G25" s="337"/>
      <c r="H25" s="337"/>
      <c r="I25" s="337"/>
      <c r="J25" s="337"/>
      <c r="K25" s="337"/>
      <c r="L25" s="337"/>
      <c r="M25" s="337"/>
      <c r="N25" s="337"/>
    </row>
    <row r="26" spans="2:14" ht="15.5">
      <c r="B26" s="359" t="s">
        <v>1415</v>
      </c>
      <c r="C26" s="360">
        <v>45050</v>
      </c>
      <c r="D26" s="360">
        <v>73400</v>
      </c>
      <c r="E26" s="360">
        <v>68000</v>
      </c>
      <c r="F26" s="361">
        <v>62000</v>
      </c>
      <c r="G26" s="337"/>
      <c r="H26" s="337"/>
      <c r="I26" s="337"/>
      <c r="J26" s="337"/>
      <c r="K26" s="337"/>
      <c r="L26" s="337"/>
      <c r="M26" s="337"/>
      <c r="N26" s="337"/>
    </row>
    <row r="27" spans="2:14" ht="15.5">
      <c r="B27" s="359" t="s">
        <v>1416</v>
      </c>
      <c r="C27" s="360">
        <v>34850</v>
      </c>
      <c r="D27" s="360">
        <v>57800</v>
      </c>
      <c r="E27" s="360">
        <v>56000</v>
      </c>
      <c r="F27" s="361">
        <v>66800</v>
      </c>
      <c r="G27" s="337"/>
      <c r="H27" s="337"/>
      <c r="I27" s="337"/>
      <c r="J27" s="337"/>
      <c r="K27" s="337"/>
      <c r="L27" s="337"/>
      <c r="M27" s="337"/>
      <c r="N27" s="337"/>
    </row>
    <row r="28" spans="2:14" ht="15.5">
      <c r="B28" s="359" t="s">
        <v>1417</v>
      </c>
      <c r="C28" s="360">
        <v>61200</v>
      </c>
      <c r="D28" s="360">
        <v>98100</v>
      </c>
      <c r="E28" s="360">
        <v>73950</v>
      </c>
      <c r="F28" s="361">
        <v>83385</v>
      </c>
      <c r="G28" s="337"/>
      <c r="H28" s="337"/>
      <c r="I28" s="337"/>
      <c r="J28" s="337"/>
      <c r="K28" s="337"/>
      <c r="L28" s="337"/>
      <c r="M28" s="337"/>
      <c r="N28" s="337"/>
    </row>
    <row r="29" spans="2:14" ht="15.5">
      <c r="B29" s="359" t="s">
        <v>1418</v>
      </c>
      <c r="C29" s="360">
        <v>66000</v>
      </c>
      <c r="D29" s="360">
        <v>90300</v>
      </c>
      <c r="E29" s="360">
        <v>81000</v>
      </c>
      <c r="F29" s="361">
        <v>90300</v>
      </c>
      <c r="G29" s="337"/>
      <c r="H29" s="337"/>
      <c r="I29" s="337"/>
      <c r="J29" s="337"/>
      <c r="K29" s="337"/>
      <c r="L29" s="337"/>
      <c r="M29" s="337"/>
      <c r="N29" s="337"/>
    </row>
    <row r="30" spans="2:14" ht="15.5">
      <c r="B30" s="359" t="s">
        <v>1419</v>
      </c>
      <c r="C30" s="360">
        <v>75000</v>
      </c>
      <c r="D30" s="360">
        <v>75000</v>
      </c>
      <c r="E30" s="360">
        <v>82500</v>
      </c>
      <c r="F30" s="361">
        <v>60000</v>
      </c>
      <c r="G30" s="337"/>
      <c r="H30" s="337"/>
      <c r="I30" s="337"/>
      <c r="J30" s="337"/>
      <c r="K30" s="337"/>
      <c r="L30" s="337"/>
      <c r="M30" s="337"/>
      <c r="N30" s="337"/>
    </row>
    <row r="31" spans="2:14" ht="15.5">
      <c r="B31" s="359" t="s">
        <v>1420</v>
      </c>
      <c r="C31" s="360">
        <v>58000</v>
      </c>
      <c r="D31" s="360">
        <v>67150</v>
      </c>
      <c r="E31" s="360">
        <v>74545</v>
      </c>
      <c r="F31" s="361">
        <v>54400</v>
      </c>
      <c r="G31" s="337"/>
      <c r="H31" s="337"/>
      <c r="I31" s="337"/>
      <c r="J31" s="337"/>
      <c r="K31" s="337"/>
      <c r="L31" s="337"/>
      <c r="M31" s="337"/>
      <c r="N31" s="337"/>
    </row>
    <row r="32" spans="2:14" ht="15.5">
      <c r="B32" s="359" t="s">
        <v>1421</v>
      </c>
      <c r="C32" s="360">
        <v>56950</v>
      </c>
      <c r="D32" s="360">
        <v>74035</v>
      </c>
      <c r="E32" s="360">
        <v>55285</v>
      </c>
      <c r="F32" s="361">
        <v>61285</v>
      </c>
      <c r="G32" s="337"/>
      <c r="H32" s="337"/>
      <c r="I32" s="337"/>
      <c r="J32" s="337"/>
      <c r="K32" s="337"/>
      <c r="L32" s="337"/>
      <c r="M32" s="337"/>
      <c r="N32" s="337"/>
    </row>
    <row r="33" spans="2:14" ht="15.5">
      <c r="B33" s="359" t="s">
        <v>1422</v>
      </c>
      <c r="C33" s="360">
        <v>56000</v>
      </c>
      <c r="D33" s="360">
        <v>72800</v>
      </c>
      <c r="E33" s="360">
        <v>113000</v>
      </c>
      <c r="F33" s="361">
        <v>61880</v>
      </c>
      <c r="G33" s="337"/>
      <c r="H33" s="337"/>
      <c r="I33" s="337"/>
      <c r="J33" s="337"/>
      <c r="K33" s="337"/>
      <c r="L33" s="337"/>
      <c r="M33" s="337"/>
      <c r="N33" s="337"/>
    </row>
    <row r="34" spans="2:14" ht="15.5">
      <c r="B34" s="359" t="s">
        <v>1423</v>
      </c>
      <c r="C34" s="360">
        <v>32000</v>
      </c>
      <c r="D34" s="360">
        <v>46100</v>
      </c>
      <c r="E34" s="360">
        <v>32000</v>
      </c>
      <c r="F34" s="361">
        <v>27200</v>
      </c>
      <c r="G34" s="337"/>
      <c r="H34" s="337"/>
      <c r="I34" s="337"/>
      <c r="J34" s="337"/>
      <c r="K34" s="337"/>
      <c r="L34" s="337"/>
      <c r="M34" s="337"/>
      <c r="N34" s="337"/>
    </row>
    <row r="35" spans="2:14" ht="15.5">
      <c r="B35" s="359" t="s">
        <v>1424</v>
      </c>
      <c r="C35" s="360">
        <v>82000</v>
      </c>
      <c r="D35" s="360">
        <v>76000</v>
      </c>
      <c r="E35" s="360">
        <v>82000</v>
      </c>
      <c r="F35" s="361">
        <v>76000</v>
      </c>
      <c r="G35" s="337"/>
      <c r="H35" s="337"/>
      <c r="I35" s="337"/>
      <c r="J35" s="337"/>
      <c r="K35" s="337"/>
      <c r="L35" s="337"/>
      <c r="M35" s="337"/>
      <c r="N35" s="337"/>
    </row>
    <row r="36" spans="2:14" ht="15.5">
      <c r="B36" s="359" t="s">
        <v>1425</v>
      </c>
      <c r="C36" s="360">
        <v>97000</v>
      </c>
      <c r="D36" s="360">
        <v>105010</v>
      </c>
      <c r="E36" s="360">
        <v>68000</v>
      </c>
      <c r="F36" s="361">
        <v>130600</v>
      </c>
      <c r="G36" s="337"/>
      <c r="H36" s="337"/>
      <c r="I36" s="337"/>
      <c r="J36" s="337"/>
      <c r="K36" s="337"/>
      <c r="L36" s="337"/>
      <c r="M36" s="337"/>
      <c r="N36" s="337"/>
    </row>
    <row r="37" spans="2:14" ht="16" thickBot="1">
      <c r="B37" s="362" t="s">
        <v>1426</v>
      </c>
      <c r="C37" s="363">
        <v>134000</v>
      </c>
      <c r="D37" s="363">
        <v>101150</v>
      </c>
      <c r="E37" s="363">
        <v>95000</v>
      </c>
      <c r="F37" s="364">
        <v>119000</v>
      </c>
      <c r="G37" s="337"/>
      <c r="H37" s="337"/>
      <c r="I37" s="337"/>
      <c r="J37" s="337"/>
      <c r="K37" s="337"/>
      <c r="L37" s="337"/>
      <c r="M37" s="337"/>
      <c r="N37" s="337"/>
    </row>
    <row r="38" spans="2:14" ht="16" thickBot="1">
      <c r="B38" s="334"/>
      <c r="C38" s="334"/>
      <c r="D38" s="334"/>
      <c r="E38" s="334"/>
      <c r="F38" s="334"/>
      <c r="G38" s="337"/>
      <c r="H38" s="337"/>
      <c r="I38" s="337"/>
      <c r="J38" s="337"/>
      <c r="K38" s="337"/>
      <c r="L38" s="337"/>
      <c r="M38" s="337"/>
      <c r="N38" s="337"/>
    </row>
    <row r="39" spans="2:14" ht="15.5">
      <c r="B39" s="334"/>
      <c r="C39" s="334"/>
      <c r="D39" s="334"/>
      <c r="E39" s="365" t="s">
        <v>1427</v>
      </c>
      <c r="F39" s="366" t="s">
        <v>1418</v>
      </c>
      <c r="G39" s="337"/>
      <c r="H39" s="337"/>
      <c r="I39" s="337"/>
      <c r="J39" s="337"/>
      <c r="K39" s="337"/>
      <c r="L39" s="337"/>
      <c r="M39" s="337"/>
      <c r="N39" s="337"/>
    </row>
    <row r="40" spans="2:14" ht="16" thickBot="1">
      <c r="B40" s="334"/>
      <c r="C40" s="334"/>
      <c r="D40" s="334"/>
      <c r="E40" s="367" t="s">
        <v>1428</v>
      </c>
      <c r="F40" s="368" t="s">
        <v>700</v>
      </c>
      <c r="G40" s="337"/>
      <c r="H40" s="337"/>
      <c r="I40" s="337"/>
      <c r="J40" s="337"/>
      <c r="K40" s="337"/>
      <c r="L40" s="337"/>
      <c r="M40" s="337"/>
      <c r="N40" s="337"/>
    </row>
    <row r="41" spans="2:14" ht="16" thickBot="1">
      <c r="B41" s="334"/>
      <c r="C41" s="334"/>
      <c r="D41" s="334"/>
      <c r="E41" s="334"/>
      <c r="F41" s="360"/>
      <c r="G41" s="337"/>
      <c r="H41" s="337"/>
      <c r="I41" s="337"/>
      <c r="J41" s="337"/>
      <c r="K41" s="337"/>
      <c r="L41" s="337"/>
      <c r="M41" s="337"/>
      <c r="N41" s="337"/>
    </row>
    <row r="42" spans="2:14" ht="16" thickBot="1">
      <c r="B42" s="334"/>
      <c r="C42" s="334"/>
      <c r="D42" s="334"/>
      <c r="E42" s="369" t="s">
        <v>1429</v>
      </c>
      <c r="F42" s="370"/>
      <c r="G42" s="337"/>
      <c r="H42" s="337"/>
      <c r="I42" s="337"/>
      <c r="J42" s="337"/>
      <c r="K42" s="337"/>
      <c r="L42" s="337"/>
      <c r="M42" s="337"/>
      <c r="N42" s="337"/>
    </row>
    <row r="43" spans="2:14" ht="15.5">
      <c r="B43" s="337"/>
      <c r="C43" s="337"/>
      <c r="D43" s="337"/>
      <c r="E43" s="337"/>
      <c r="F43" s="337"/>
      <c r="G43" s="337"/>
      <c r="H43" s="337"/>
      <c r="I43" s="337"/>
      <c r="J43" s="337"/>
      <c r="K43" s="337"/>
      <c r="L43" s="337"/>
      <c r="M43" s="337"/>
      <c r="N43" s="337"/>
    </row>
    <row r="44" spans="2:14" ht="16" thickBot="1">
      <c r="B44" s="337"/>
      <c r="C44" s="337"/>
      <c r="D44" s="337"/>
      <c r="E44" s="337"/>
      <c r="F44" s="337"/>
      <c r="G44" s="337"/>
      <c r="H44" s="337"/>
      <c r="I44" s="337"/>
      <c r="J44" s="337"/>
      <c r="K44" s="337"/>
      <c r="L44" s="337"/>
      <c r="M44" s="337"/>
      <c r="N44" s="337"/>
    </row>
    <row r="45" spans="2:14" ht="19" thickBot="1">
      <c r="B45" s="371" t="s">
        <v>1430</v>
      </c>
      <c r="C45" s="372" t="s">
        <v>1431</v>
      </c>
      <c r="D45" s="373"/>
      <c r="E45" s="373"/>
      <c r="F45" s="373"/>
      <c r="G45" s="373"/>
      <c r="H45" s="373"/>
      <c r="I45" s="373"/>
      <c r="J45" s="143"/>
      <c r="K45" s="337"/>
      <c r="L45" s="334"/>
      <c r="M45" s="334"/>
      <c r="N45" s="337"/>
    </row>
    <row r="46" spans="2:14" ht="16" thickBot="1">
      <c r="B46" s="374" t="s">
        <v>1432</v>
      </c>
      <c r="C46" s="375">
        <v>8000</v>
      </c>
      <c r="D46" s="376">
        <v>7000</v>
      </c>
      <c r="E46" s="376">
        <v>6000</v>
      </c>
      <c r="F46" s="376">
        <v>5000</v>
      </c>
      <c r="G46" s="376">
        <v>4000</v>
      </c>
      <c r="H46" s="376">
        <v>3000</v>
      </c>
      <c r="I46" s="376">
        <v>2000</v>
      </c>
      <c r="J46" s="377">
        <v>1000</v>
      </c>
      <c r="K46" s="337"/>
      <c r="L46" s="378" t="s">
        <v>1432</v>
      </c>
      <c r="M46" s="379"/>
      <c r="N46" s="337"/>
    </row>
    <row r="47" spans="2:14" ht="16" thickBot="1">
      <c r="B47" s="380">
        <v>900</v>
      </c>
      <c r="C47" s="334">
        <v>17430</v>
      </c>
      <c r="D47" s="334">
        <v>15250</v>
      </c>
      <c r="E47" s="334">
        <v>13070</v>
      </c>
      <c r="F47" s="334">
        <v>10890</v>
      </c>
      <c r="G47" s="334">
        <v>8710</v>
      </c>
      <c r="H47" s="334">
        <v>6530</v>
      </c>
      <c r="I47" s="334">
        <v>4350</v>
      </c>
      <c r="J47" s="381">
        <v>2170</v>
      </c>
      <c r="K47" s="337"/>
      <c r="L47" s="382" t="s">
        <v>1431</v>
      </c>
      <c r="M47" s="383"/>
      <c r="N47" s="337"/>
    </row>
    <row r="48" spans="2:14" ht="16" thickBot="1">
      <c r="B48" s="380">
        <v>850</v>
      </c>
      <c r="C48" s="334">
        <v>16470</v>
      </c>
      <c r="D48" s="334">
        <v>14410</v>
      </c>
      <c r="E48" s="334">
        <v>12350</v>
      </c>
      <c r="F48" s="334">
        <v>10290</v>
      </c>
      <c r="G48" s="334">
        <v>8230</v>
      </c>
      <c r="H48" s="334">
        <v>6170</v>
      </c>
      <c r="I48" s="334">
        <v>4110</v>
      </c>
      <c r="J48" s="381">
        <v>2050</v>
      </c>
      <c r="K48" s="337"/>
      <c r="L48" s="384" t="s">
        <v>1430</v>
      </c>
      <c r="M48" s="385"/>
      <c r="N48" s="337"/>
    </row>
    <row r="49" spans="2:14" ht="15.5">
      <c r="B49" s="380">
        <v>800</v>
      </c>
      <c r="C49" s="334">
        <v>15510</v>
      </c>
      <c r="D49" s="334">
        <v>13570</v>
      </c>
      <c r="E49" s="334">
        <v>11630</v>
      </c>
      <c r="F49" s="334">
        <v>9690</v>
      </c>
      <c r="G49" s="334">
        <v>7750</v>
      </c>
      <c r="H49" s="334">
        <v>5810</v>
      </c>
      <c r="I49" s="334">
        <v>3870</v>
      </c>
      <c r="J49" s="381">
        <v>1930</v>
      </c>
      <c r="K49" s="337"/>
      <c r="L49" s="337"/>
      <c r="M49" s="337"/>
      <c r="N49" s="337"/>
    </row>
    <row r="50" spans="2:14" ht="15.5">
      <c r="B50" s="380">
        <v>750</v>
      </c>
      <c r="C50" s="334">
        <v>14550</v>
      </c>
      <c r="D50" s="334">
        <v>12730</v>
      </c>
      <c r="E50" s="334">
        <v>10910</v>
      </c>
      <c r="F50" s="334">
        <v>9090</v>
      </c>
      <c r="G50" s="334">
        <v>7270</v>
      </c>
      <c r="H50" s="334">
        <v>5450</v>
      </c>
      <c r="I50" s="334">
        <v>3630</v>
      </c>
      <c r="J50" s="381">
        <v>1810</v>
      </c>
      <c r="K50" s="337"/>
      <c r="L50" s="337"/>
      <c r="M50" s="337"/>
      <c r="N50" s="337"/>
    </row>
    <row r="51" spans="2:14" ht="15.5">
      <c r="B51" s="380">
        <v>700</v>
      </c>
      <c r="C51" s="334">
        <v>13590</v>
      </c>
      <c r="D51" s="334">
        <v>11890</v>
      </c>
      <c r="E51" s="334">
        <v>10190</v>
      </c>
      <c r="F51" s="334">
        <v>8490</v>
      </c>
      <c r="G51" s="334">
        <v>6790</v>
      </c>
      <c r="H51" s="334">
        <v>5090</v>
      </c>
      <c r="I51" s="334">
        <v>3390</v>
      </c>
      <c r="J51" s="381">
        <v>1690</v>
      </c>
      <c r="K51" s="337"/>
      <c r="L51" s="337"/>
      <c r="M51" s="337"/>
      <c r="N51" s="337"/>
    </row>
    <row r="52" spans="2:14" ht="15.5">
      <c r="B52" s="380">
        <v>650</v>
      </c>
      <c r="C52" s="334">
        <v>12630</v>
      </c>
      <c r="D52" s="334">
        <v>11050</v>
      </c>
      <c r="E52" s="334">
        <v>9470</v>
      </c>
      <c r="F52" s="334">
        <v>7890</v>
      </c>
      <c r="G52" s="334">
        <v>6310</v>
      </c>
      <c r="H52" s="334">
        <v>4730</v>
      </c>
      <c r="I52" s="334">
        <v>3150</v>
      </c>
      <c r="J52" s="381">
        <v>1570</v>
      </c>
      <c r="K52" s="337"/>
      <c r="L52" s="337"/>
      <c r="M52" s="337"/>
      <c r="N52" s="337"/>
    </row>
    <row r="53" spans="2:14" ht="15.5">
      <c r="B53" s="380">
        <v>600</v>
      </c>
      <c r="C53" s="334">
        <v>11670</v>
      </c>
      <c r="D53" s="334">
        <v>10210</v>
      </c>
      <c r="E53" s="334">
        <v>8750</v>
      </c>
      <c r="F53" s="334">
        <v>7290</v>
      </c>
      <c r="G53" s="334">
        <v>5830</v>
      </c>
      <c r="H53" s="334">
        <v>4370</v>
      </c>
      <c r="I53" s="334">
        <v>2910</v>
      </c>
      <c r="J53" s="381">
        <v>1450</v>
      </c>
      <c r="K53" s="337"/>
      <c r="L53" s="337"/>
      <c r="M53" s="337"/>
      <c r="N53" s="337"/>
    </row>
    <row r="54" spans="2:14" ht="15.5">
      <c r="B54" s="380">
        <v>550</v>
      </c>
      <c r="C54" s="334">
        <v>10710</v>
      </c>
      <c r="D54" s="334">
        <v>9370</v>
      </c>
      <c r="E54" s="334">
        <v>8030</v>
      </c>
      <c r="F54" s="334">
        <v>6690</v>
      </c>
      <c r="G54" s="334">
        <v>5350</v>
      </c>
      <c r="H54" s="334">
        <v>4010</v>
      </c>
      <c r="I54" s="334">
        <v>2670</v>
      </c>
      <c r="J54" s="381">
        <v>1330</v>
      </c>
      <c r="K54" s="337"/>
      <c r="L54" s="337"/>
      <c r="M54" s="337"/>
      <c r="N54" s="337"/>
    </row>
    <row r="55" spans="2:14" ht="15.5">
      <c r="B55" s="380">
        <v>500</v>
      </c>
      <c r="C55" s="334">
        <v>9750</v>
      </c>
      <c r="D55" s="334">
        <v>8530</v>
      </c>
      <c r="E55" s="334">
        <v>7310</v>
      </c>
      <c r="F55" s="334">
        <v>6090</v>
      </c>
      <c r="G55" s="334">
        <v>4870</v>
      </c>
      <c r="H55" s="334">
        <v>3650</v>
      </c>
      <c r="I55" s="334">
        <v>2430</v>
      </c>
      <c r="J55" s="381">
        <v>1210</v>
      </c>
      <c r="K55" s="337"/>
      <c r="L55" s="337"/>
      <c r="M55" s="337"/>
      <c r="N55" s="337"/>
    </row>
    <row r="56" spans="2:14" ht="15.5">
      <c r="B56" s="380">
        <v>450</v>
      </c>
      <c r="C56" s="334">
        <v>8790</v>
      </c>
      <c r="D56" s="334">
        <v>7690</v>
      </c>
      <c r="E56" s="334">
        <v>6590</v>
      </c>
      <c r="F56" s="334">
        <v>5490</v>
      </c>
      <c r="G56" s="334">
        <v>4390</v>
      </c>
      <c r="H56" s="334">
        <v>3290</v>
      </c>
      <c r="I56" s="334">
        <v>2190</v>
      </c>
      <c r="J56" s="381">
        <v>1090</v>
      </c>
      <c r="K56" s="337"/>
      <c r="L56" s="337"/>
      <c r="M56" s="337"/>
      <c r="N56" s="337"/>
    </row>
    <row r="57" spans="2:14" ht="15.5">
      <c r="B57" s="380">
        <v>400</v>
      </c>
      <c r="C57" s="334">
        <v>7830</v>
      </c>
      <c r="D57" s="334">
        <v>6850</v>
      </c>
      <c r="E57" s="334">
        <v>5870</v>
      </c>
      <c r="F57" s="334">
        <v>4890</v>
      </c>
      <c r="G57" s="334">
        <v>3910</v>
      </c>
      <c r="H57" s="334">
        <v>2930</v>
      </c>
      <c r="I57" s="334">
        <v>1950</v>
      </c>
      <c r="J57" s="381">
        <v>970</v>
      </c>
      <c r="K57" s="337"/>
      <c r="L57" s="337"/>
      <c r="M57" s="337"/>
      <c r="N57" s="337"/>
    </row>
    <row r="58" spans="2:14" ht="15.5">
      <c r="B58" s="380">
        <v>350</v>
      </c>
      <c r="C58" s="334">
        <v>6870</v>
      </c>
      <c r="D58" s="334">
        <v>6010</v>
      </c>
      <c r="E58" s="334">
        <v>5150</v>
      </c>
      <c r="F58" s="334">
        <v>4290</v>
      </c>
      <c r="G58" s="334">
        <v>3430</v>
      </c>
      <c r="H58" s="334">
        <v>2570</v>
      </c>
      <c r="I58" s="334">
        <v>1710</v>
      </c>
      <c r="J58" s="381">
        <v>850</v>
      </c>
      <c r="K58" s="337"/>
      <c r="L58" s="337"/>
      <c r="M58" s="337"/>
      <c r="N58" s="337"/>
    </row>
    <row r="59" spans="2:14" ht="15.5">
      <c r="B59" s="380">
        <v>300</v>
      </c>
      <c r="C59" s="334">
        <v>5910</v>
      </c>
      <c r="D59" s="334">
        <v>5170</v>
      </c>
      <c r="E59" s="334">
        <v>4430</v>
      </c>
      <c r="F59" s="334">
        <v>3690</v>
      </c>
      <c r="G59" s="334">
        <v>2950</v>
      </c>
      <c r="H59" s="334">
        <v>2210</v>
      </c>
      <c r="I59" s="334">
        <v>1470</v>
      </c>
      <c r="J59" s="381">
        <v>730</v>
      </c>
      <c r="K59" s="337"/>
      <c r="L59" s="337"/>
      <c r="M59" s="337"/>
      <c r="N59" s="337"/>
    </row>
    <row r="60" spans="2:14" ht="15.5">
      <c r="B60" s="380">
        <v>250</v>
      </c>
      <c r="C60" s="334">
        <v>4950</v>
      </c>
      <c r="D60" s="334">
        <v>4330</v>
      </c>
      <c r="E60" s="334">
        <v>3710</v>
      </c>
      <c r="F60" s="334">
        <v>3090</v>
      </c>
      <c r="G60" s="334">
        <v>2470</v>
      </c>
      <c r="H60" s="334">
        <v>1850</v>
      </c>
      <c r="I60" s="334">
        <v>1230</v>
      </c>
      <c r="J60" s="381">
        <v>610</v>
      </c>
      <c r="K60" s="337"/>
      <c r="L60" s="337"/>
      <c r="M60" s="337"/>
      <c r="N60" s="337"/>
    </row>
    <row r="61" spans="2:14" ht="15.5">
      <c r="B61" s="380">
        <v>200</v>
      </c>
      <c r="C61" s="334">
        <v>3990</v>
      </c>
      <c r="D61" s="334">
        <v>3490</v>
      </c>
      <c r="E61" s="334">
        <v>2990</v>
      </c>
      <c r="F61" s="334">
        <v>2490</v>
      </c>
      <c r="G61" s="334">
        <v>1990</v>
      </c>
      <c r="H61" s="334">
        <v>1490</v>
      </c>
      <c r="I61" s="334">
        <v>990</v>
      </c>
      <c r="J61" s="381">
        <v>490</v>
      </c>
      <c r="K61" s="337"/>
      <c r="L61" s="337"/>
      <c r="M61" s="337"/>
      <c r="N61" s="337"/>
    </row>
    <row r="62" spans="2:14" ht="15.5">
      <c r="B62" s="380">
        <v>150</v>
      </c>
      <c r="C62" s="334">
        <v>3030</v>
      </c>
      <c r="D62" s="334">
        <v>2650</v>
      </c>
      <c r="E62" s="334">
        <v>2270</v>
      </c>
      <c r="F62" s="334">
        <v>1890</v>
      </c>
      <c r="G62" s="334">
        <v>1510</v>
      </c>
      <c r="H62" s="334">
        <v>1130</v>
      </c>
      <c r="I62" s="334">
        <v>750</v>
      </c>
      <c r="J62" s="381">
        <v>370</v>
      </c>
      <c r="K62" s="337"/>
      <c r="L62" s="337"/>
      <c r="M62" s="337"/>
      <c r="N62" s="337"/>
    </row>
    <row r="63" spans="2:14" ht="15.5">
      <c r="B63" s="380">
        <v>100</v>
      </c>
      <c r="C63" s="334">
        <v>2070</v>
      </c>
      <c r="D63" s="334">
        <v>1810</v>
      </c>
      <c r="E63" s="334">
        <v>1550</v>
      </c>
      <c r="F63" s="334">
        <v>1290</v>
      </c>
      <c r="G63" s="334">
        <v>1030</v>
      </c>
      <c r="H63" s="334">
        <v>770</v>
      </c>
      <c r="I63" s="334">
        <v>510</v>
      </c>
      <c r="J63" s="381">
        <v>250</v>
      </c>
      <c r="K63" s="337"/>
      <c r="L63" s="337"/>
      <c r="M63" s="337"/>
      <c r="N63" s="337"/>
    </row>
    <row r="64" spans="2:14" ht="16" thickBot="1">
      <c r="B64" s="386">
        <v>50</v>
      </c>
      <c r="C64" s="387">
        <v>1110</v>
      </c>
      <c r="D64" s="387">
        <v>970</v>
      </c>
      <c r="E64" s="387">
        <v>830</v>
      </c>
      <c r="F64" s="387">
        <v>690</v>
      </c>
      <c r="G64" s="387">
        <v>550</v>
      </c>
      <c r="H64" s="387">
        <v>410</v>
      </c>
      <c r="I64" s="387">
        <v>270</v>
      </c>
      <c r="J64" s="336">
        <v>130</v>
      </c>
      <c r="K64" s="337"/>
      <c r="L64" s="337"/>
      <c r="M64" s="337"/>
      <c r="N64" s="337"/>
    </row>
    <row r="65" spans="2:14" ht="15.5">
      <c r="B65" s="334"/>
      <c r="C65" s="334"/>
      <c r="D65" s="334"/>
      <c r="E65" s="334"/>
      <c r="F65" s="334"/>
      <c r="G65" s="334"/>
      <c r="H65" s="334"/>
      <c r="I65" s="334"/>
      <c r="J65" s="334"/>
      <c r="K65" s="337"/>
      <c r="L65" s="337"/>
      <c r="M65" s="337"/>
      <c r="N65" s="337"/>
    </row>
    <row r="66" spans="2:14" ht="15.5">
      <c r="B66" s="334"/>
      <c r="C66" s="334"/>
      <c r="D66" s="334"/>
      <c r="E66" s="334"/>
      <c r="F66" s="334"/>
      <c r="G66" s="334"/>
      <c r="H66" s="334"/>
      <c r="I66" s="334"/>
      <c r="J66" s="334"/>
      <c r="K66" s="337"/>
      <c r="L66" s="337"/>
      <c r="M66" s="337"/>
      <c r="N66" s="337"/>
    </row>
    <row r="67" spans="2:14" ht="15.5">
      <c r="B67" s="334"/>
      <c r="C67" s="334"/>
      <c r="D67" s="337"/>
      <c r="E67" s="337"/>
      <c r="F67" s="334"/>
      <c r="G67" s="334"/>
      <c r="H67" s="334"/>
      <c r="I67" s="334"/>
      <c r="J67" s="334"/>
      <c r="K67" s="337"/>
      <c r="L67" s="337"/>
      <c r="M67" s="337"/>
      <c r="N67" s="337"/>
    </row>
    <row r="68" spans="2:14" ht="15.5">
      <c r="B68" s="334"/>
      <c r="C68" s="334"/>
      <c r="D68" s="337"/>
      <c r="E68" s="337"/>
      <c r="F68" s="334"/>
      <c r="G68" s="334"/>
      <c r="H68" s="334"/>
      <c r="I68" s="334"/>
      <c r="J68" s="334"/>
      <c r="K68" s="337"/>
      <c r="L68" s="337"/>
      <c r="M68" s="337"/>
      <c r="N68" s="337"/>
    </row>
    <row r="69" spans="2:14" ht="15.5">
      <c r="B69" s="334"/>
      <c r="C69" s="334"/>
      <c r="D69" s="337"/>
      <c r="E69" s="337"/>
      <c r="F69" s="334"/>
      <c r="G69" s="334"/>
      <c r="H69" s="334"/>
      <c r="I69" s="334"/>
      <c r="J69" s="334"/>
      <c r="K69" s="337"/>
      <c r="L69" s="337"/>
      <c r="M69" s="337"/>
      <c r="N69" s="337"/>
    </row>
    <row r="70" spans="2:14" ht="15.5">
      <c r="B70" s="334"/>
      <c r="C70" s="334"/>
      <c r="D70" s="337"/>
      <c r="E70" s="337"/>
      <c r="F70" s="334"/>
      <c r="G70" s="334"/>
      <c r="H70" s="334"/>
      <c r="I70" s="334"/>
      <c r="J70" s="334"/>
      <c r="K70" s="337"/>
      <c r="L70" s="337"/>
      <c r="M70" s="337"/>
      <c r="N70" s="337"/>
    </row>
    <row r="71" spans="2:14" ht="15.5">
      <c r="B71" s="337"/>
      <c r="C71" s="337"/>
      <c r="D71" s="337"/>
      <c r="E71" s="337"/>
      <c r="F71" s="337"/>
      <c r="G71" s="337"/>
      <c r="H71" s="337"/>
      <c r="I71" s="337"/>
      <c r="J71" s="337"/>
      <c r="K71" s="337"/>
      <c r="L71" s="337"/>
      <c r="M71" s="337"/>
      <c r="N71" s="337"/>
    </row>
    <row r="72" spans="2:14" ht="15.5">
      <c r="B72" s="337"/>
      <c r="C72" s="337"/>
      <c r="D72" s="337"/>
      <c r="E72" s="337"/>
      <c r="F72" s="337"/>
      <c r="G72" s="337"/>
      <c r="H72" s="337"/>
      <c r="I72" s="337"/>
      <c r="J72" s="337"/>
      <c r="K72" s="337"/>
      <c r="L72" s="337"/>
      <c r="M72" s="337"/>
      <c r="N72" s="337"/>
    </row>
    <row r="73" spans="2:14" ht="15.5">
      <c r="B73" s="337"/>
      <c r="C73" s="337"/>
      <c r="D73" s="337"/>
      <c r="E73" s="337"/>
      <c r="F73" s="337"/>
      <c r="G73" s="337"/>
      <c r="H73" s="337"/>
      <c r="I73" s="337"/>
      <c r="J73" s="337"/>
      <c r="K73" s="337"/>
      <c r="L73" s="337"/>
      <c r="M73" s="337"/>
      <c r="N73" s="337"/>
    </row>
    <row r="74" spans="2:14" ht="15.5">
      <c r="B74" s="337"/>
      <c r="C74" s="337"/>
      <c r="D74" s="337"/>
      <c r="E74" s="337"/>
      <c r="F74" s="337"/>
      <c r="G74" s="337"/>
      <c r="H74" s="337"/>
      <c r="I74" s="337"/>
      <c r="J74" s="337"/>
      <c r="K74" s="337"/>
      <c r="L74" s="337"/>
      <c r="M74" s="337"/>
      <c r="N74" s="337"/>
    </row>
  </sheetData>
  <mergeCells count="4">
    <mergeCell ref="J13:J14"/>
    <mergeCell ref="K13:N14"/>
    <mergeCell ref="J15:J16"/>
    <mergeCell ref="K15:N16"/>
  </mergeCells>
  <dataValidations disablePrompts="1" count="4">
    <dataValidation type="list" allowBlank="1" showInputMessage="1" showErrorMessage="1" sqref="K9" xr:uid="{B05BAB51-8035-4FD9-A534-DB473E333432}">
      <formula1>B$3:B$22</formula1>
    </dataValidation>
    <dataValidation type="list" allowBlank="1" showInputMessage="1" showErrorMessage="1" sqref="K11" xr:uid="{E6575499-D9D6-47D1-941C-9472846AAFDD}">
      <formula1>$C$2:$H$2</formula1>
    </dataValidation>
    <dataValidation type="list" allowBlank="1" showInputMessage="1" showErrorMessage="1" sqref="F39" xr:uid="{8B4C2CD8-16F8-4276-A13C-8A78060C34A7}">
      <formula1>$A$2:$A$13</formula1>
    </dataValidation>
    <dataValidation type="list" allowBlank="1" showInputMessage="1" showErrorMessage="1" sqref="F40" xr:uid="{0B792279-6CF0-4BE8-8A13-FC82DCA393A3}">
      <formula1>$B$1:$E$1</formula1>
    </dataValidation>
  </dataValidation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764BC-0B56-4499-B330-0A0A0D8E4FCF}">
  <sheetPr codeName="Hárok56">
    <tabColor rgb="FF00B050"/>
  </sheetPr>
  <dimension ref="A3:G10"/>
  <sheetViews>
    <sheetView topLeftCell="A3" zoomScale="160" zoomScaleNormal="160" workbookViewId="0">
      <selection activeCell="C18" sqref="C18"/>
    </sheetView>
  </sheetViews>
  <sheetFormatPr defaultRowHeight="14.5"/>
  <cols>
    <col min="1" max="1" width="10.453125" bestFit="1" customWidth="1"/>
    <col min="2" max="2" width="12.54296875" bestFit="1" customWidth="1"/>
    <col min="3" max="3" width="18.08984375" bestFit="1" customWidth="1"/>
    <col min="5" max="5" width="10.453125" bestFit="1" customWidth="1"/>
    <col min="6" max="6" width="10.08984375" bestFit="1" customWidth="1"/>
    <col min="7" max="7" width="15.54296875" bestFit="1" customWidth="1"/>
  </cols>
  <sheetData>
    <row r="3" spans="1:7" ht="15.5">
      <c r="A3" s="63" t="s">
        <v>402</v>
      </c>
      <c r="B3" s="63" t="s">
        <v>336</v>
      </c>
      <c r="C3" s="63" t="s">
        <v>1456</v>
      </c>
      <c r="D3" s="63"/>
      <c r="E3" s="63" t="s">
        <v>402</v>
      </c>
      <c r="F3" s="63" t="s">
        <v>336</v>
      </c>
      <c r="G3" s="63" t="s">
        <v>1456</v>
      </c>
    </row>
    <row r="4" spans="1:7" ht="15.5">
      <c r="A4" s="63" t="s">
        <v>515</v>
      </c>
      <c r="B4" s="63" t="s">
        <v>1322</v>
      </c>
      <c r="C4" s="63">
        <v>12</v>
      </c>
      <c r="D4" s="63"/>
      <c r="E4" s="63" t="s">
        <v>515</v>
      </c>
      <c r="F4" s="63" t="s">
        <v>1322</v>
      </c>
      <c r="G4" s="63">
        <v>12</v>
      </c>
    </row>
    <row r="5" spans="1:7" ht="15.5">
      <c r="A5" s="63" t="s">
        <v>1457</v>
      </c>
      <c r="B5" s="63" t="s">
        <v>1458</v>
      </c>
      <c r="C5" s="63">
        <v>15</v>
      </c>
      <c r="D5" s="63"/>
      <c r="E5" s="63" t="s">
        <v>1457</v>
      </c>
      <c r="F5" s="63" t="s">
        <v>1458</v>
      </c>
      <c r="G5" s="63">
        <v>15</v>
      </c>
    </row>
    <row r="6" spans="1:7" ht="15.5">
      <c r="A6" s="63" t="s">
        <v>1459</v>
      </c>
      <c r="B6" s="63" t="s">
        <v>1460</v>
      </c>
      <c r="C6" s="63">
        <v>9</v>
      </c>
      <c r="D6" s="63"/>
      <c r="E6" s="63" t="s">
        <v>1459</v>
      </c>
      <c r="F6" s="63" t="s">
        <v>1460</v>
      </c>
      <c r="G6" s="63">
        <v>9</v>
      </c>
    </row>
    <row r="7" spans="1:7" ht="15.5">
      <c r="A7" s="63" t="s">
        <v>515</v>
      </c>
      <c r="B7" s="63" t="s">
        <v>1322</v>
      </c>
      <c r="C7" s="63">
        <v>18</v>
      </c>
      <c r="D7" s="63"/>
      <c r="E7" s="63" t="s">
        <v>515</v>
      </c>
      <c r="F7" s="63" t="s">
        <v>1322</v>
      </c>
      <c r="G7" s="63">
        <v>18</v>
      </c>
    </row>
    <row r="8" spans="1:7" ht="15.5">
      <c r="A8" s="63" t="s">
        <v>515</v>
      </c>
      <c r="B8" s="63" t="s">
        <v>1461</v>
      </c>
      <c r="C8" s="63">
        <v>22</v>
      </c>
      <c r="D8" s="63"/>
      <c r="E8" s="63" t="s">
        <v>515</v>
      </c>
      <c r="F8" s="63" t="s">
        <v>1461</v>
      </c>
      <c r="G8" s="63">
        <v>22</v>
      </c>
    </row>
    <row r="9" spans="1:7" ht="15.5">
      <c r="A9" s="63" t="s">
        <v>515</v>
      </c>
      <c r="B9" s="63" t="s">
        <v>1322</v>
      </c>
      <c r="C9" s="63">
        <v>12</v>
      </c>
      <c r="D9" s="63"/>
      <c r="E9" s="63" t="s">
        <v>515</v>
      </c>
      <c r="F9" s="63" t="s">
        <v>1322</v>
      </c>
      <c r="G9" s="63">
        <v>12</v>
      </c>
    </row>
    <row r="10" spans="1:7" ht="15.5">
      <c r="A10" s="63" t="s">
        <v>1462</v>
      </c>
      <c r="B10" s="63" t="s">
        <v>1458</v>
      </c>
      <c r="C10" s="63">
        <v>3</v>
      </c>
      <c r="D10" s="63"/>
      <c r="E10" s="63" t="s">
        <v>1462</v>
      </c>
      <c r="F10" s="63" t="s">
        <v>1458</v>
      </c>
      <c r="G10" s="63">
        <v>3</v>
      </c>
    </row>
  </sheetData>
  <pageMargins left="0.7" right="0.7" top="0.75" bottom="0.75" header="0.3" footer="0.3"/>
  <tableParts count="1">
    <tablePart r:id="rId1"/>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árok19">
    <tabColor rgb="FFC00000"/>
  </sheetPr>
  <dimension ref="A1:V72"/>
  <sheetViews>
    <sheetView topLeftCell="B1" zoomScale="85" zoomScaleNormal="85" workbookViewId="0">
      <selection activeCell="C18" sqref="C18"/>
    </sheetView>
  </sheetViews>
  <sheetFormatPr defaultRowHeight="12.5"/>
  <cols>
    <col min="1" max="1" width="9.08984375" style="8"/>
    <col min="2" max="2" width="8.90625" style="8" customWidth="1"/>
    <col min="3" max="3" width="23.36328125" style="8" bestFit="1" customWidth="1"/>
    <col min="4" max="4" width="13.54296875" style="8" bestFit="1" customWidth="1"/>
    <col min="5" max="5" width="13.90625" style="8" bestFit="1" customWidth="1"/>
    <col min="6" max="6" width="14.1796875" style="8" bestFit="1" customWidth="1"/>
    <col min="7" max="7" width="17.90625" style="8" bestFit="1" customWidth="1"/>
    <col min="8" max="8" width="14.1796875" style="8" bestFit="1" customWidth="1"/>
    <col min="9" max="9" width="19.90625" style="8" customWidth="1"/>
    <col min="10" max="10" width="17.453125" style="8" bestFit="1" customWidth="1"/>
    <col min="11" max="11" width="32.90625" style="8" bestFit="1" customWidth="1"/>
    <col min="12" max="12" width="12.90625" style="8" bestFit="1" customWidth="1"/>
    <col min="13" max="14" width="9.08984375" style="8"/>
    <col min="15" max="15" width="18.81640625" style="8" customWidth="1"/>
    <col min="16" max="261" width="9.08984375" style="8"/>
    <col min="262" max="262" width="19" style="8" bestFit="1" customWidth="1"/>
    <col min="263" max="263" width="7.36328125" style="8" bestFit="1" customWidth="1"/>
    <col min="264" max="265" width="9.08984375" style="8"/>
    <col min="266" max="266" width="27" style="8" bestFit="1" customWidth="1"/>
    <col min="267" max="517" width="9.08984375" style="8"/>
    <col min="518" max="518" width="19" style="8" bestFit="1" customWidth="1"/>
    <col min="519" max="519" width="7.36328125" style="8" bestFit="1" customWidth="1"/>
    <col min="520" max="521" width="9.08984375" style="8"/>
    <col min="522" max="522" width="27" style="8" bestFit="1" customWidth="1"/>
    <col min="523" max="773" width="9.08984375" style="8"/>
    <col min="774" max="774" width="19" style="8" bestFit="1" customWidth="1"/>
    <col min="775" max="775" width="7.36328125" style="8" bestFit="1" customWidth="1"/>
    <col min="776" max="777" width="9.08984375" style="8"/>
    <col min="778" max="778" width="27" style="8" bestFit="1" customWidth="1"/>
    <col min="779" max="1029" width="9.08984375" style="8"/>
    <col min="1030" max="1030" width="19" style="8" bestFit="1" customWidth="1"/>
    <col min="1031" max="1031" width="7.36328125" style="8" bestFit="1" customWidth="1"/>
    <col min="1032" max="1033" width="9.08984375" style="8"/>
    <col min="1034" max="1034" width="27" style="8" bestFit="1" customWidth="1"/>
    <col min="1035" max="1285" width="9.08984375" style="8"/>
    <col min="1286" max="1286" width="19" style="8" bestFit="1" customWidth="1"/>
    <col min="1287" max="1287" width="7.36328125" style="8" bestFit="1" customWidth="1"/>
    <col min="1288" max="1289" width="9.08984375" style="8"/>
    <col min="1290" max="1290" width="27" style="8" bestFit="1" customWidth="1"/>
    <col min="1291" max="1541" width="9.08984375" style="8"/>
    <col min="1542" max="1542" width="19" style="8" bestFit="1" customWidth="1"/>
    <col min="1543" max="1543" width="7.36328125" style="8" bestFit="1" customWidth="1"/>
    <col min="1544" max="1545" width="9.08984375" style="8"/>
    <col min="1546" max="1546" width="27" style="8" bestFit="1" customWidth="1"/>
    <col min="1547" max="1797" width="9.08984375" style="8"/>
    <col min="1798" max="1798" width="19" style="8" bestFit="1" customWidth="1"/>
    <col min="1799" max="1799" width="7.36328125" style="8" bestFit="1" customWidth="1"/>
    <col min="1800" max="1801" width="9.08984375" style="8"/>
    <col min="1802" max="1802" width="27" style="8" bestFit="1" customWidth="1"/>
    <col min="1803" max="2053" width="9.08984375" style="8"/>
    <col min="2054" max="2054" width="19" style="8" bestFit="1" customWidth="1"/>
    <col min="2055" max="2055" width="7.36328125" style="8" bestFit="1" customWidth="1"/>
    <col min="2056" max="2057" width="9.08984375" style="8"/>
    <col min="2058" max="2058" width="27" style="8" bestFit="1" customWidth="1"/>
    <col min="2059" max="2309" width="9.08984375" style="8"/>
    <col min="2310" max="2310" width="19" style="8" bestFit="1" customWidth="1"/>
    <col min="2311" max="2311" width="7.36328125" style="8" bestFit="1" customWidth="1"/>
    <col min="2312" max="2313" width="9.08984375" style="8"/>
    <col min="2314" max="2314" width="27" style="8" bestFit="1" customWidth="1"/>
    <col min="2315" max="2565" width="9.08984375" style="8"/>
    <col min="2566" max="2566" width="19" style="8" bestFit="1" customWidth="1"/>
    <col min="2567" max="2567" width="7.36328125" style="8" bestFit="1" customWidth="1"/>
    <col min="2568" max="2569" width="9.08984375" style="8"/>
    <col min="2570" max="2570" width="27" style="8" bestFit="1" customWidth="1"/>
    <col min="2571" max="2821" width="9.08984375" style="8"/>
    <col min="2822" max="2822" width="19" style="8" bestFit="1" customWidth="1"/>
    <col min="2823" max="2823" width="7.36328125" style="8" bestFit="1" customWidth="1"/>
    <col min="2824" max="2825" width="9.08984375" style="8"/>
    <col min="2826" max="2826" width="27" style="8" bestFit="1" customWidth="1"/>
    <col min="2827" max="3077" width="9.08984375" style="8"/>
    <col min="3078" max="3078" width="19" style="8" bestFit="1" customWidth="1"/>
    <col min="3079" max="3079" width="7.36328125" style="8" bestFit="1" customWidth="1"/>
    <col min="3080" max="3081" width="9.08984375" style="8"/>
    <col min="3082" max="3082" width="27" style="8" bestFit="1" customWidth="1"/>
    <col min="3083" max="3333" width="9.08984375" style="8"/>
    <col min="3334" max="3334" width="19" style="8" bestFit="1" customWidth="1"/>
    <col min="3335" max="3335" width="7.36328125" style="8" bestFit="1" customWidth="1"/>
    <col min="3336" max="3337" width="9.08984375" style="8"/>
    <col min="3338" max="3338" width="27" style="8" bestFit="1" customWidth="1"/>
    <col min="3339" max="3589" width="9.08984375" style="8"/>
    <col min="3590" max="3590" width="19" style="8" bestFit="1" customWidth="1"/>
    <col min="3591" max="3591" width="7.36328125" style="8" bestFit="1" customWidth="1"/>
    <col min="3592" max="3593" width="9.08984375" style="8"/>
    <col min="3594" max="3594" width="27" style="8" bestFit="1" customWidth="1"/>
    <col min="3595" max="3845" width="9.08984375" style="8"/>
    <col min="3846" max="3846" width="19" style="8" bestFit="1" customWidth="1"/>
    <col min="3847" max="3847" width="7.36328125" style="8" bestFit="1" customWidth="1"/>
    <col min="3848" max="3849" width="9.08984375" style="8"/>
    <col min="3850" max="3850" width="27" style="8" bestFit="1" customWidth="1"/>
    <col min="3851" max="4101" width="9.08984375" style="8"/>
    <col min="4102" max="4102" width="19" style="8" bestFit="1" customWidth="1"/>
    <col min="4103" max="4103" width="7.36328125" style="8" bestFit="1" customWidth="1"/>
    <col min="4104" max="4105" width="9.08984375" style="8"/>
    <col min="4106" max="4106" width="27" style="8" bestFit="1" customWidth="1"/>
    <col min="4107" max="4357" width="9.08984375" style="8"/>
    <col min="4358" max="4358" width="19" style="8" bestFit="1" customWidth="1"/>
    <col min="4359" max="4359" width="7.36328125" style="8" bestFit="1" customWidth="1"/>
    <col min="4360" max="4361" width="9.08984375" style="8"/>
    <col min="4362" max="4362" width="27" style="8" bestFit="1" customWidth="1"/>
    <col min="4363" max="4613" width="9.08984375" style="8"/>
    <col min="4614" max="4614" width="19" style="8" bestFit="1" customWidth="1"/>
    <col min="4615" max="4615" width="7.36328125" style="8" bestFit="1" customWidth="1"/>
    <col min="4616" max="4617" width="9.08984375" style="8"/>
    <col min="4618" max="4618" width="27" style="8" bestFit="1" customWidth="1"/>
    <col min="4619" max="4869" width="9.08984375" style="8"/>
    <col min="4870" max="4870" width="19" style="8" bestFit="1" customWidth="1"/>
    <col min="4871" max="4871" width="7.36328125" style="8" bestFit="1" customWidth="1"/>
    <col min="4872" max="4873" width="9.08984375" style="8"/>
    <col min="4874" max="4874" width="27" style="8" bestFit="1" customWidth="1"/>
    <col min="4875" max="5125" width="9.08984375" style="8"/>
    <col min="5126" max="5126" width="19" style="8" bestFit="1" customWidth="1"/>
    <col min="5127" max="5127" width="7.36328125" style="8" bestFit="1" customWidth="1"/>
    <col min="5128" max="5129" width="9.08984375" style="8"/>
    <col min="5130" max="5130" width="27" style="8" bestFit="1" customWidth="1"/>
    <col min="5131" max="5381" width="9.08984375" style="8"/>
    <col min="5382" max="5382" width="19" style="8" bestFit="1" customWidth="1"/>
    <col min="5383" max="5383" width="7.36328125" style="8" bestFit="1" customWidth="1"/>
    <col min="5384" max="5385" width="9.08984375" style="8"/>
    <col min="5386" max="5386" width="27" style="8" bestFit="1" customWidth="1"/>
    <col min="5387" max="5637" width="9.08984375" style="8"/>
    <col min="5638" max="5638" width="19" style="8" bestFit="1" customWidth="1"/>
    <col min="5639" max="5639" width="7.36328125" style="8" bestFit="1" customWidth="1"/>
    <col min="5640" max="5641" width="9.08984375" style="8"/>
    <col min="5642" max="5642" width="27" style="8" bestFit="1" customWidth="1"/>
    <col min="5643" max="5893" width="9.08984375" style="8"/>
    <col min="5894" max="5894" width="19" style="8" bestFit="1" customWidth="1"/>
    <col min="5895" max="5895" width="7.36328125" style="8" bestFit="1" customWidth="1"/>
    <col min="5896" max="5897" width="9.08984375" style="8"/>
    <col min="5898" max="5898" width="27" style="8" bestFit="1" customWidth="1"/>
    <col min="5899" max="6149" width="9.08984375" style="8"/>
    <col min="6150" max="6150" width="19" style="8" bestFit="1" customWidth="1"/>
    <col min="6151" max="6151" width="7.36328125" style="8" bestFit="1" customWidth="1"/>
    <col min="6152" max="6153" width="9.08984375" style="8"/>
    <col min="6154" max="6154" width="27" style="8" bestFit="1" customWidth="1"/>
    <col min="6155" max="6405" width="9.08984375" style="8"/>
    <col min="6406" max="6406" width="19" style="8" bestFit="1" customWidth="1"/>
    <col min="6407" max="6407" width="7.36328125" style="8" bestFit="1" customWidth="1"/>
    <col min="6408" max="6409" width="9.08984375" style="8"/>
    <col min="6410" max="6410" width="27" style="8" bestFit="1" customWidth="1"/>
    <col min="6411" max="6661" width="9.08984375" style="8"/>
    <col min="6662" max="6662" width="19" style="8" bestFit="1" customWidth="1"/>
    <col min="6663" max="6663" width="7.36328125" style="8" bestFit="1" customWidth="1"/>
    <col min="6664" max="6665" width="9.08984375" style="8"/>
    <col min="6666" max="6666" width="27" style="8" bestFit="1" customWidth="1"/>
    <col min="6667" max="6917" width="9.08984375" style="8"/>
    <col min="6918" max="6918" width="19" style="8" bestFit="1" customWidth="1"/>
    <col min="6919" max="6919" width="7.36328125" style="8" bestFit="1" customWidth="1"/>
    <col min="6920" max="6921" width="9.08984375" style="8"/>
    <col min="6922" max="6922" width="27" style="8" bestFit="1" customWidth="1"/>
    <col min="6923" max="7173" width="9.08984375" style="8"/>
    <col min="7174" max="7174" width="19" style="8" bestFit="1" customWidth="1"/>
    <col min="7175" max="7175" width="7.36328125" style="8" bestFit="1" customWidth="1"/>
    <col min="7176" max="7177" width="9.08984375" style="8"/>
    <col min="7178" max="7178" width="27" style="8" bestFit="1" customWidth="1"/>
    <col min="7179" max="7429" width="9.08984375" style="8"/>
    <col min="7430" max="7430" width="19" style="8" bestFit="1" customWidth="1"/>
    <col min="7431" max="7431" width="7.36328125" style="8" bestFit="1" customWidth="1"/>
    <col min="7432" max="7433" width="9.08984375" style="8"/>
    <col min="7434" max="7434" width="27" style="8" bestFit="1" customWidth="1"/>
    <col min="7435" max="7685" width="9.08984375" style="8"/>
    <col min="7686" max="7686" width="19" style="8" bestFit="1" customWidth="1"/>
    <col min="7687" max="7687" width="7.36328125" style="8" bestFit="1" customWidth="1"/>
    <col min="7688" max="7689" width="9.08984375" style="8"/>
    <col min="7690" max="7690" width="27" style="8" bestFit="1" customWidth="1"/>
    <col min="7691" max="7941" width="9.08984375" style="8"/>
    <col min="7942" max="7942" width="19" style="8" bestFit="1" customWidth="1"/>
    <col min="7943" max="7943" width="7.36328125" style="8" bestFit="1" customWidth="1"/>
    <col min="7944" max="7945" width="9.08984375" style="8"/>
    <col min="7946" max="7946" width="27" style="8" bestFit="1" customWidth="1"/>
    <col min="7947" max="8197" width="9.08984375" style="8"/>
    <col min="8198" max="8198" width="19" style="8" bestFit="1" customWidth="1"/>
    <col min="8199" max="8199" width="7.36328125" style="8" bestFit="1" customWidth="1"/>
    <col min="8200" max="8201" width="9.08984375" style="8"/>
    <col min="8202" max="8202" width="27" style="8" bestFit="1" customWidth="1"/>
    <col min="8203" max="8453" width="9.08984375" style="8"/>
    <col min="8454" max="8454" width="19" style="8" bestFit="1" customWidth="1"/>
    <col min="8455" max="8455" width="7.36328125" style="8" bestFit="1" customWidth="1"/>
    <col min="8456" max="8457" width="9.08984375" style="8"/>
    <col min="8458" max="8458" width="27" style="8" bestFit="1" customWidth="1"/>
    <col min="8459" max="8709" width="9.08984375" style="8"/>
    <col min="8710" max="8710" width="19" style="8" bestFit="1" customWidth="1"/>
    <col min="8711" max="8711" width="7.36328125" style="8" bestFit="1" customWidth="1"/>
    <col min="8712" max="8713" width="9.08984375" style="8"/>
    <col min="8714" max="8714" width="27" style="8" bestFit="1" customWidth="1"/>
    <col min="8715" max="8965" width="9.08984375" style="8"/>
    <col min="8966" max="8966" width="19" style="8" bestFit="1" customWidth="1"/>
    <col min="8967" max="8967" width="7.36328125" style="8" bestFit="1" customWidth="1"/>
    <col min="8968" max="8969" width="9.08984375" style="8"/>
    <col min="8970" max="8970" width="27" style="8" bestFit="1" customWidth="1"/>
    <col min="8971" max="9221" width="9.08984375" style="8"/>
    <col min="9222" max="9222" width="19" style="8" bestFit="1" customWidth="1"/>
    <col min="9223" max="9223" width="7.36328125" style="8" bestFit="1" customWidth="1"/>
    <col min="9224" max="9225" width="9.08984375" style="8"/>
    <col min="9226" max="9226" width="27" style="8" bestFit="1" customWidth="1"/>
    <col min="9227" max="9477" width="9.08984375" style="8"/>
    <col min="9478" max="9478" width="19" style="8" bestFit="1" customWidth="1"/>
    <col min="9479" max="9479" width="7.36328125" style="8" bestFit="1" customWidth="1"/>
    <col min="9480" max="9481" width="9.08984375" style="8"/>
    <col min="9482" max="9482" width="27" style="8" bestFit="1" customWidth="1"/>
    <col min="9483" max="9733" width="9.08984375" style="8"/>
    <col min="9734" max="9734" width="19" style="8" bestFit="1" customWidth="1"/>
    <col min="9735" max="9735" width="7.36328125" style="8" bestFit="1" customWidth="1"/>
    <col min="9736" max="9737" width="9.08984375" style="8"/>
    <col min="9738" max="9738" width="27" style="8" bestFit="1" customWidth="1"/>
    <col min="9739" max="9989" width="9.08984375" style="8"/>
    <col min="9990" max="9990" width="19" style="8" bestFit="1" customWidth="1"/>
    <col min="9991" max="9991" width="7.36328125" style="8" bestFit="1" customWidth="1"/>
    <col min="9992" max="9993" width="9.08984375" style="8"/>
    <col min="9994" max="9994" width="27" style="8" bestFit="1" customWidth="1"/>
    <col min="9995" max="10245" width="9.08984375" style="8"/>
    <col min="10246" max="10246" width="19" style="8" bestFit="1" customWidth="1"/>
    <col min="10247" max="10247" width="7.36328125" style="8" bestFit="1" customWidth="1"/>
    <col min="10248" max="10249" width="9.08984375" style="8"/>
    <col min="10250" max="10250" width="27" style="8" bestFit="1" customWidth="1"/>
    <col min="10251" max="10501" width="9.08984375" style="8"/>
    <col min="10502" max="10502" width="19" style="8" bestFit="1" customWidth="1"/>
    <col min="10503" max="10503" width="7.36328125" style="8" bestFit="1" customWidth="1"/>
    <col min="10504" max="10505" width="9.08984375" style="8"/>
    <col min="10506" max="10506" width="27" style="8" bestFit="1" customWidth="1"/>
    <col min="10507" max="10757" width="9.08984375" style="8"/>
    <col min="10758" max="10758" width="19" style="8" bestFit="1" customWidth="1"/>
    <col min="10759" max="10759" width="7.36328125" style="8" bestFit="1" customWidth="1"/>
    <col min="10760" max="10761" width="9.08984375" style="8"/>
    <col min="10762" max="10762" width="27" style="8" bestFit="1" customWidth="1"/>
    <col min="10763" max="11013" width="9.08984375" style="8"/>
    <col min="11014" max="11014" width="19" style="8" bestFit="1" customWidth="1"/>
    <col min="11015" max="11015" width="7.36328125" style="8" bestFit="1" customWidth="1"/>
    <col min="11016" max="11017" width="9.08984375" style="8"/>
    <col min="11018" max="11018" width="27" style="8" bestFit="1" customWidth="1"/>
    <col min="11019" max="11269" width="9.08984375" style="8"/>
    <col min="11270" max="11270" width="19" style="8" bestFit="1" customWidth="1"/>
    <col min="11271" max="11271" width="7.36328125" style="8" bestFit="1" customWidth="1"/>
    <col min="11272" max="11273" width="9.08984375" style="8"/>
    <col min="11274" max="11274" width="27" style="8" bestFit="1" customWidth="1"/>
    <col min="11275" max="11525" width="9.08984375" style="8"/>
    <col min="11526" max="11526" width="19" style="8" bestFit="1" customWidth="1"/>
    <col min="11527" max="11527" width="7.36328125" style="8" bestFit="1" customWidth="1"/>
    <col min="11528" max="11529" width="9.08984375" style="8"/>
    <col min="11530" max="11530" width="27" style="8" bestFit="1" customWidth="1"/>
    <col min="11531" max="11781" width="9.08984375" style="8"/>
    <col min="11782" max="11782" width="19" style="8" bestFit="1" customWidth="1"/>
    <col min="11783" max="11783" width="7.36328125" style="8" bestFit="1" customWidth="1"/>
    <col min="11784" max="11785" width="9.08984375" style="8"/>
    <col min="11786" max="11786" width="27" style="8" bestFit="1" customWidth="1"/>
    <col min="11787" max="12037" width="9.08984375" style="8"/>
    <col min="12038" max="12038" width="19" style="8" bestFit="1" customWidth="1"/>
    <col min="12039" max="12039" width="7.36328125" style="8" bestFit="1" customWidth="1"/>
    <col min="12040" max="12041" width="9.08984375" style="8"/>
    <col min="12042" max="12042" width="27" style="8" bestFit="1" customWidth="1"/>
    <col min="12043" max="12293" width="9.08984375" style="8"/>
    <col min="12294" max="12294" width="19" style="8" bestFit="1" customWidth="1"/>
    <col min="12295" max="12295" width="7.36328125" style="8" bestFit="1" customWidth="1"/>
    <col min="12296" max="12297" width="9.08984375" style="8"/>
    <col min="12298" max="12298" width="27" style="8" bestFit="1" customWidth="1"/>
    <col min="12299" max="12549" width="9.08984375" style="8"/>
    <col min="12550" max="12550" width="19" style="8" bestFit="1" customWidth="1"/>
    <col min="12551" max="12551" width="7.36328125" style="8" bestFit="1" customWidth="1"/>
    <col min="12552" max="12553" width="9.08984375" style="8"/>
    <col min="12554" max="12554" width="27" style="8" bestFit="1" customWidth="1"/>
    <col min="12555" max="12805" width="9.08984375" style="8"/>
    <col min="12806" max="12806" width="19" style="8" bestFit="1" customWidth="1"/>
    <col min="12807" max="12807" width="7.36328125" style="8" bestFit="1" customWidth="1"/>
    <col min="12808" max="12809" width="9.08984375" style="8"/>
    <col min="12810" max="12810" width="27" style="8" bestFit="1" customWidth="1"/>
    <col min="12811" max="13061" width="9.08984375" style="8"/>
    <col min="13062" max="13062" width="19" style="8" bestFit="1" customWidth="1"/>
    <col min="13063" max="13063" width="7.36328125" style="8" bestFit="1" customWidth="1"/>
    <col min="13064" max="13065" width="9.08984375" style="8"/>
    <col min="13066" max="13066" width="27" style="8" bestFit="1" customWidth="1"/>
    <col min="13067" max="13317" width="9.08984375" style="8"/>
    <col min="13318" max="13318" width="19" style="8" bestFit="1" customWidth="1"/>
    <col min="13319" max="13319" width="7.36328125" style="8" bestFit="1" customWidth="1"/>
    <col min="13320" max="13321" width="9.08984375" style="8"/>
    <col min="13322" max="13322" width="27" style="8" bestFit="1" customWidth="1"/>
    <col min="13323" max="13573" width="9.08984375" style="8"/>
    <col min="13574" max="13574" width="19" style="8" bestFit="1" customWidth="1"/>
    <col min="13575" max="13575" width="7.36328125" style="8" bestFit="1" customWidth="1"/>
    <col min="13576" max="13577" width="9.08984375" style="8"/>
    <col min="13578" max="13578" width="27" style="8" bestFit="1" customWidth="1"/>
    <col min="13579" max="13829" width="9.08984375" style="8"/>
    <col min="13830" max="13830" width="19" style="8" bestFit="1" customWidth="1"/>
    <col min="13831" max="13831" width="7.36328125" style="8" bestFit="1" customWidth="1"/>
    <col min="13832" max="13833" width="9.08984375" style="8"/>
    <col min="13834" max="13834" width="27" style="8" bestFit="1" customWidth="1"/>
    <col min="13835" max="14085" width="9.08984375" style="8"/>
    <col min="14086" max="14086" width="19" style="8" bestFit="1" customWidth="1"/>
    <col min="14087" max="14087" width="7.36328125" style="8" bestFit="1" customWidth="1"/>
    <col min="14088" max="14089" width="9.08984375" style="8"/>
    <col min="14090" max="14090" width="27" style="8" bestFit="1" customWidth="1"/>
    <col min="14091" max="14341" width="9.08984375" style="8"/>
    <col min="14342" max="14342" width="19" style="8" bestFit="1" customWidth="1"/>
    <col min="14343" max="14343" width="7.36328125" style="8" bestFit="1" customWidth="1"/>
    <col min="14344" max="14345" width="9.08984375" style="8"/>
    <col min="14346" max="14346" width="27" style="8" bestFit="1" customWidth="1"/>
    <col min="14347" max="14597" width="9.08984375" style="8"/>
    <col min="14598" max="14598" width="19" style="8" bestFit="1" customWidth="1"/>
    <col min="14599" max="14599" width="7.36328125" style="8" bestFit="1" customWidth="1"/>
    <col min="14600" max="14601" width="9.08984375" style="8"/>
    <col min="14602" max="14602" width="27" style="8" bestFit="1" customWidth="1"/>
    <col min="14603" max="14853" width="9.08984375" style="8"/>
    <col min="14854" max="14854" width="19" style="8" bestFit="1" customWidth="1"/>
    <col min="14855" max="14855" width="7.36328125" style="8" bestFit="1" customWidth="1"/>
    <col min="14856" max="14857" width="9.08984375" style="8"/>
    <col min="14858" max="14858" width="27" style="8" bestFit="1" customWidth="1"/>
    <col min="14859" max="15109" width="9.08984375" style="8"/>
    <col min="15110" max="15110" width="19" style="8" bestFit="1" customWidth="1"/>
    <col min="15111" max="15111" width="7.36328125" style="8" bestFit="1" customWidth="1"/>
    <col min="15112" max="15113" width="9.08984375" style="8"/>
    <col min="15114" max="15114" width="27" style="8" bestFit="1" customWidth="1"/>
    <col min="15115" max="15365" width="9.08984375" style="8"/>
    <col min="15366" max="15366" width="19" style="8" bestFit="1" customWidth="1"/>
    <col min="15367" max="15367" width="7.36328125" style="8" bestFit="1" customWidth="1"/>
    <col min="15368" max="15369" width="9.08984375" style="8"/>
    <col min="15370" max="15370" width="27" style="8" bestFit="1" customWidth="1"/>
    <col min="15371" max="15621" width="9.08984375" style="8"/>
    <col min="15622" max="15622" width="19" style="8" bestFit="1" customWidth="1"/>
    <col min="15623" max="15623" width="7.36328125" style="8" bestFit="1" customWidth="1"/>
    <col min="15624" max="15625" width="9.08984375" style="8"/>
    <col min="15626" max="15626" width="27" style="8" bestFit="1" customWidth="1"/>
    <col min="15627" max="15877" width="9.08984375" style="8"/>
    <col min="15878" max="15878" width="19" style="8" bestFit="1" customWidth="1"/>
    <col min="15879" max="15879" width="7.36328125" style="8" bestFit="1" customWidth="1"/>
    <col min="15880" max="15881" width="9.08984375" style="8"/>
    <col min="15882" max="15882" width="27" style="8" bestFit="1" customWidth="1"/>
    <col min="15883" max="16133" width="9.08984375" style="8"/>
    <col min="16134" max="16134" width="19" style="8" bestFit="1" customWidth="1"/>
    <col min="16135" max="16135" width="7.36328125" style="8" bestFit="1" customWidth="1"/>
    <col min="16136" max="16137" width="9.08984375" style="8"/>
    <col min="16138" max="16138" width="27" style="8" bestFit="1" customWidth="1"/>
    <col min="16139" max="16384" width="9.08984375" style="8"/>
  </cols>
  <sheetData>
    <row r="1" spans="1:22" customFormat="1" ht="81" customHeight="1" thickBot="1">
      <c r="A1" s="443"/>
      <c r="B1" s="438"/>
      <c r="C1" s="438"/>
      <c r="D1" s="438"/>
      <c r="E1" s="438"/>
      <c r="F1" s="438"/>
      <c r="G1" s="438"/>
      <c r="H1" s="438"/>
      <c r="I1" s="438"/>
      <c r="J1" s="438"/>
      <c r="K1" s="438"/>
      <c r="L1" s="438"/>
      <c r="M1" s="438"/>
      <c r="N1" s="438"/>
      <c r="O1" s="438"/>
      <c r="P1" s="438"/>
      <c r="Q1" s="438"/>
      <c r="R1" s="438"/>
      <c r="S1" s="438"/>
      <c r="T1" s="438"/>
      <c r="U1" s="438"/>
      <c r="V1" s="438"/>
    </row>
    <row r="2" spans="1:22" ht="19" thickBot="1">
      <c r="A2" s="95"/>
      <c r="B2" s="444" t="s">
        <v>588</v>
      </c>
      <c r="C2" s="445"/>
      <c r="D2" s="445"/>
      <c r="E2" s="445"/>
      <c r="F2" s="445"/>
      <c r="G2" s="445"/>
      <c r="H2" s="445"/>
      <c r="I2" s="445"/>
      <c r="J2" s="445"/>
      <c r="K2" s="445"/>
      <c r="L2" s="445"/>
      <c r="M2" s="445"/>
      <c r="N2" s="445"/>
      <c r="O2" s="446"/>
      <c r="P2" s="95"/>
      <c r="Q2" s="95"/>
      <c r="R2" s="95"/>
      <c r="S2" s="95"/>
      <c r="T2" s="95"/>
      <c r="U2" s="95"/>
      <c r="V2" s="95"/>
    </row>
    <row r="3" spans="1:22" ht="19" thickBot="1">
      <c r="A3" s="95"/>
      <c r="B3" s="144"/>
      <c r="C3" s="95"/>
      <c r="D3" s="95"/>
      <c r="E3" s="95"/>
      <c r="F3" s="95"/>
      <c r="G3" s="95"/>
      <c r="H3" s="95"/>
      <c r="I3" s="95"/>
      <c r="J3" s="95"/>
      <c r="K3" s="95"/>
      <c r="L3" s="95"/>
      <c r="M3" s="95"/>
      <c r="N3" s="95"/>
      <c r="O3" s="95"/>
      <c r="P3" s="95"/>
      <c r="Q3" s="95"/>
      <c r="R3" s="95"/>
      <c r="S3" s="95"/>
      <c r="T3" s="95"/>
      <c r="U3" s="95"/>
      <c r="V3" s="95"/>
    </row>
    <row r="4" spans="1:22" ht="18.75" customHeight="1" thickTop="1">
      <c r="A4" s="95"/>
      <c r="B4" s="144"/>
      <c r="C4" s="584" t="s">
        <v>589</v>
      </c>
      <c r="D4" s="585"/>
      <c r="E4" s="585"/>
      <c r="F4" s="585"/>
      <c r="G4" s="585"/>
      <c r="H4" s="585"/>
      <c r="I4" s="586"/>
      <c r="J4" s="95"/>
      <c r="K4" s="95"/>
      <c r="L4" s="95"/>
      <c r="M4" s="95"/>
      <c r="N4" s="95"/>
      <c r="O4" s="95"/>
      <c r="P4" s="95"/>
      <c r="Q4" s="95"/>
      <c r="R4" s="95"/>
      <c r="S4" s="95"/>
      <c r="T4" s="95"/>
      <c r="U4" s="95"/>
      <c r="V4" s="95"/>
    </row>
    <row r="5" spans="1:22" ht="18.75" customHeight="1">
      <c r="A5" s="95"/>
      <c r="B5" s="144"/>
      <c r="C5" s="587" t="s">
        <v>590</v>
      </c>
      <c r="D5" s="588"/>
      <c r="E5" s="588"/>
      <c r="F5" s="588"/>
      <c r="G5" s="588"/>
      <c r="H5" s="588"/>
      <c r="I5" s="589"/>
      <c r="J5" s="95"/>
      <c r="K5" s="95"/>
      <c r="L5" s="95"/>
      <c r="M5" s="95"/>
      <c r="N5" s="95"/>
      <c r="O5" s="95"/>
      <c r="P5" s="95"/>
      <c r="Q5" s="95"/>
      <c r="R5" s="95"/>
      <c r="S5" s="95"/>
      <c r="T5" s="95"/>
      <c r="U5" s="95"/>
      <c r="V5" s="95"/>
    </row>
    <row r="6" spans="1:22" ht="18.75" customHeight="1">
      <c r="A6" s="95"/>
      <c r="B6" s="144"/>
      <c r="C6" s="587" t="s">
        <v>591</v>
      </c>
      <c r="D6" s="588"/>
      <c r="E6" s="588"/>
      <c r="F6" s="588"/>
      <c r="G6" s="588"/>
      <c r="H6" s="588"/>
      <c r="I6" s="589"/>
      <c r="J6" s="95"/>
      <c r="K6" s="95"/>
      <c r="L6" s="95"/>
      <c r="M6" s="95"/>
      <c r="N6" s="95"/>
      <c r="O6" s="95"/>
      <c r="P6" s="95"/>
      <c r="Q6" s="95"/>
      <c r="R6" s="95"/>
      <c r="S6" s="95"/>
      <c r="T6" s="95"/>
      <c r="U6" s="95"/>
      <c r="V6" s="95"/>
    </row>
    <row r="7" spans="1:22" ht="18.75" customHeight="1" thickBot="1">
      <c r="A7" s="95"/>
      <c r="B7" s="144"/>
      <c r="C7" s="590" t="s">
        <v>592</v>
      </c>
      <c r="D7" s="591"/>
      <c r="E7" s="591"/>
      <c r="F7" s="591"/>
      <c r="G7" s="591"/>
      <c r="H7" s="591"/>
      <c r="I7" s="592"/>
      <c r="J7" s="95"/>
      <c r="K7" s="95"/>
      <c r="L7" s="95"/>
      <c r="M7" s="95"/>
      <c r="N7" s="95"/>
      <c r="O7" s="95"/>
      <c r="P7" s="95"/>
      <c r="Q7" s="95"/>
      <c r="R7" s="95"/>
      <c r="S7" s="95"/>
      <c r="T7" s="95"/>
      <c r="U7" s="95"/>
      <c r="V7" s="95"/>
    </row>
    <row r="8" spans="1:22" ht="19" thickTop="1">
      <c r="A8" s="95"/>
      <c r="B8" s="95"/>
      <c r="C8" s="95"/>
      <c r="D8" s="95"/>
      <c r="E8" s="95"/>
      <c r="F8" s="95"/>
      <c r="G8" s="95"/>
      <c r="H8" s="95"/>
      <c r="I8" s="95"/>
      <c r="J8" s="95"/>
      <c r="K8" s="95"/>
      <c r="L8" s="95"/>
      <c r="M8" s="95"/>
      <c r="N8" s="95"/>
      <c r="O8" s="95"/>
      <c r="P8" s="95"/>
      <c r="Q8" s="95"/>
      <c r="R8" s="95"/>
      <c r="S8" s="95"/>
      <c r="T8" s="95"/>
      <c r="U8" s="95"/>
      <c r="V8" s="95"/>
    </row>
    <row r="9" spans="1:22" ht="18" customHeight="1">
      <c r="A9" s="95"/>
      <c r="B9" s="594" t="s">
        <v>593</v>
      </c>
      <c r="C9" s="595"/>
      <c r="D9" s="595"/>
      <c r="E9" s="599" t="s">
        <v>594</v>
      </c>
      <c r="F9" s="600"/>
      <c r="G9" s="600"/>
      <c r="H9" s="600"/>
      <c r="I9" s="600"/>
      <c r="J9" s="600"/>
      <c r="K9" s="600"/>
      <c r="L9" s="600"/>
      <c r="M9" s="600"/>
      <c r="N9" s="601" t="s">
        <v>356</v>
      </c>
      <c r="O9" s="602"/>
      <c r="P9" s="95"/>
      <c r="Q9" s="95"/>
      <c r="R9" s="95"/>
      <c r="S9" s="95"/>
      <c r="T9" s="95"/>
      <c r="U9" s="95"/>
      <c r="V9" s="95"/>
    </row>
    <row r="10" spans="1:22" ht="18" customHeight="1">
      <c r="A10" s="95"/>
      <c r="B10" s="596"/>
      <c r="C10" s="596"/>
      <c r="D10" s="596"/>
      <c r="E10" s="597" t="s">
        <v>595</v>
      </c>
      <c r="F10" s="598"/>
      <c r="G10" s="598"/>
      <c r="H10" s="598"/>
      <c r="I10" s="598"/>
      <c r="J10" s="598"/>
      <c r="K10" s="598"/>
      <c r="L10" s="598"/>
      <c r="M10" s="598"/>
      <c r="N10" s="603" t="s">
        <v>1538</v>
      </c>
      <c r="O10" s="604"/>
      <c r="P10" s="95"/>
      <c r="Q10" s="95"/>
      <c r="R10" s="95"/>
      <c r="S10" s="95"/>
      <c r="T10" s="95"/>
      <c r="U10" s="95"/>
      <c r="V10" s="95"/>
    </row>
    <row r="11" spans="1:22" ht="18.5">
      <c r="A11" s="95"/>
      <c r="B11" s="95"/>
      <c r="C11" s="95"/>
      <c r="D11" s="95"/>
      <c r="E11" s="95"/>
      <c r="F11" s="95"/>
      <c r="G11" s="95"/>
      <c r="H11" s="95"/>
      <c r="I11" s="95"/>
      <c r="J11" s="95"/>
      <c r="K11" s="95"/>
      <c r="L11" s="95"/>
      <c r="M11" s="95"/>
      <c r="N11" s="95"/>
      <c r="O11" s="95"/>
      <c r="P11" s="95"/>
      <c r="Q11" s="95"/>
      <c r="R11" s="95"/>
      <c r="S11" s="95"/>
      <c r="T11" s="95"/>
      <c r="U11" s="95"/>
      <c r="V11" s="95"/>
    </row>
    <row r="12" spans="1:22" ht="23.25" customHeight="1" thickBot="1">
      <c r="A12" s="95"/>
      <c r="B12" s="95"/>
      <c r="C12" s="40" t="s">
        <v>402</v>
      </c>
      <c r="D12" s="40" t="s">
        <v>419</v>
      </c>
      <c r="E12" s="40" t="s">
        <v>344</v>
      </c>
      <c r="F12" s="40" t="s">
        <v>158</v>
      </c>
      <c r="G12" s="40" t="s">
        <v>596</v>
      </c>
      <c r="H12" s="40" t="s">
        <v>263</v>
      </c>
      <c r="I12"/>
      <c r="J12"/>
      <c r="K12"/>
      <c r="L12" s="95"/>
      <c r="M12" s="95"/>
      <c r="N12" s="95"/>
      <c r="O12" s="95"/>
      <c r="P12" s="95"/>
      <c r="Q12" s="95"/>
      <c r="R12" s="95"/>
      <c r="S12" s="95"/>
      <c r="T12" s="95"/>
      <c r="U12" s="95"/>
      <c r="V12" s="95"/>
    </row>
    <row r="13" spans="1:22" ht="18.5">
      <c r="A13" s="95"/>
      <c r="B13" s="95"/>
      <c r="C13" s="22" t="s">
        <v>597</v>
      </c>
      <c r="D13" s="22" t="s">
        <v>422</v>
      </c>
      <c r="E13" s="23">
        <v>38768</v>
      </c>
      <c r="F13" s="22">
        <v>10000</v>
      </c>
      <c r="G13" s="22" t="s">
        <v>598</v>
      </c>
      <c r="H13" s="22">
        <f t="shared" ref="H13:H37" si="0">MONTH(E13)</f>
        <v>2</v>
      </c>
      <c r="I13" s="388"/>
      <c r="J13" s="388"/>
      <c r="K13" s="388"/>
      <c r="L13" s="95"/>
      <c r="M13" s="95"/>
      <c r="N13" s="95"/>
      <c r="O13" s="95"/>
      <c r="P13" s="95"/>
      <c r="Q13" s="95"/>
      <c r="R13" s="95"/>
      <c r="S13" s="95"/>
      <c r="T13" s="95"/>
      <c r="U13" s="95"/>
      <c r="V13" s="95"/>
    </row>
    <row r="14" spans="1:22" ht="18.5">
      <c r="A14" s="95"/>
      <c r="B14" s="95"/>
      <c r="C14" s="24" t="s">
        <v>597</v>
      </c>
      <c r="D14" s="24" t="s">
        <v>422</v>
      </c>
      <c r="E14" s="25">
        <v>38880</v>
      </c>
      <c r="F14" s="24">
        <v>1400</v>
      </c>
      <c r="G14" s="24" t="s">
        <v>599</v>
      </c>
      <c r="H14" s="24">
        <f t="shared" si="0"/>
        <v>6</v>
      </c>
      <c r="I14" s="388"/>
      <c r="J14" s="388"/>
      <c r="K14" s="388"/>
      <c r="L14" s="95"/>
      <c r="M14" s="95"/>
      <c r="N14" s="95"/>
      <c r="O14" s="95"/>
      <c r="P14" s="95"/>
      <c r="Q14" s="95"/>
      <c r="R14" s="95"/>
      <c r="S14" s="95"/>
      <c r="T14" s="95"/>
      <c r="U14" s="95"/>
      <c r="V14" s="95"/>
    </row>
    <row r="15" spans="1:22" ht="18.5">
      <c r="A15" s="95"/>
      <c r="B15" s="95"/>
      <c r="C15" s="24" t="s">
        <v>597</v>
      </c>
      <c r="D15" s="24" t="s">
        <v>422</v>
      </c>
      <c r="E15" s="25">
        <v>38793</v>
      </c>
      <c r="F15" s="24">
        <v>750</v>
      </c>
      <c r="G15" s="24" t="s">
        <v>599</v>
      </c>
      <c r="H15" s="24">
        <f t="shared" si="0"/>
        <v>3</v>
      </c>
      <c r="I15" s="388"/>
      <c r="J15" s="388"/>
      <c r="K15" s="388"/>
      <c r="L15" s="95"/>
      <c r="M15" s="95"/>
      <c r="N15" s="95"/>
      <c r="O15" s="95"/>
      <c r="P15" s="95"/>
      <c r="Q15" s="95"/>
      <c r="R15" s="95"/>
      <c r="S15" s="95"/>
      <c r="T15" s="95"/>
      <c r="U15" s="95"/>
      <c r="V15" s="95"/>
    </row>
    <row r="16" spans="1:22" ht="18.5">
      <c r="A16" s="95"/>
      <c r="B16" s="95"/>
      <c r="C16" s="24" t="s">
        <v>600</v>
      </c>
      <c r="D16" s="24" t="s">
        <v>421</v>
      </c>
      <c r="E16" s="25">
        <v>38819</v>
      </c>
      <c r="F16" s="24">
        <v>600</v>
      </c>
      <c r="G16" s="24" t="s">
        <v>598</v>
      </c>
      <c r="H16" s="24">
        <f t="shared" si="0"/>
        <v>4</v>
      </c>
      <c r="I16" s="388"/>
      <c r="J16" s="388"/>
      <c r="K16" s="388"/>
      <c r="L16" s="95"/>
      <c r="M16" s="95"/>
      <c r="N16" s="95"/>
      <c r="O16" s="95"/>
      <c r="P16" s="95"/>
      <c r="Q16" s="95"/>
      <c r="R16" s="95"/>
      <c r="S16" s="95"/>
      <c r="T16" s="95"/>
      <c r="U16" s="95"/>
      <c r="V16" s="95"/>
    </row>
    <row r="17" spans="1:22" ht="18.5">
      <c r="A17" s="95"/>
      <c r="B17" s="95"/>
      <c r="C17" s="24" t="s">
        <v>600</v>
      </c>
      <c r="D17" s="24" t="s">
        <v>421</v>
      </c>
      <c r="E17" s="25">
        <v>38777</v>
      </c>
      <c r="F17" s="24">
        <v>1000</v>
      </c>
      <c r="G17" s="24" t="s">
        <v>601</v>
      </c>
      <c r="H17" s="24">
        <f t="shared" si="0"/>
        <v>3</v>
      </c>
      <c r="I17" s="388"/>
      <c r="J17" s="388"/>
      <c r="K17" s="388"/>
      <c r="L17" s="95"/>
      <c r="M17" s="95"/>
      <c r="N17" s="95"/>
      <c r="O17" s="95"/>
      <c r="P17" s="95"/>
      <c r="Q17" s="95"/>
      <c r="R17" s="95"/>
      <c r="S17" s="95"/>
      <c r="T17" s="95"/>
      <c r="U17" s="95"/>
      <c r="V17" s="95"/>
    </row>
    <row r="18" spans="1:22" ht="18.5">
      <c r="A18" s="95"/>
      <c r="B18" s="95"/>
      <c r="C18" s="24" t="s">
        <v>602</v>
      </c>
      <c r="D18" s="24" t="s">
        <v>423</v>
      </c>
      <c r="E18" s="25">
        <v>38770</v>
      </c>
      <c r="F18" s="24">
        <v>450</v>
      </c>
      <c r="G18" s="24" t="s">
        <v>599</v>
      </c>
      <c r="H18" s="24">
        <f t="shared" si="0"/>
        <v>2</v>
      </c>
      <c r="I18" s="388"/>
      <c r="J18" s="388"/>
      <c r="K18" s="388"/>
      <c r="L18" s="95"/>
      <c r="M18" s="95"/>
      <c r="N18" s="95"/>
      <c r="O18" s="95"/>
      <c r="P18" s="95"/>
      <c r="Q18" s="95"/>
      <c r="R18" s="95"/>
      <c r="S18" s="95"/>
      <c r="T18" s="95"/>
      <c r="U18" s="95"/>
      <c r="V18" s="95"/>
    </row>
    <row r="19" spans="1:22" ht="18.5">
      <c r="A19" s="95"/>
      <c r="B19" s="95"/>
      <c r="C19" s="24" t="s">
        <v>602</v>
      </c>
      <c r="D19" s="24" t="s">
        <v>423</v>
      </c>
      <c r="E19" s="25">
        <v>38718</v>
      </c>
      <c r="F19" s="24">
        <v>1000</v>
      </c>
      <c r="G19" s="24" t="s">
        <v>599</v>
      </c>
      <c r="H19" s="24">
        <f t="shared" si="0"/>
        <v>1</v>
      </c>
      <c r="I19" s="388"/>
      <c r="J19" s="388"/>
      <c r="K19" s="388"/>
      <c r="L19" s="95"/>
      <c r="M19" s="95"/>
      <c r="N19" s="95"/>
      <c r="O19" s="95"/>
      <c r="P19" s="95"/>
      <c r="Q19" s="95"/>
      <c r="R19" s="95"/>
      <c r="S19" s="95"/>
      <c r="T19" s="95"/>
      <c r="U19" s="95"/>
      <c r="V19" s="95"/>
    </row>
    <row r="20" spans="1:22" ht="18.5">
      <c r="A20" s="95"/>
      <c r="B20" s="95"/>
      <c r="C20" s="24" t="s">
        <v>602</v>
      </c>
      <c r="D20" s="24" t="s">
        <v>423</v>
      </c>
      <c r="E20" s="25">
        <v>38769</v>
      </c>
      <c r="F20" s="24">
        <v>1200</v>
      </c>
      <c r="G20" s="24" t="s">
        <v>598</v>
      </c>
      <c r="H20" s="24">
        <f t="shared" si="0"/>
        <v>2</v>
      </c>
      <c r="I20" s="388"/>
      <c r="J20" s="388"/>
      <c r="K20" s="388"/>
      <c r="L20" s="95"/>
      <c r="M20" s="95"/>
      <c r="N20" s="95"/>
      <c r="O20" s="95"/>
      <c r="P20" s="95"/>
      <c r="Q20" s="95"/>
      <c r="R20" s="95"/>
      <c r="S20" s="95"/>
      <c r="T20" s="95"/>
      <c r="U20" s="95"/>
      <c r="V20" s="95"/>
    </row>
    <row r="21" spans="1:22" ht="18.5">
      <c r="A21" s="95"/>
      <c r="B21" s="95"/>
      <c r="C21" s="24" t="s">
        <v>602</v>
      </c>
      <c r="D21" s="24" t="s">
        <v>423</v>
      </c>
      <c r="E21" s="25">
        <v>38752</v>
      </c>
      <c r="F21" s="24">
        <v>340</v>
      </c>
      <c r="G21" s="24" t="s">
        <v>603</v>
      </c>
      <c r="H21" s="24">
        <f t="shared" si="0"/>
        <v>2</v>
      </c>
      <c r="I21" s="388"/>
      <c r="J21" s="388"/>
      <c r="K21" s="388"/>
      <c r="L21" s="95"/>
      <c r="M21" s="95"/>
      <c r="N21" s="95"/>
      <c r="O21" s="95"/>
      <c r="P21" s="95"/>
      <c r="Q21" s="95"/>
      <c r="R21" s="95"/>
      <c r="S21" s="95"/>
      <c r="T21" s="95"/>
      <c r="U21" s="95"/>
      <c r="V21" s="95"/>
    </row>
    <row r="22" spans="1:22" ht="18.5">
      <c r="A22" s="95"/>
      <c r="B22" s="95"/>
      <c r="C22" s="24" t="s">
        <v>604</v>
      </c>
      <c r="D22" s="24" t="s">
        <v>421</v>
      </c>
      <c r="E22" s="25">
        <v>38718</v>
      </c>
      <c r="F22" s="24">
        <v>700</v>
      </c>
      <c r="G22" s="24" t="s">
        <v>599</v>
      </c>
      <c r="H22" s="24">
        <f t="shared" si="0"/>
        <v>1</v>
      </c>
      <c r="I22" s="388"/>
      <c r="J22" s="388"/>
      <c r="K22" s="388"/>
      <c r="L22" s="95"/>
      <c r="M22" s="95"/>
      <c r="N22" s="95"/>
      <c r="O22" s="95"/>
      <c r="P22" s="95"/>
      <c r="Q22" s="95"/>
      <c r="R22" s="95"/>
      <c r="S22" s="95"/>
      <c r="T22" s="95"/>
      <c r="U22" s="95"/>
      <c r="V22" s="95"/>
    </row>
    <row r="23" spans="1:22" ht="18.5">
      <c r="A23" s="95"/>
      <c r="B23" s="95"/>
      <c r="C23" s="24" t="s">
        <v>604</v>
      </c>
      <c r="D23" s="24" t="s">
        <v>421</v>
      </c>
      <c r="E23" s="25">
        <v>38749</v>
      </c>
      <c r="F23" s="24">
        <v>580</v>
      </c>
      <c r="G23" s="24" t="s">
        <v>601</v>
      </c>
      <c r="H23" s="24">
        <f t="shared" si="0"/>
        <v>2</v>
      </c>
      <c r="I23" s="388"/>
      <c r="J23" s="388"/>
      <c r="K23" s="388"/>
      <c r="L23" s="95"/>
      <c r="M23" s="95"/>
      <c r="N23" s="95"/>
      <c r="O23" s="95"/>
      <c r="P23" s="95"/>
      <c r="Q23" s="95"/>
      <c r="R23" s="95"/>
      <c r="S23" s="95"/>
      <c r="T23" s="95"/>
      <c r="U23" s="95"/>
      <c r="V23" s="95"/>
    </row>
    <row r="24" spans="1:22" ht="18.5">
      <c r="A24" s="95"/>
      <c r="B24" s="95"/>
      <c r="C24" s="24" t="s">
        <v>604</v>
      </c>
      <c r="D24" s="24" t="s">
        <v>421</v>
      </c>
      <c r="E24" s="25">
        <v>38737</v>
      </c>
      <c r="F24" s="24">
        <v>700</v>
      </c>
      <c r="G24" s="24" t="s">
        <v>599</v>
      </c>
      <c r="H24" s="24">
        <f t="shared" si="0"/>
        <v>1</v>
      </c>
      <c r="I24" s="388"/>
      <c r="J24" s="388"/>
      <c r="K24" s="388"/>
      <c r="L24" s="95"/>
      <c r="M24" s="95"/>
      <c r="N24" s="95"/>
      <c r="O24" s="95"/>
      <c r="P24" s="95"/>
      <c r="Q24" s="95"/>
      <c r="R24" s="95"/>
      <c r="S24" s="95"/>
      <c r="T24" s="95"/>
      <c r="U24" s="95"/>
      <c r="V24" s="95"/>
    </row>
    <row r="25" spans="1:22" ht="18.5">
      <c r="A25" s="95"/>
      <c r="B25" s="95"/>
      <c r="C25" s="24" t="s">
        <v>605</v>
      </c>
      <c r="D25" s="24" t="s">
        <v>423</v>
      </c>
      <c r="E25" s="25">
        <v>38749</v>
      </c>
      <c r="F25" s="24">
        <v>375</v>
      </c>
      <c r="G25" s="24" t="s">
        <v>601</v>
      </c>
      <c r="H25" s="24">
        <f t="shared" si="0"/>
        <v>2</v>
      </c>
      <c r="I25" s="388"/>
      <c r="J25" s="388"/>
      <c r="K25" s="388"/>
      <c r="L25" s="95"/>
      <c r="M25" s="95"/>
      <c r="N25" s="95"/>
      <c r="O25" s="95"/>
      <c r="P25" s="95"/>
      <c r="Q25" s="95"/>
      <c r="R25" s="95"/>
      <c r="S25" s="95"/>
      <c r="T25" s="95"/>
      <c r="U25" s="95"/>
      <c r="V25" s="95"/>
    </row>
    <row r="26" spans="1:22" ht="18.5">
      <c r="A26" s="95"/>
      <c r="B26" s="95"/>
      <c r="C26" s="24" t="s">
        <v>605</v>
      </c>
      <c r="D26" s="24" t="s">
        <v>423</v>
      </c>
      <c r="E26" s="25">
        <v>38910</v>
      </c>
      <c r="F26" s="24">
        <v>1200</v>
      </c>
      <c r="G26" s="24" t="s">
        <v>598</v>
      </c>
      <c r="H26" s="24">
        <f t="shared" si="0"/>
        <v>7</v>
      </c>
      <c r="I26" s="388"/>
      <c r="J26" s="388"/>
      <c r="K26" s="388"/>
      <c r="L26" s="95"/>
      <c r="M26" s="95"/>
      <c r="N26" s="95"/>
      <c r="O26" s="95"/>
      <c r="P26" s="95"/>
      <c r="Q26" s="95"/>
      <c r="R26" s="95"/>
      <c r="S26" s="95"/>
      <c r="T26" s="95"/>
      <c r="U26" s="95"/>
      <c r="V26" s="95"/>
    </row>
    <row r="27" spans="1:22" ht="18.5">
      <c r="A27" s="95"/>
      <c r="B27" s="95"/>
      <c r="C27" s="24" t="s">
        <v>605</v>
      </c>
      <c r="D27" s="24" t="s">
        <v>423</v>
      </c>
      <c r="E27" s="25">
        <v>38913</v>
      </c>
      <c r="F27" s="24">
        <v>925</v>
      </c>
      <c r="G27" s="24" t="s">
        <v>598</v>
      </c>
      <c r="H27" s="24">
        <f t="shared" si="0"/>
        <v>7</v>
      </c>
      <c r="I27" s="388"/>
      <c r="J27" s="388"/>
      <c r="K27" s="388"/>
      <c r="L27" s="95"/>
      <c r="M27" s="95"/>
      <c r="N27" s="95"/>
      <c r="O27" s="95"/>
      <c r="P27" s="95"/>
      <c r="Q27" s="95"/>
      <c r="R27" s="95"/>
      <c r="S27" s="95"/>
      <c r="T27" s="95"/>
      <c r="U27" s="95"/>
      <c r="V27" s="95"/>
    </row>
    <row r="28" spans="1:22" ht="18.5">
      <c r="A28" s="95"/>
      <c r="B28" s="95"/>
      <c r="C28" s="24" t="s">
        <v>606</v>
      </c>
      <c r="D28" s="24" t="s">
        <v>424</v>
      </c>
      <c r="E28" s="25">
        <v>38749</v>
      </c>
      <c r="F28" s="24">
        <v>25000</v>
      </c>
      <c r="G28" s="24" t="s">
        <v>601</v>
      </c>
      <c r="H28" s="24">
        <f t="shared" si="0"/>
        <v>2</v>
      </c>
      <c r="I28" s="388"/>
      <c r="J28" s="388"/>
      <c r="K28" s="388"/>
      <c r="L28" s="95"/>
      <c r="M28" s="95"/>
      <c r="N28" s="95"/>
      <c r="O28" s="95"/>
      <c r="P28" s="95"/>
      <c r="Q28" s="95"/>
      <c r="R28" s="95"/>
      <c r="S28" s="95"/>
      <c r="T28" s="95"/>
      <c r="U28" s="95"/>
      <c r="V28" s="95"/>
    </row>
    <row r="29" spans="1:22" ht="18.5">
      <c r="A29" s="95"/>
      <c r="B29" s="95"/>
      <c r="C29" s="24" t="s">
        <v>606</v>
      </c>
      <c r="D29" s="24" t="s">
        <v>424</v>
      </c>
      <c r="E29" s="25">
        <v>38741</v>
      </c>
      <c r="F29" s="24">
        <v>1000</v>
      </c>
      <c r="G29" s="24" t="s">
        <v>598</v>
      </c>
      <c r="H29" s="24">
        <f t="shared" si="0"/>
        <v>1</v>
      </c>
      <c r="I29" s="388"/>
      <c r="J29" s="388"/>
      <c r="K29" s="388"/>
      <c r="L29" s="95"/>
      <c r="M29" s="95"/>
      <c r="N29" s="95"/>
      <c r="O29" s="95"/>
      <c r="P29" s="95"/>
      <c r="Q29" s="95"/>
      <c r="R29" s="95"/>
      <c r="S29" s="95"/>
      <c r="T29" s="95"/>
      <c r="U29" s="95"/>
      <c r="V29" s="95"/>
    </row>
    <row r="30" spans="1:22" ht="18.5">
      <c r="A30" s="95"/>
      <c r="B30" s="95"/>
      <c r="C30" s="24" t="s">
        <v>606</v>
      </c>
      <c r="D30" s="24" t="s">
        <v>424</v>
      </c>
      <c r="E30" s="25">
        <v>38738</v>
      </c>
      <c r="F30" s="24">
        <v>250</v>
      </c>
      <c r="G30" s="24" t="s">
        <v>598</v>
      </c>
      <c r="H30" s="24">
        <f t="shared" si="0"/>
        <v>1</v>
      </c>
      <c r="I30" s="388"/>
      <c r="J30" s="388"/>
      <c r="K30" s="388"/>
      <c r="L30" s="95"/>
      <c r="M30" s="95"/>
      <c r="N30" s="95"/>
      <c r="O30" s="95"/>
      <c r="P30" s="95"/>
      <c r="Q30" s="95"/>
      <c r="R30" s="95"/>
      <c r="S30" s="95"/>
      <c r="T30" s="95"/>
      <c r="U30" s="95"/>
      <c r="V30" s="95"/>
    </row>
    <row r="31" spans="1:22" ht="18.5">
      <c r="A31" s="95"/>
      <c r="B31" s="95"/>
      <c r="C31" s="24" t="s">
        <v>607</v>
      </c>
      <c r="D31" s="24" t="s">
        <v>424</v>
      </c>
      <c r="E31" s="25">
        <v>38810</v>
      </c>
      <c r="F31" s="24">
        <v>550</v>
      </c>
      <c r="G31" s="24" t="s">
        <v>603</v>
      </c>
      <c r="H31" s="24">
        <f t="shared" si="0"/>
        <v>4</v>
      </c>
      <c r="I31" s="388"/>
      <c r="J31" s="388"/>
      <c r="K31" s="388"/>
      <c r="L31" s="95"/>
      <c r="M31" s="95"/>
      <c r="N31" s="95"/>
      <c r="O31" s="95"/>
      <c r="P31" s="95"/>
      <c r="Q31" s="95"/>
      <c r="R31" s="95"/>
      <c r="S31" s="95"/>
      <c r="T31" s="95"/>
      <c r="U31" s="95"/>
      <c r="V31" s="95"/>
    </row>
    <row r="32" spans="1:22" ht="18.5">
      <c r="A32" s="95"/>
      <c r="B32" s="95"/>
      <c r="C32" s="24" t="s">
        <v>607</v>
      </c>
      <c r="D32" s="24" t="s">
        <v>424</v>
      </c>
      <c r="E32" s="25">
        <v>38761</v>
      </c>
      <c r="F32" s="24">
        <v>600</v>
      </c>
      <c r="G32" s="24" t="s">
        <v>599</v>
      </c>
      <c r="H32" s="24">
        <f t="shared" si="0"/>
        <v>2</v>
      </c>
      <c r="I32" s="388"/>
      <c r="J32" s="388"/>
      <c r="K32" s="388"/>
      <c r="L32" s="95"/>
      <c r="M32" s="95"/>
      <c r="N32" s="95"/>
      <c r="O32" s="95"/>
      <c r="P32" s="95"/>
      <c r="Q32" s="95"/>
      <c r="R32" s="95"/>
      <c r="S32" s="95"/>
      <c r="T32" s="95"/>
      <c r="U32" s="95"/>
      <c r="V32" s="95"/>
    </row>
    <row r="33" spans="1:22" ht="18.5">
      <c r="A33" s="95"/>
      <c r="B33" s="95"/>
      <c r="C33" s="24" t="s">
        <v>607</v>
      </c>
      <c r="D33" s="24" t="s">
        <v>424</v>
      </c>
      <c r="E33" s="25">
        <v>38735</v>
      </c>
      <c r="F33" s="24">
        <v>720</v>
      </c>
      <c r="G33" s="24" t="s">
        <v>598</v>
      </c>
      <c r="H33" s="24">
        <f t="shared" si="0"/>
        <v>1</v>
      </c>
      <c r="I33" s="388"/>
      <c r="J33" s="388"/>
      <c r="K33" s="388"/>
      <c r="L33" s="95"/>
      <c r="M33" s="95"/>
      <c r="N33" s="95"/>
      <c r="O33" s="95"/>
      <c r="P33" s="95"/>
      <c r="Q33" s="95"/>
      <c r="R33" s="95"/>
      <c r="S33" s="95"/>
      <c r="T33" s="95"/>
      <c r="U33" s="95"/>
      <c r="V33" s="95"/>
    </row>
    <row r="34" spans="1:22" ht="18.5">
      <c r="A34" s="95"/>
      <c r="B34" s="95"/>
      <c r="C34" s="24" t="s">
        <v>608</v>
      </c>
      <c r="D34" s="24" t="s">
        <v>422</v>
      </c>
      <c r="E34" s="25">
        <v>38749</v>
      </c>
      <c r="F34" s="24">
        <v>900</v>
      </c>
      <c r="G34" s="24" t="s">
        <v>598</v>
      </c>
      <c r="H34" s="24">
        <f t="shared" si="0"/>
        <v>2</v>
      </c>
      <c r="I34" s="388"/>
      <c r="J34" s="388"/>
      <c r="K34" s="388"/>
      <c r="L34" s="95"/>
      <c r="M34" s="95"/>
      <c r="N34" s="95"/>
      <c r="O34" s="95"/>
      <c r="P34" s="95"/>
      <c r="Q34" s="95"/>
      <c r="R34" s="95"/>
      <c r="S34" s="95"/>
      <c r="T34" s="95"/>
      <c r="U34" s="95"/>
      <c r="V34" s="95"/>
    </row>
    <row r="35" spans="1:22" ht="18.5">
      <c r="A35" s="95"/>
      <c r="B35" s="95"/>
      <c r="C35" s="24" t="s">
        <v>608</v>
      </c>
      <c r="D35" s="24" t="s">
        <v>422</v>
      </c>
      <c r="E35" s="25">
        <v>38860</v>
      </c>
      <c r="F35" s="24">
        <v>1250</v>
      </c>
      <c r="G35" s="24" t="s">
        <v>603</v>
      </c>
      <c r="H35" s="24">
        <f t="shared" si="0"/>
        <v>5</v>
      </c>
      <c r="I35" s="388"/>
      <c r="J35" s="388"/>
      <c r="K35" s="388"/>
      <c r="L35" s="95"/>
      <c r="M35" s="95"/>
      <c r="N35" s="95"/>
      <c r="O35" s="95"/>
      <c r="P35" s="95"/>
      <c r="Q35" s="95"/>
      <c r="R35" s="95"/>
      <c r="S35" s="95"/>
      <c r="T35" s="95"/>
      <c r="U35" s="95"/>
      <c r="V35" s="95"/>
    </row>
    <row r="36" spans="1:22" ht="18.5">
      <c r="A36" s="95"/>
      <c r="B36" s="95"/>
      <c r="C36" s="24" t="s">
        <v>608</v>
      </c>
      <c r="D36" s="24" t="s">
        <v>422</v>
      </c>
      <c r="E36" s="25">
        <v>38838</v>
      </c>
      <c r="F36" s="24">
        <v>400</v>
      </c>
      <c r="G36" s="24" t="s">
        <v>601</v>
      </c>
      <c r="H36" s="24">
        <f t="shared" si="0"/>
        <v>5</v>
      </c>
      <c r="I36" s="388"/>
      <c r="J36" s="388"/>
      <c r="K36" s="388"/>
      <c r="L36" s="95"/>
      <c r="M36" s="95"/>
      <c r="N36" s="95"/>
      <c r="O36" s="95"/>
      <c r="P36" s="95"/>
      <c r="Q36" s="95"/>
      <c r="R36" s="95"/>
      <c r="S36" s="95"/>
      <c r="T36" s="95"/>
      <c r="U36" s="95"/>
      <c r="V36" s="95"/>
    </row>
    <row r="37" spans="1:22" ht="18.5">
      <c r="A37" s="95"/>
      <c r="B37" s="95"/>
      <c r="C37" s="24" t="s">
        <v>606</v>
      </c>
      <c r="D37" s="24" t="s">
        <v>424</v>
      </c>
      <c r="E37" s="25">
        <v>38755</v>
      </c>
      <c r="F37" s="24">
        <v>680</v>
      </c>
      <c r="G37" s="24" t="s">
        <v>599</v>
      </c>
      <c r="H37" s="24">
        <f t="shared" si="0"/>
        <v>2</v>
      </c>
      <c r="I37" s="388"/>
      <c r="J37" s="388"/>
      <c r="K37" s="388"/>
      <c r="L37" s="95"/>
      <c r="M37" s="95"/>
      <c r="N37" s="95"/>
      <c r="O37" s="95"/>
      <c r="P37" s="95"/>
      <c r="Q37" s="95"/>
      <c r="R37" s="95"/>
      <c r="S37" s="95"/>
      <c r="T37" s="95"/>
      <c r="U37" s="95"/>
      <c r="V37" s="95"/>
    </row>
    <row r="38" spans="1:22" ht="18.5">
      <c r="A38" s="95"/>
      <c r="B38" s="95"/>
      <c r="C38" s="24" t="s">
        <v>1338</v>
      </c>
      <c r="D38" s="24" t="s">
        <v>423</v>
      </c>
      <c r="E38" s="25"/>
      <c r="F38" s="24"/>
      <c r="G38" s="24"/>
      <c r="H38" s="24"/>
      <c r="I38" s="388"/>
      <c r="J38" s="388"/>
      <c r="K38" s="388"/>
      <c r="L38" s="95"/>
      <c r="M38" s="95"/>
      <c r="N38" s="95"/>
      <c r="O38" s="95"/>
      <c r="P38" s="95"/>
      <c r="Q38" s="95"/>
      <c r="R38" s="95"/>
      <c r="S38" s="95"/>
      <c r="T38" s="95"/>
      <c r="U38" s="95"/>
      <c r="V38" s="95"/>
    </row>
    <row r="39" spans="1:22" ht="18.5">
      <c r="A39" s="95"/>
      <c r="B39" s="95"/>
      <c r="C39" s="24" t="s">
        <v>1339</v>
      </c>
      <c r="D39" s="24" t="s">
        <v>424</v>
      </c>
      <c r="E39" s="25"/>
      <c r="F39" s="24"/>
      <c r="G39" s="24"/>
      <c r="H39" s="24"/>
      <c r="I39" s="388"/>
      <c r="J39" s="388"/>
      <c r="K39" s="388"/>
      <c r="L39" s="95"/>
      <c r="M39" s="95"/>
      <c r="N39" s="95"/>
      <c r="O39" s="95"/>
      <c r="P39" s="95"/>
      <c r="Q39" s="95"/>
      <c r="R39" s="95"/>
      <c r="S39" s="95"/>
      <c r="T39" s="95"/>
      <c r="U39" s="95"/>
      <c r="V39" s="95"/>
    </row>
    <row r="40" spans="1:22" ht="18.5">
      <c r="A40" s="95"/>
      <c r="B40" s="95"/>
      <c r="C40" s="24" t="s">
        <v>1340</v>
      </c>
      <c r="D40" s="24" t="s">
        <v>421</v>
      </c>
      <c r="E40" s="25"/>
      <c r="F40" s="24"/>
      <c r="G40" s="24"/>
      <c r="H40" s="24"/>
      <c r="I40" s="388"/>
      <c r="J40" s="388"/>
      <c r="K40" s="388"/>
      <c r="L40" s="95"/>
      <c r="M40" s="95"/>
      <c r="N40" s="95"/>
      <c r="O40" s="95"/>
      <c r="P40" s="95"/>
      <c r="Q40" s="95"/>
      <c r="R40" s="95"/>
      <c r="S40" s="95"/>
      <c r="T40" s="95"/>
      <c r="U40" s="95"/>
      <c r="V40" s="95"/>
    </row>
    <row r="41" spans="1:22" ht="18.5">
      <c r="A41" s="95"/>
      <c r="B41" s="95"/>
      <c r="C41" s="24" t="s">
        <v>1341</v>
      </c>
      <c r="D41" s="24" t="s">
        <v>422</v>
      </c>
      <c r="E41" s="25"/>
      <c r="F41" s="24"/>
      <c r="G41" s="24"/>
      <c r="H41" s="24"/>
      <c r="I41" s="388"/>
      <c r="J41" s="388"/>
      <c r="K41" s="388"/>
      <c r="L41" s="95"/>
      <c r="M41" s="95"/>
      <c r="N41" s="95"/>
      <c r="O41" s="95"/>
      <c r="P41" s="95"/>
      <c r="Q41" s="95"/>
      <c r="R41" s="95"/>
      <c r="S41" s="95"/>
      <c r="T41" s="95"/>
      <c r="U41" s="95"/>
      <c r="V41" s="95"/>
    </row>
    <row r="42" spans="1:22" ht="18.5">
      <c r="A42" s="95"/>
      <c r="B42" s="95"/>
      <c r="C42" s="24" t="s">
        <v>1342</v>
      </c>
      <c r="D42" s="24" t="s">
        <v>423</v>
      </c>
      <c r="E42" s="25"/>
      <c r="F42" s="24"/>
      <c r="G42" s="24"/>
      <c r="H42" s="24"/>
      <c r="I42" s="388"/>
      <c r="J42" s="388"/>
      <c r="K42" s="388"/>
      <c r="L42" s="95"/>
      <c r="M42" s="95"/>
      <c r="N42" s="95"/>
      <c r="O42" s="95"/>
      <c r="P42" s="95"/>
      <c r="Q42" s="95"/>
      <c r="R42" s="95"/>
      <c r="S42" s="95"/>
      <c r="T42" s="95"/>
      <c r="U42" s="95"/>
      <c r="V42" s="95"/>
    </row>
    <row r="43" spans="1:22" ht="18.5">
      <c r="A43" s="95"/>
      <c r="B43" s="95"/>
      <c r="C43" s="24" t="s">
        <v>1343</v>
      </c>
      <c r="D43" s="24" t="s">
        <v>424</v>
      </c>
      <c r="E43" s="25"/>
      <c r="F43" s="24"/>
      <c r="G43" s="24"/>
      <c r="H43" s="24"/>
      <c r="I43" s="388"/>
      <c r="J43" s="388"/>
      <c r="K43" s="388"/>
      <c r="L43" s="95"/>
      <c r="M43" s="95"/>
      <c r="N43" s="95"/>
      <c r="O43" s="95"/>
      <c r="P43" s="95"/>
      <c r="Q43" s="95"/>
      <c r="R43" s="95"/>
      <c r="S43" s="95"/>
      <c r="T43" s="95"/>
      <c r="U43" s="95"/>
      <c r="V43" s="95"/>
    </row>
    <row r="44" spans="1:22" ht="18.5">
      <c r="A44" s="95"/>
      <c r="B44" s="95"/>
      <c r="C44" s="24" t="s">
        <v>608</v>
      </c>
      <c r="D44" s="24" t="s">
        <v>422</v>
      </c>
      <c r="E44" s="25">
        <v>38759</v>
      </c>
      <c r="F44" s="24">
        <v>559</v>
      </c>
      <c r="G44" s="24" t="s">
        <v>601</v>
      </c>
      <c r="H44" s="24">
        <f>MONTH(E44)</f>
        <v>2</v>
      </c>
      <c r="I44" s="388"/>
      <c r="J44" s="388"/>
      <c r="K44" s="388"/>
      <c r="L44" s="95"/>
      <c r="M44" s="95"/>
      <c r="N44" s="95"/>
      <c r="O44" s="95"/>
      <c r="P44" s="95"/>
      <c r="Q44" s="95"/>
      <c r="R44" s="95"/>
      <c r="S44" s="95"/>
      <c r="T44" s="95"/>
      <c r="U44" s="95"/>
      <c r="V44" s="95"/>
    </row>
    <row r="45" spans="1:22" ht="18.5">
      <c r="A45" s="95"/>
      <c r="B45" s="95"/>
      <c r="C45" s="95"/>
      <c r="D45" s="95"/>
      <c r="E45" s="95"/>
      <c r="F45" s="95"/>
      <c r="G45" s="95"/>
      <c r="H45" s="95"/>
      <c r="I45" s="95"/>
      <c r="J45" s="95"/>
      <c r="K45" s="95"/>
      <c r="L45" s="95"/>
      <c r="M45" s="95"/>
      <c r="N45" s="95"/>
      <c r="O45" s="95"/>
      <c r="P45" s="95"/>
      <c r="Q45" s="95"/>
      <c r="R45" s="95"/>
      <c r="S45" s="95"/>
      <c r="T45" s="95"/>
      <c r="U45" s="95"/>
      <c r="V45" s="95"/>
    </row>
    <row r="46" spans="1:22" ht="18.5">
      <c r="A46" s="95"/>
      <c r="B46" s="95"/>
      <c r="C46" s="593" t="s">
        <v>609</v>
      </c>
      <c r="D46" s="593"/>
      <c r="E46" s="593"/>
      <c r="F46" s="593"/>
      <c r="G46" s="593"/>
      <c r="H46" s="593"/>
      <c r="I46" s="593"/>
      <c r="J46" s="593"/>
      <c r="K46" s="593"/>
      <c r="L46" s="593"/>
      <c r="M46" s="169"/>
      <c r="N46" s="169"/>
      <c r="O46" s="95"/>
      <c r="P46" s="95"/>
      <c r="Q46" s="95"/>
      <c r="R46" s="95"/>
      <c r="S46" s="95"/>
      <c r="T46" s="95"/>
      <c r="U46" s="95"/>
      <c r="V46" s="95"/>
    </row>
    <row r="47" spans="1:22" ht="18.5">
      <c r="A47" s="95"/>
      <c r="B47" s="95"/>
      <c r="C47" s="593" t="s">
        <v>610</v>
      </c>
      <c r="D47" s="593"/>
      <c r="E47" s="593"/>
      <c r="F47" s="593"/>
      <c r="G47" s="593"/>
      <c r="H47" s="593"/>
      <c r="I47" s="593"/>
      <c r="J47" s="593"/>
      <c r="K47" s="593"/>
      <c r="L47" s="593"/>
      <c r="M47" s="593"/>
      <c r="N47" s="593"/>
      <c r="O47" s="593"/>
      <c r="P47" s="95"/>
      <c r="Q47" s="95"/>
      <c r="R47" s="95"/>
      <c r="S47" s="95"/>
      <c r="T47" s="95"/>
      <c r="U47" s="95"/>
      <c r="V47" s="95"/>
    </row>
    <row r="48" spans="1:22" ht="18.5">
      <c r="A48" s="95"/>
      <c r="B48" s="95"/>
      <c r="C48" s="593" t="s">
        <v>611</v>
      </c>
      <c r="D48" s="593"/>
      <c r="E48" s="593"/>
      <c r="F48" s="593"/>
      <c r="G48" s="593"/>
      <c r="H48" s="593"/>
      <c r="I48" s="593"/>
      <c r="J48" s="593"/>
      <c r="K48" s="593"/>
      <c r="L48" s="593"/>
      <c r="M48" s="593"/>
      <c r="N48" s="593"/>
      <c r="O48" s="593"/>
      <c r="P48" s="593"/>
      <c r="Q48" s="95"/>
      <c r="R48" s="95"/>
      <c r="S48" s="95"/>
      <c r="T48" s="95"/>
      <c r="U48" s="95"/>
      <c r="V48" s="95"/>
    </row>
    <row r="49" spans="1:22" ht="18.5">
      <c r="A49" s="95"/>
      <c r="B49" s="95"/>
      <c r="C49" s="169"/>
      <c r="D49" s="169"/>
      <c r="E49" s="169"/>
      <c r="F49" s="169"/>
      <c r="G49" s="169"/>
      <c r="H49" s="169"/>
      <c r="I49" s="169"/>
      <c r="J49" s="169"/>
      <c r="K49" s="169"/>
      <c r="L49" s="169"/>
      <c r="M49" s="169"/>
      <c r="N49" s="169"/>
      <c r="O49" s="95"/>
      <c r="P49" s="95"/>
      <c r="Q49" s="95"/>
      <c r="R49" s="95"/>
      <c r="S49" s="95"/>
      <c r="T49" s="95"/>
      <c r="U49" s="95"/>
      <c r="V49" s="95"/>
    </row>
    <row r="50" spans="1:22" ht="42" customHeight="1" thickBot="1">
      <c r="A50" s="95"/>
      <c r="B50" s="95"/>
      <c r="C50" s="43" t="s">
        <v>612</v>
      </c>
      <c r="D50" s="44" t="s">
        <v>613</v>
      </c>
      <c r="E50" s="44" t="s">
        <v>614</v>
      </c>
      <c r="F50" s="44" t="s">
        <v>1311</v>
      </c>
      <c r="G50" s="44" t="s">
        <v>1312</v>
      </c>
      <c r="H50" s="44" t="s">
        <v>1313</v>
      </c>
      <c r="I50" s="44" t="s">
        <v>615</v>
      </c>
      <c r="J50" s="44" t="s">
        <v>616</v>
      </c>
      <c r="K50" s="44" t="s">
        <v>617</v>
      </c>
      <c r="L50" s="45" t="s">
        <v>618</v>
      </c>
      <c r="M50" s="169"/>
      <c r="N50" s="169"/>
      <c r="O50" s="95"/>
      <c r="P50" s="95"/>
      <c r="Q50" s="95"/>
      <c r="R50" s="95"/>
      <c r="S50" s="95"/>
      <c r="T50" s="95"/>
      <c r="U50" s="95"/>
      <c r="V50" s="95"/>
    </row>
    <row r="51" spans="1:22" ht="19" thickTop="1">
      <c r="A51" s="95"/>
      <c r="B51" s="95"/>
      <c r="C51" s="41" t="s">
        <v>619</v>
      </c>
      <c r="D51" s="20">
        <v>38</v>
      </c>
      <c r="E51" s="21" t="s">
        <v>620</v>
      </c>
      <c r="F51" s="21"/>
      <c r="G51" s="21"/>
      <c r="H51" s="21"/>
      <c r="I51" s="21" t="s">
        <v>621</v>
      </c>
      <c r="J51" s="21" t="s">
        <v>622</v>
      </c>
      <c r="K51" s="21">
        <v>140000</v>
      </c>
      <c r="L51" s="42">
        <v>532000</v>
      </c>
      <c r="M51" s="169"/>
      <c r="N51" s="578" t="s">
        <v>723</v>
      </c>
      <c r="O51" s="579"/>
      <c r="P51" s="95"/>
      <c r="Q51" s="95"/>
      <c r="R51" s="95"/>
      <c r="S51" s="95"/>
      <c r="T51" s="95"/>
      <c r="U51" s="95"/>
      <c r="V51" s="95"/>
    </row>
    <row r="52" spans="1:22" ht="18.5">
      <c r="A52" s="95"/>
      <c r="B52" s="95"/>
      <c r="C52" s="41" t="s">
        <v>623</v>
      </c>
      <c r="D52" s="20">
        <v>35</v>
      </c>
      <c r="E52" s="21" t="s">
        <v>624</v>
      </c>
      <c r="F52" s="21"/>
      <c r="G52" s="21"/>
      <c r="H52" s="21"/>
      <c r="I52" s="21" t="s">
        <v>621</v>
      </c>
      <c r="J52" s="21" t="s">
        <v>622</v>
      </c>
      <c r="K52" s="21">
        <v>185000</v>
      </c>
      <c r="L52" s="42">
        <v>647500</v>
      </c>
      <c r="M52" s="169"/>
      <c r="N52" s="580"/>
      <c r="O52" s="581"/>
      <c r="P52" s="95"/>
      <c r="Q52" s="95"/>
      <c r="R52" s="95"/>
      <c r="S52" s="95"/>
      <c r="T52" s="95"/>
      <c r="U52" s="95"/>
      <c r="V52" s="95"/>
    </row>
    <row r="53" spans="1:22" ht="18.5">
      <c r="A53" s="95"/>
      <c r="B53" s="95"/>
      <c r="C53" s="41" t="s">
        <v>625</v>
      </c>
      <c r="D53" s="20">
        <v>19</v>
      </c>
      <c r="E53" s="21" t="s">
        <v>448</v>
      </c>
      <c r="F53" s="21"/>
      <c r="G53" s="21"/>
      <c r="H53" s="21"/>
      <c r="I53" s="21" t="s">
        <v>626</v>
      </c>
      <c r="J53" s="21" t="s">
        <v>627</v>
      </c>
      <c r="K53" s="21">
        <v>216000</v>
      </c>
      <c r="L53" s="42">
        <v>410400</v>
      </c>
      <c r="M53" s="169"/>
      <c r="N53" s="580"/>
      <c r="O53" s="581"/>
      <c r="P53" s="95"/>
      <c r="Q53" s="95"/>
      <c r="R53" s="95"/>
      <c r="S53" s="95"/>
      <c r="T53" s="95"/>
      <c r="U53" s="95"/>
      <c r="V53" s="95"/>
    </row>
    <row r="54" spans="1:22" ht="18.5">
      <c r="A54" s="95"/>
      <c r="B54" s="95"/>
      <c r="C54" s="41" t="s">
        <v>705</v>
      </c>
      <c r="D54" s="20">
        <v>8</v>
      </c>
      <c r="E54" s="21" t="s">
        <v>467</v>
      </c>
      <c r="F54" s="21"/>
      <c r="G54" s="21"/>
      <c r="H54" s="21"/>
      <c r="I54" s="21" t="s">
        <v>628</v>
      </c>
      <c r="J54" s="21" t="s">
        <v>629</v>
      </c>
      <c r="K54" s="21">
        <v>520000</v>
      </c>
      <c r="L54" s="42">
        <v>416000</v>
      </c>
      <c r="M54" s="169"/>
      <c r="N54" s="580"/>
      <c r="O54" s="581"/>
      <c r="P54" s="95"/>
      <c r="Q54" s="95"/>
      <c r="R54" s="95"/>
      <c r="S54" s="95"/>
      <c r="T54" s="95"/>
      <c r="U54" s="95"/>
      <c r="V54" s="95"/>
    </row>
    <row r="55" spans="1:22" ht="19" thickBot="1">
      <c r="A55" s="95"/>
      <c r="B55" s="95"/>
      <c r="C55" s="41" t="s">
        <v>630</v>
      </c>
      <c r="D55" s="20">
        <v>22</v>
      </c>
      <c r="E55" s="21" t="s">
        <v>448</v>
      </c>
      <c r="F55" s="21"/>
      <c r="G55" s="21"/>
      <c r="H55" s="21"/>
      <c r="I55" s="21" t="s">
        <v>626</v>
      </c>
      <c r="J55" s="21" t="s">
        <v>627</v>
      </c>
      <c r="K55" s="21">
        <v>250000</v>
      </c>
      <c r="L55" s="42">
        <v>550000</v>
      </c>
      <c r="M55" s="169"/>
      <c r="N55" s="582"/>
      <c r="O55" s="583"/>
      <c r="P55" s="95"/>
      <c r="Q55" s="95"/>
      <c r="R55" s="95"/>
      <c r="S55" s="95"/>
      <c r="T55" s="95"/>
      <c r="U55" s="95"/>
      <c r="V55" s="95"/>
    </row>
    <row r="56" spans="1:22" ht="19" thickTop="1">
      <c r="A56" s="95"/>
      <c r="B56" s="95"/>
      <c r="C56" s="41" t="s">
        <v>631</v>
      </c>
      <c r="D56" s="20">
        <v>19</v>
      </c>
      <c r="E56" s="21" t="s">
        <v>467</v>
      </c>
      <c r="F56" s="21"/>
      <c r="G56" s="21"/>
      <c r="H56" s="21"/>
      <c r="I56" s="21" t="s">
        <v>632</v>
      </c>
      <c r="J56" s="21" t="s">
        <v>627</v>
      </c>
      <c r="K56" s="21">
        <v>143000</v>
      </c>
      <c r="L56" s="42">
        <v>271700</v>
      </c>
      <c r="M56" s="169"/>
      <c r="N56" s="169"/>
      <c r="O56" s="95"/>
      <c r="P56" s="95"/>
      <c r="Q56" s="95"/>
      <c r="R56" s="95"/>
      <c r="S56" s="95"/>
      <c r="T56" s="95"/>
      <c r="U56" s="95"/>
      <c r="V56" s="95"/>
    </row>
    <row r="57" spans="1:22" ht="18.5">
      <c r="A57" s="95"/>
      <c r="B57" s="95"/>
      <c r="C57" s="41" t="s">
        <v>633</v>
      </c>
      <c r="D57" s="20">
        <v>9</v>
      </c>
      <c r="E57" s="21" t="s">
        <v>448</v>
      </c>
      <c r="F57" s="21"/>
      <c r="G57" s="21"/>
      <c r="H57" s="21"/>
      <c r="I57" s="21" t="s">
        <v>628</v>
      </c>
      <c r="J57" s="21" t="s">
        <v>629</v>
      </c>
      <c r="K57" s="21">
        <v>1080000</v>
      </c>
      <c r="L57" s="42">
        <v>972000</v>
      </c>
      <c r="M57" s="169"/>
      <c r="N57" s="169"/>
      <c r="O57" s="95"/>
      <c r="P57" s="95"/>
      <c r="Q57" s="95"/>
      <c r="R57" s="95"/>
      <c r="S57" s="95"/>
      <c r="T57" s="95"/>
      <c r="U57" s="95"/>
      <c r="V57" s="95"/>
    </row>
    <row r="58" spans="1:22" ht="18.5">
      <c r="A58" s="95"/>
      <c r="B58" s="95"/>
      <c r="C58" s="41" t="s">
        <v>634</v>
      </c>
      <c r="D58" s="20">
        <v>24</v>
      </c>
      <c r="E58" s="21" t="s">
        <v>448</v>
      </c>
      <c r="F58" s="21"/>
      <c r="G58" s="21"/>
      <c r="H58" s="21"/>
      <c r="I58" s="21" t="s">
        <v>632</v>
      </c>
      <c r="J58" s="21" t="s">
        <v>627</v>
      </c>
      <c r="K58" s="21">
        <v>189000</v>
      </c>
      <c r="L58" s="42">
        <v>453600</v>
      </c>
      <c r="M58" s="169"/>
      <c r="N58" s="169"/>
      <c r="O58" s="95"/>
      <c r="P58" s="95"/>
      <c r="Q58" s="95"/>
      <c r="R58" s="95"/>
      <c r="S58" s="95"/>
      <c r="T58" s="95"/>
      <c r="U58" s="95"/>
      <c r="V58" s="95"/>
    </row>
    <row r="59" spans="1:22" ht="18.5">
      <c r="A59" s="95"/>
      <c r="B59" s="95"/>
      <c r="C59" s="41" t="s">
        <v>635</v>
      </c>
      <c r="D59" s="20">
        <v>8</v>
      </c>
      <c r="E59" s="21" t="s">
        <v>448</v>
      </c>
      <c r="F59" s="21"/>
      <c r="G59" s="21"/>
      <c r="H59" s="21"/>
      <c r="I59" s="21" t="s">
        <v>628</v>
      </c>
      <c r="J59" s="21" t="s">
        <v>629</v>
      </c>
      <c r="K59" s="21">
        <v>1030000</v>
      </c>
      <c r="L59" s="42">
        <v>824000</v>
      </c>
      <c r="M59" s="169"/>
      <c r="N59" s="169"/>
      <c r="O59" s="95"/>
      <c r="P59" s="95"/>
      <c r="Q59" s="95"/>
      <c r="R59" s="95"/>
      <c r="S59" s="95"/>
      <c r="T59" s="95"/>
      <c r="U59" s="95"/>
      <c r="V59" s="95"/>
    </row>
    <row r="60" spans="1:22" ht="18.5">
      <c r="A60" s="95"/>
      <c r="B60" s="95"/>
      <c r="C60" s="41" t="s">
        <v>636</v>
      </c>
      <c r="D60" s="20">
        <v>9</v>
      </c>
      <c r="E60" s="21" t="s">
        <v>448</v>
      </c>
      <c r="F60" s="21"/>
      <c r="G60" s="21"/>
      <c r="H60" s="21"/>
      <c r="I60" s="21" t="s">
        <v>628</v>
      </c>
      <c r="J60" s="21" t="s">
        <v>629</v>
      </c>
      <c r="K60" s="21">
        <v>1090000</v>
      </c>
      <c r="L60" s="42">
        <v>981000</v>
      </c>
      <c r="M60" s="169"/>
      <c r="N60" s="169"/>
      <c r="O60" s="95"/>
      <c r="P60" s="95"/>
      <c r="Q60" s="95"/>
      <c r="R60" s="95"/>
      <c r="S60" s="95"/>
      <c r="T60" s="95"/>
      <c r="U60" s="95"/>
      <c r="V60" s="95"/>
    </row>
    <row r="61" spans="1:22" ht="18.5">
      <c r="A61" s="95"/>
      <c r="B61" s="95"/>
      <c r="C61" s="41" t="s">
        <v>637</v>
      </c>
      <c r="D61" s="20">
        <v>25</v>
      </c>
      <c r="E61" s="21" t="s">
        <v>638</v>
      </c>
      <c r="F61" s="21"/>
      <c r="G61" s="21"/>
      <c r="H61" s="21"/>
      <c r="I61" s="21" t="s">
        <v>632</v>
      </c>
      <c r="J61" s="21" t="s">
        <v>627</v>
      </c>
      <c r="K61" s="21">
        <v>146000</v>
      </c>
      <c r="L61" s="42">
        <v>365000</v>
      </c>
      <c r="M61" s="169"/>
      <c r="N61" s="169"/>
      <c r="O61" s="95"/>
      <c r="P61" s="95"/>
      <c r="Q61" s="95"/>
      <c r="R61" s="95"/>
      <c r="S61" s="95"/>
      <c r="T61" s="95"/>
      <c r="U61" s="95"/>
      <c r="V61" s="95"/>
    </row>
    <row r="62" spans="1:22" ht="18.5">
      <c r="A62" s="95"/>
      <c r="B62" s="95"/>
      <c r="C62" s="41" t="s">
        <v>639</v>
      </c>
      <c r="D62" s="20">
        <v>20.6</v>
      </c>
      <c r="E62" s="21" t="s">
        <v>452</v>
      </c>
      <c r="F62" s="21"/>
      <c r="G62" s="21"/>
      <c r="H62" s="21"/>
      <c r="I62" s="21" t="s">
        <v>640</v>
      </c>
      <c r="J62" s="21" t="s">
        <v>641</v>
      </c>
      <c r="K62" s="21">
        <v>150000</v>
      </c>
      <c r="L62" s="42">
        <v>309000</v>
      </c>
      <c r="M62" s="169"/>
      <c r="N62" s="169"/>
      <c r="O62" s="95"/>
      <c r="P62" s="95"/>
      <c r="Q62" s="95"/>
      <c r="R62" s="95"/>
      <c r="S62" s="95"/>
      <c r="T62" s="95"/>
      <c r="U62" s="95"/>
      <c r="V62" s="95"/>
    </row>
    <row r="63" spans="1:22" ht="18.5">
      <c r="A63" s="95"/>
      <c r="B63" s="95"/>
      <c r="C63" s="41" t="s">
        <v>642</v>
      </c>
      <c r="D63" s="20">
        <v>9</v>
      </c>
      <c r="E63" s="21" t="s">
        <v>448</v>
      </c>
      <c r="F63" s="21"/>
      <c r="G63" s="21"/>
      <c r="H63" s="21"/>
      <c r="I63" s="21" t="s">
        <v>628</v>
      </c>
      <c r="J63" s="21" t="s">
        <v>629</v>
      </c>
      <c r="K63" s="21">
        <v>1100000</v>
      </c>
      <c r="L63" s="42">
        <v>990000</v>
      </c>
      <c r="M63" s="169"/>
      <c r="N63" s="169"/>
      <c r="O63" s="95"/>
      <c r="P63" s="95"/>
      <c r="Q63" s="95"/>
      <c r="R63" s="95"/>
      <c r="S63" s="95"/>
      <c r="T63" s="95"/>
      <c r="U63" s="95"/>
      <c r="V63" s="95"/>
    </row>
    <row r="64" spans="1:22" ht="18.5">
      <c r="A64" s="95"/>
      <c r="B64" s="95"/>
      <c r="C64" s="41" t="s">
        <v>643</v>
      </c>
      <c r="D64" s="20">
        <v>16</v>
      </c>
      <c r="E64" s="21" t="s">
        <v>467</v>
      </c>
      <c r="F64" s="21"/>
      <c r="G64" s="21"/>
      <c r="H64" s="21"/>
      <c r="I64" s="21" t="s">
        <v>626</v>
      </c>
      <c r="J64" s="21" t="s">
        <v>627</v>
      </c>
      <c r="K64" s="21">
        <v>165000</v>
      </c>
      <c r="L64" s="42">
        <v>264000</v>
      </c>
      <c r="M64" s="169"/>
      <c r="N64" s="169"/>
      <c r="O64" s="95"/>
      <c r="P64" s="95"/>
      <c r="Q64" s="95"/>
      <c r="R64" s="95"/>
      <c r="S64" s="95"/>
      <c r="T64" s="95"/>
      <c r="U64" s="95"/>
      <c r="V64" s="95"/>
    </row>
    <row r="65" spans="1:22" ht="18.5">
      <c r="A65" s="95"/>
      <c r="B65" s="95"/>
      <c r="C65" s="41" t="s">
        <v>644</v>
      </c>
      <c r="D65" s="20">
        <v>20</v>
      </c>
      <c r="E65" s="21" t="s">
        <v>638</v>
      </c>
      <c r="F65" s="21"/>
      <c r="G65" s="21"/>
      <c r="H65" s="21"/>
      <c r="I65" s="21" t="s">
        <v>640</v>
      </c>
      <c r="J65" s="21" t="s">
        <v>627</v>
      </c>
      <c r="K65" s="21">
        <v>193000</v>
      </c>
      <c r="L65" s="42">
        <v>386000</v>
      </c>
      <c r="M65" s="169"/>
      <c r="N65" s="169"/>
      <c r="O65" s="95"/>
      <c r="P65" s="95"/>
      <c r="Q65" s="95"/>
      <c r="R65" s="95"/>
      <c r="S65" s="95"/>
      <c r="T65" s="95"/>
      <c r="U65" s="95"/>
      <c r="V65" s="95"/>
    </row>
    <row r="66" spans="1:22" ht="18.5">
      <c r="A66" s="95"/>
      <c r="B66" s="95"/>
      <c r="C66" s="41" t="s">
        <v>645</v>
      </c>
      <c r="D66" s="20">
        <v>35</v>
      </c>
      <c r="E66" s="21" t="s">
        <v>620</v>
      </c>
      <c r="F66" s="21"/>
      <c r="G66" s="21"/>
      <c r="H66" s="21"/>
      <c r="I66" s="21" t="s">
        <v>640</v>
      </c>
      <c r="J66" s="21" t="s">
        <v>627</v>
      </c>
      <c r="K66" s="21">
        <v>120000</v>
      </c>
      <c r="L66" s="42">
        <v>420000</v>
      </c>
      <c r="M66" s="169"/>
      <c r="N66" s="169"/>
      <c r="O66" s="95"/>
      <c r="P66" s="95"/>
      <c r="Q66" s="95"/>
      <c r="R66" s="95"/>
      <c r="S66" s="95"/>
      <c r="T66" s="95"/>
      <c r="U66" s="95"/>
      <c r="V66" s="95"/>
    </row>
    <row r="67" spans="1:22" ht="18.5">
      <c r="A67" s="95"/>
      <c r="B67" s="95"/>
      <c r="C67" s="41" t="s">
        <v>646</v>
      </c>
      <c r="D67" s="20">
        <v>30</v>
      </c>
      <c r="E67" s="21" t="s">
        <v>620</v>
      </c>
      <c r="F67" s="21"/>
      <c r="G67" s="21"/>
      <c r="H67" s="21"/>
      <c r="I67" s="21" t="s">
        <v>640</v>
      </c>
      <c r="J67" s="21" t="s">
        <v>622</v>
      </c>
      <c r="K67" s="21">
        <v>176000</v>
      </c>
      <c r="L67" s="42">
        <v>528000</v>
      </c>
      <c r="M67" s="169"/>
      <c r="N67" s="169"/>
      <c r="O67" s="95"/>
      <c r="P67" s="95"/>
      <c r="Q67" s="95"/>
      <c r="R67" s="95"/>
      <c r="S67" s="95"/>
      <c r="T67" s="95"/>
      <c r="U67" s="95"/>
      <c r="V67" s="95"/>
    </row>
    <row r="68" spans="1:22" ht="18.5">
      <c r="A68" s="95"/>
      <c r="B68" s="95"/>
      <c r="C68" s="41" t="s">
        <v>647</v>
      </c>
      <c r="D68" s="20">
        <v>21.9</v>
      </c>
      <c r="E68" s="21" t="s">
        <v>460</v>
      </c>
      <c r="F68" s="21"/>
      <c r="G68" s="21"/>
      <c r="H68" s="21"/>
      <c r="I68" s="21" t="s">
        <v>640</v>
      </c>
      <c r="J68" s="21" t="s">
        <v>641</v>
      </c>
      <c r="K68" s="21">
        <v>137000</v>
      </c>
      <c r="L68" s="42">
        <v>300030</v>
      </c>
      <c r="M68" s="169"/>
      <c r="N68" s="169"/>
      <c r="O68" s="95"/>
      <c r="P68" s="95"/>
      <c r="Q68" s="95"/>
      <c r="R68" s="95"/>
      <c r="S68" s="95"/>
      <c r="T68" s="95"/>
      <c r="U68" s="95"/>
      <c r="V68" s="95"/>
    </row>
    <row r="69" spans="1:22" ht="18.5">
      <c r="A69" s="95"/>
      <c r="B69" s="95"/>
      <c r="C69" s="46" t="s">
        <v>648</v>
      </c>
      <c r="D69" s="47">
        <v>21</v>
      </c>
      <c r="E69" s="48" t="s">
        <v>452</v>
      </c>
      <c r="F69" s="48"/>
      <c r="G69" s="48"/>
      <c r="H69" s="48"/>
      <c r="I69" s="48" t="s">
        <v>632</v>
      </c>
      <c r="J69" s="48" t="s">
        <v>627</v>
      </c>
      <c r="K69" s="48">
        <v>155000</v>
      </c>
      <c r="L69" s="49">
        <v>325500</v>
      </c>
      <c r="M69" s="169"/>
      <c r="N69" s="169"/>
      <c r="O69" s="95"/>
      <c r="P69" s="95"/>
      <c r="Q69" s="95"/>
      <c r="R69" s="95"/>
      <c r="S69" s="95"/>
      <c r="T69" s="95"/>
      <c r="U69" s="95"/>
      <c r="V69" s="95"/>
    </row>
    <row r="70" spans="1:22" ht="18.5">
      <c r="A70" s="95"/>
      <c r="B70" s="95"/>
      <c r="C70" s="169"/>
      <c r="D70" s="169"/>
      <c r="E70" s="169"/>
      <c r="F70" s="169"/>
      <c r="G70" s="169"/>
      <c r="H70" s="169"/>
      <c r="I70" s="169"/>
      <c r="J70" s="169"/>
      <c r="K70" s="169"/>
      <c r="L70" s="169"/>
      <c r="M70" s="169"/>
      <c r="N70" s="169"/>
      <c r="O70" s="95"/>
      <c r="P70" s="95"/>
      <c r="Q70" s="95"/>
      <c r="R70" s="95"/>
      <c r="S70" s="95"/>
      <c r="T70" s="95"/>
      <c r="U70" s="95"/>
      <c r="V70" s="95"/>
    </row>
    <row r="71" spans="1:22" ht="18.5">
      <c r="A71" s="95"/>
      <c r="B71" s="95"/>
      <c r="C71" s="169"/>
      <c r="D71" s="169"/>
      <c r="E71" s="169"/>
      <c r="F71" s="169"/>
      <c r="G71" s="169"/>
      <c r="H71" s="169"/>
      <c r="I71" s="169"/>
      <c r="J71" s="169"/>
      <c r="K71" s="169"/>
      <c r="L71" s="169"/>
      <c r="M71" s="169"/>
      <c r="N71" s="169"/>
      <c r="O71" s="95"/>
      <c r="P71" s="95"/>
      <c r="Q71" s="95"/>
      <c r="R71" s="95"/>
      <c r="S71" s="95"/>
      <c r="T71" s="95"/>
      <c r="U71" s="95"/>
      <c r="V71" s="95"/>
    </row>
    <row r="72" spans="1:22" ht="18.5">
      <c r="A72" s="95"/>
      <c r="B72" s="95"/>
      <c r="C72" s="169"/>
      <c r="D72" s="169"/>
      <c r="E72" s="169"/>
      <c r="F72" s="169"/>
      <c r="G72" s="169"/>
      <c r="H72" s="169"/>
      <c r="I72" s="169"/>
      <c r="J72" s="169"/>
      <c r="K72" s="169"/>
      <c r="L72" s="169"/>
      <c r="M72" s="169"/>
      <c r="N72" s="169"/>
      <c r="O72" s="95"/>
      <c r="P72" s="95"/>
      <c r="Q72" s="95"/>
      <c r="R72" s="95"/>
      <c r="S72" s="95"/>
      <c r="T72" s="95"/>
      <c r="U72" s="95"/>
      <c r="V72" s="95"/>
    </row>
  </sheetData>
  <mergeCells count="15">
    <mergeCell ref="A1:V1"/>
    <mergeCell ref="B2:O2"/>
    <mergeCell ref="E10:M10"/>
    <mergeCell ref="E9:M9"/>
    <mergeCell ref="N9:O9"/>
    <mergeCell ref="N10:O10"/>
    <mergeCell ref="N51:O55"/>
    <mergeCell ref="C4:I4"/>
    <mergeCell ref="C5:I5"/>
    <mergeCell ref="C6:I6"/>
    <mergeCell ref="C7:I7"/>
    <mergeCell ref="C46:L46"/>
    <mergeCell ref="C48:P48"/>
    <mergeCell ref="C47:O47"/>
    <mergeCell ref="B9:D10"/>
  </mergeCells>
  <pageMargins left="0.7" right="0.7" top="0.75" bottom="0.75" header="0.3" footer="0.3"/>
  <pageSetup orientation="portrait" r:id="rId1"/>
  <drawing r:id="rId2"/>
  <tableParts count="2">
    <tablePart r:id="rId3"/>
    <tablePart r:id="rId4"/>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7B30B-B9A6-40E4-B6AA-536338485F96}">
  <sheetPr codeName="Hárok57">
    <tabColor rgb="FFC00000"/>
  </sheetPr>
  <dimension ref="A1:V801"/>
  <sheetViews>
    <sheetView topLeftCell="A2" workbookViewId="0">
      <selection activeCell="C18" sqref="C18"/>
    </sheetView>
  </sheetViews>
  <sheetFormatPr defaultRowHeight="14.5"/>
  <cols>
    <col min="1" max="1" width="15.26953125" bestFit="1" customWidth="1"/>
    <col min="2" max="2" width="12.54296875" bestFit="1" customWidth="1"/>
    <col min="3" max="3" width="21.08984375" bestFit="1" customWidth="1"/>
    <col min="4" max="4" width="12.453125" bestFit="1" customWidth="1"/>
    <col min="5" max="5" width="18.453125" bestFit="1" customWidth="1"/>
    <col min="6" max="6" width="8.26953125" bestFit="1" customWidth="1"/>
    <col min="7" max="7" width="6.08984375" bestFit="1" customWidth="1"/>
  </cols>
  <sheetData>
    <row r="1" spans="1:22" ht="81" customHeight="1">
      <c r="A1" s="438"/>
      <c r="B1" s="438"/>
      <c r="C1" s="438"/>
      <c r="D1" s="438"/>
      <c r="E1" s="438"/>
      <c r="F1" s="438"/>
      <c r="G1" s="438"/>
      <c r="H1" s="438"/>
      <c r="I1" s="438"/>
      <c r="J1" s="438"/>
      <c r="K1" s="438"/>
      <c r="L1" s="438"/>
      <c r="M1" s="438"/>
      <c r="N1" s="438"/>
      <c r="O1" s="438"/>
      <c r="P1" s="438"/>
      <c r="Q1" s="438"/>
      <c r="R1" s="438"/>
      <c r="S1" s="438"/>
      <c r="T1" s="438"/>
      <c r="U1" s="438"/>
      <c r="V1" s="438"/>
    </row>
    <row r="2" spans="1:22" ht="18.5">
      <c r="A2" s="187" t="s">
        <v>1433</v>
      </c>
      <c r="B2" s="187" t="s">
        <v>1434</v>
      </c>
      <c r="C2" s="187" t="s">
        <v>1435</v>
      </c>
      <c r="D2" s="187" t="s">
        <v>344</v>
      </c>
      <c r="E2" s="187" t="s">
        <v>1436</v>
      </c>
      <c r="F2" s="169" t="s">
        <v>263</v>
      </c>
      <c r="G2" s="169" t="s">
        <v>1437</v>
      </c>
    </row>
    <row r="3" spans="1:22" ht="18.5">
      <c r="A3" s="188" t="s">
        <v>1438</v>
      </c>
      <c r="B3" s="188" t="s">
        <v>1439</v>
      </c>
      <c r="C3" s="189">
        <v>11000</v>
      </c>
      <c r="D3" s="190">
        <v>37818</v>
      </c>
      <c r="E3" s="188">
        <v>10248</v>
      </c>
      <c r="F3" s="169">
        <f>MONTH(D3)</f>
        <v>7</v>
      </c>
      <c r="G3" s="169">
        <f>YEAR(D3)</f>
        <v>2003</v>
      </c>
    </row>
    <row r="4" spans="1:22" ht="18.5">
      <c r="A4" s="188" t="s">
        <v>1438</v>
      </c>
      <c r="B4" s="188" t="s">
        <v>1440</v>
      </c>
      <c r="C4" s="189">
        <v>46585</v>
      </c>
      <c r="D4" s="190">
        <v>37812</v>
      </c>
      <c r="E4" s="188">
        <v>10249</v>
      </c>
      <c r="F4" s="169">
        <f t="shared" ref="F4:F67" si="0">MONTH(D4)</f>
        <v>7</v>
      </c>
      <c r="G4" s="169">
        <f t="shared" ref="G4:G67" si="1">YEAR(D4)</f>
        <v>2003</v>
      </c>
    </row>
    <row r="5" spans="1:22" ht="18.5">
      <c r="A5" s="188" t="s">
        <v>1441</v>
      </c>
      <c r="B5" s="188" t="s">
        <v>1442</v>
      </c>
      <c r="C5" s="189">
        <v>38815</v>
      </c>
      <c r="D5" s="190">
        <v>37814</v>
      </c>
      <c r="E5" s="188">
        <v>10250</v>
      </c>
      <c r="F5" s="169">
        <f t="shared" si="0"/>
        <v>7</v>
      </c>
      <c r="G5" s="169">
        <f t="shared" si="1"/>
        <v>2003</v>
      </c>
    </row>
    <row r="6" spans="1:22" ht="18.5">
      <c r="A6" s="188" t="s">
        <v>1441</v>
      </c>
      <c r="B6" s="188" t="s">
        <v>1443</v>
      </c>
      <c r="C6" s="189">
        <v>16351.5</v>
      </c>
      <c r="D6" s="190">
        <v>37817</v>
      </c>
      <c r="E6" s="188">
        <v>10251</v>
      </c>
      <c r="F6" s="169">
        <f t="shared" si="0"/>
        <v>7</v>
      </c>
      <c r="G6" s="169">
        <f t="shared" si="1"/>
        <v>2003</v>
      </c>
    </row>
    <row r="7" spans="1:22" ht="18.5">
      <c r="A7" s="188" t="s">
        <v>1441</v>
      </c>
      <c r="B7" s="188" t="s">
        <v>1442</v>
      </c>
      <c r="C7" s="189">
        <v>89947.5</v>
      </c>
      <c r="D7" s="190">
        <v>37813</v>
      </c>
      <c r="E7" s="188">
        <v>10252</v>
      </c>
      <c r="F7" s="169">
        <f t="shared" si="0"/>
        <v>7</v>
      </c>
      <c r="G7" s="169">
        <f t="shared" si="1"/>
        <v>2003</v>
      </c>
    </row>
    <row r="8" spans="1:22" ht="18.5">
      <c r="A8" s="188" t="s">
        <v>1441</v>
      </c>
      <c r="B8" s="188" t="s">
        <v>1443</v>
      </c>
      <c r="C8" s="189">
        <v>36120</v>
      </c>
      <c r="D8" s="190">
        <v>37818</v>
      </c>
      <c r="E8" s="188">
        <v>10253</v>
      </c>
      <c r="F8" s="169">
        <f t="shared" si="0"/>
        <v>7</v>
      </c>
      <c r="G8" s="169">
        <f t="shared" si="1"/>
        <v>2003</v>
      </c>
    </row>
    <row r="9" spans="1:22" ht="18.5">
      <c r="A9" s="188" t="s">
        <v>1438</v>
      </c>
      <c r="B9" s="188" t="s">
        <v>1439</v>
      </c>
      <c r="C9" s="189">
        <v>13915.5</v>
      </c>
      <c r="D9" s="190">
        <v>37825</v>
      </c>
      <c r="E9" s="188">
        <v>10254</v>
      </c>
      <c r="F9" s="169">
        <f t="shared" si="0"/>
        <v>7</v>
      </c>
      <c r="G9" s="169">
        <f t="shared" si="1"/>
        <v>2003</v>
      </c>
    </row>
    <row r="10" spans="1:22" ht="18.5">
      <c r="A10" s="188" t="s">
        <v>1438</v>
      </c>
      <c r="B10" s="188" t="s">
        <v>1444</v>
      </c>
      <c r="C10" s="189">
        <v>62262.5</v>
      </c>
      <c r="D10" s="190">
        <v>37817</v>
      </c>
      <c r="E10" s="188">
        <v>10255</v>
      </c>
      <c r="F10" s="169">
        <f t="shared" si="0"/>
        <v>7</v>
      </c>
      <c r="G10" s="169">
        <f t="shared" si="1"/>
        <v>2003</v>
      </c>
    </row>
    <row r="11" spans="1:22" ht="18.5">
      <c r="A11" s="188" t="s">
        <v>1441</v>
      </c>
      <c r="B11" s="188" t="s">
        <v>1443</v>
      </c>
      <c r="C11" s="189">
        <v>12945</v>
      </c>
      <c r="D11" s="190">
        <v>37819</v>
      </c>
      <c r="E11" s="188">
        <v>10256</v>
      </c>
      <c r="F11" s="169">
        <f t="shared" si="0"/>
        <v>7</v>
      </c>
      <c r="G11" s="169">
        <f t="shared" si="1"/>
        <v>2003</v>
      </c>
    </row>
    <row r="12" spans="1:22" ht="18.5">
      <c r="A12" s="188" t="s">
        <v>1441</v>
      </c>
      <c r="B12" s="188" t="s">
        <v>1442</v>
      </c>
      <c r="C12" s="189">
        <v>27997.5</v>
      </c>
      <c r="D12" s="190">
        <v>37824</v>
      </c>
      <c r="E12" s="188">
        <v>10257</v>
      </c>
      <c r="F12" s="169">
        <f t="shared" si="0"/>
        <v>7</v>
      </c>
      <c r="G12" s="169">
        <f t="shared" si="1"/>
        <v>2003</v>
      </c>
    </row>
    <row r="13" spans="1:22" ht="18.5">
      <c r="A13" s="188" t="s">
        <v>1441</v>
      </c>
      <c r="B13" s="188" t="s">
        <v>1445</v>
      </c>
      <c r="C13" s="189">
        <v>40372</v>
      </c>
      <c r="D13" s="190">
        <v>37825</v>
      </c>
      <c r="E13" s="188">
        <v>10258</v>
      </c>
      <c r="F13" s="169">
        <f t="shared" si="0"/>
        <v>7</v>
      </c>
      <c r="G13" s="169">
        <f t="shared" si="1"/>
        <v>2003</v>
      </c>
    </row>
    <row r="14" spans="1:22" ht="18.5">
      <c r="A14" s="188" t="s">
        <v>1441</v>
      </c>
      <c r="B14" s="188" t="s">
        <v>1442</v>
      </c>
      <c r="C14" s="189">
        <v>2520</v>
      </c>
      <c r="D14" s="190">
        <v>37827</v>
      </c>
      <c r="E14" s="188">
        <v>10259</v>
      </c>
      <c r="F14" s="169">
        <f t="shared" si="0"/>
        <v>7</v>
      </c>
      <c r="G14" s="169">
        <f t="shared" si="1"/>
        <v>2003</v>
      </c>
    </row>
    <row r="15" spans="1:22" ht="18.5">
      <c r="A15" s="188" t="s">
        <v>1441</v>
      </c>
      <c r="B15" s="188" t="s">
        <v>1442</v>
      </c>
      <c r="C15" s="189">
        <v>37616.25</v>
      </c>
      <c r="D15" s="190">
        <v>37831</v>
      </c>
      <c r="E15" s="188">
        <v>10260</v>
      </c>
      <c r="F15" s="169">
        <f t="shared" si="0"/>
        <v>7</v>
      </c>
      <c r="G15" s="169">
        <f t="shared" si="1"/>
        <v>2003</v>
      </c>
    </row>
    <row r="16" spans="1:22" ht="18.5">
      <c r="A16" s="188" t="s">
        <v>1441</v>
      </c>
      <c r="B16" s="188" t="s">
        <v>1442</v>
      </c>
      <c r="C16" s="189">
        <v>11200</v>
      </c>
      <c r="D16" s="190">
        <v>37832</v>
      </c>
      <c r="E16" s="188">
        <v>10261</v>
      </c>
      <c r="F16" s="169">
        <f t="shared" si="0"/>
        <v>7</v>
      </c>
      <c r="G16" s="169">
        <f t="shared" si="1"/>
        <v>2003</v>
      </c>
    </row>
    <row r="17" spans="1:7" ht="18.5">
      <c r="A17" s="188" t="s">
        <v>1441</v>
      </c>
      <c r="B17" s="188" t="s">
        <v>1446</v>
      </c>
      <c r="C17" s="189">
        <v>14600</v>
      </c>
      <c r="D17" s="190">
        <v>37827</v>
      </c>
      <c r="E17" s="188">
        <v>10262</v>
      </c>
      <c r="F17" s="169">
        <f t="shared" si="0"/>
        <v>7</v>
      </c>
      <c r="G17" s="169">
        <f t="shared" si="1"/>
        <v>2003</v>
      </c>
    </row>
    <row r="18" spans="1:7" ht="18.5">
      <c r="A18" s="188" t="s">
        <v>1438</v>
      </c>
      <c r="B18" s="188" t="s">
        <v>1444</v>
      </c>
      <c r="C18" s="189">
        <v>46845</v>
      </c>
      <c r="D18" s="190">
        <v>37833</v>
      </c>
      <c r="E18" s="188">
        <v>10263</v>
      </c>
      <c r="F18" s="169">
        <f t="shared" si="0"/>
        <v>7</v>
      </c>
      <c r="G18" s="169">
        <f t="shared" si="1"/>
        <v>2003</v>
      </c>
    </row>
    <row r="19" spans="1:7" ht="18.5">
      <c r="A19" s="188" t="s">
        <v>1438</v>
      </c>
      <c r="B19" s="188" t="s">
        <v>1440</v>
      </c>
      <c r="C19" s="189">
        <v>17390.5</v>
      </c>
      <c r="D19" s="190">
        <v>37856</v>
      </c>
      <c r="E19" s="188">
        <v>10264</v>
      </c>
      <c r="F19" s="169">
        <f t="shared" si="0"/>
        <v>8</v>
      </c>
      <c r="G19" s="169">
        <f t="shared" si="1"/>
        <v>2003</v>
      </c>
    </row>
    <row r="20" spans="1:7" ht="18.5">
      <c r="A20" s="188" t="s">
        <v>1441</v>
      </c>
      <c r="B20" s="188" t="s">
        <v>1447</v>
      </c>
      <c r="C20" s="189">
        <v>29400</v>
      </c>
      <c r="D20" s="190">
        <v>37845</v>
      </c>
      <c r="E20" s="188">
        <v>10265</v>
      </c>
      <c r="F20" s="169">
        <f t="shared" si="0"/>
        <v>8</v>
      </c>
      <c r="G20" s="169">
        <f t="shared" si="1"/>
        <v>2003</v>
      </c>
    </row>
    <row r="21" spans="1:7" ht="18.5">
      <c r="A21" s="188" t="s">
        <v>1441</v>
      </c>
      <c r="B21" s="188" t="s">
        <v>1443</v>
      </c>
      <c r="C21" s="189">
        <v>8664</v>
      </c>
      <c r="D21" s="190">
        <v>37833</v>
      </c>
      <c r="E21" s="188">
        <v>10266</v>
      </c>
      <c r="F21" s="169">
        <f t="shared" si="0"/>
        <v>7</v>
      </c>
      <c r="G21" s="169">
        <f t="shared" si="1"/>
        <v>2003</v>
      </c>
    </row>
    <row r="22" spans="1:7" ht="18.5">
      <c r="A22" s="188" t="s">
        <v>1441</v>
      </c>
      <c r="B22" s="188" t="s">
        <v>1442</v>
      </c>
      <c r="C22" s="189">
        <v>88415</v>
      </c>
      <c r="D22" s="190">
        <v>37839</v>
      </c>
      <c r="E22" s="188">
        <v>10267</v>
      </c>
      <c r="F22" s="169">
        <f t="shared" si="0"/>
        <v>8</v>
      </c>
      <c r="G22" s="169">
        <f t="shared" si="1"/>
        <v>2003</v>
      </c>
    </row>
    <row r="23" spans="1:7" ht="18.5">
      <c r="A23" s="188" t="s">
        <v>1441</v>
      </c>
      <c r="B23" s="188" t="s">
        <v>1446</v>
      </c>
      <c r="C23" s="189">
        <v>27530</v>
      </c>
      <c r="D23" s="190">
        <v>37835</v>
      </c>
      <c r="E23" s="188">
        <v>10268</v>
      </c>
      <c r="F23" s="169">
        <f t="shared" si="0"/>
        <v>8</v>
      </c>
      <c r="G23" s="169">
        <f t="shared" si="1"/>
        <v>2003</v>
      </c>
    </row>
    <row r="24" spans="1:7" ht="18.5">
      <c r="A24" s="188" t="s">
        <v>1438</v>
      </c>
      <c r="B24" s="188" t="s">
        <v>1439</v>
      </c>
      <c r="C24" s="189">
        <v>16055</v>
      </c>
      <c r="D24" s="190">
        <v>37842</v>
      </c>
      <c r="E24" s="188">
        <v>10269</v>
      </c>
      <c r="F24" s="169">
        <f t="shared" si="0"/>
        <v>8</v>
      </c>
      <c r="G24" s="169">
        <f t="shared" si="1"/>
        <v>2003</v>
      </c>
    </row>
    <row r="25" spans="1:7" ht="18.5">
      <c r="A25" s="188" t="s">
        <v>1441</v>
      </c>
      <c r="B25" s="188" t="s">
        <v>1445</v>
      </c>
      <c r="C25" s="189">
        <v>34400</v>
      </c>
      <c r="D25" s="190">
        <v>37835</v>
      </c>
      <c r="E25" s="188">
        <v>10270</v>
      </c>
      <c r="F25" s="169">
        <f t="shared" si="0"/>
        <v>8</v>
      </c>
      <c r="G25" s="169">
        <f t="shared" si="1"/>
        <v>2003</v>
      </c>
    </row>
    <row r="26" spans="1:7" ht="18.5">
      <c r="A26" s="188" t="s">
        <v>1438</v>
      </c>
      <c r="B26" s="188" t="s">
        <v>1440</v>
      </c>
      <c r="C26" s="189">
        <v>1200</v>
      </c>
      <c r="D26" s="190">
        <v>37863</v>
      </c>
      <c r="E26" s="188">
        <v>10271</v>
      </c>
      <c r="F26" s="169">
        <f t="shared" si="0"/>
        <v>8</v>
      </c>
      <c r="G26" s="169">
        <f t="shared" si="1"/>
        <v>2003</v>
      </c>
    </row>
    <row r="27" spans="1:7" ht="18.5">
      <c r="A27" s="188" t="s">
        <v>1438</v>
      </c>
      <c r="B27" s="188" t="s">
        <v>1440</v>
      </c>
      <c r="C27" s="189">
        <v>36400</v>
      </c>
      <c r="D27" s="190">
        <v>37839</v>
      </c>
      <c r="E27" s="188">
        <v>10272</v>
      </c>
      <c r="F27" s="169">
        <f t="shared" si="0"/>
        <v>8</v>
      </c>
      <c r="G27" s="169">
        <f t="shared" si="1"/>
        <v>2003</v>
      </c>
    </row>
    <row r="28" spans="1:7" ht="18.5">
      <c r="A28" s="188" t="s">
        <v>1441</v>
      </c>
      <c r="B28" s="188" t="s">
        <v>1443</v>
      </c>
      <c r="C28" s="189">
        <v>50932</v>
      </c>
      <c r="D28" s="190">
        <v>37845</v>
      </c>
      <c r="E28" s="188">
        <v>10273</v>
      </c>
      <c r="F28" s="169">
        <f t="shared" si="0"/>
        <v>8</v>
      </c>
      <c r="G28" s="169">
        <f t="shared" si="1"/>
        <v>2003</v>
      </c>
    </row>
    <row r="29" spans="1:7" ht="18.5">
      <c r="A29" s="188" t="s">
        <v>1438</v>
      </c>
      <c r="B29" s="188" t="s">
        <v>1440</v>
      </c>
      <c r="C29" s="189">
        <v>13465</v>
      </c>
      <c r="D29" s="190">
        <v>37849</v>
      </c>
      <c r="E29" s="188">
        <v>10274</v>
      </c>
      <c r="F29" s="169">
        <f t="shared" si="0"/>
        <v>8</v>
      </c>
      <c r="G29" s="169">
        <f t="shared" si="1"/>
        <v>2003</v>
      </c>
    </row>
    <row r="30" spans="1:7" ht="18.5">
      <c r="A30" s="188" t="s">
        <v>1441</v>
      </c>
      <c r="B30" s="188" t="s">
        <v>1445</v>
      </c>
      <c r="C30" s="189">
        <v>7296</v>
      </c>
      <c r="D30" s="190">
        <v>37842</v>
      </c>
      <c r="E30" s="188">
        <v>10275</v>
      </c>
      <c r="F30" s="169">
        <f t="shared" si="0"/>
        <v>8</v>
      </c>
      <c r="G30" s="169">
        <f t="shared" si="1"/>
        <v>2003</v>
      </c>
    </row>
    <row r="31" spans="1:7" ht="18.5">
      <c r="A31" s="188" t="s">
        <v>1441</v>
      </c>
      <c r="B31" s="188" t="s">
        <v>1446</v>
      </c>
      <c r="C31" s="189">
        <v>10500</v>
      </c>
      <c r="D31" s="190">
        <v>37847</v>
      </c>
      <c r="E31" s="188">
        <v>10276</v>
      </c>
      <c r="F31" s="169">
        <f t="shared" si="0"/>
        <v>8</v>
      </c>
      <c r="G31" s="169">
        <f t="shared" si="1"/>
        <v>2003</v>
      </c>
    </row>
    <row r="32" spans="1:7" ht="18.5">
      <c r="A32" s="188" t="s">
        <v>1441</v>
      </c>
      <c r="B32" s="188" t="s">
        <v>1447</v>
      </c>
      <c r="C32" s="189">
        <v>30020</v>
      </c>
      <c r="D32" s="190">
        <v>37846</v>
      </c>
      <c r="E32" s="188">
        <v>10277</v>
      </c>
      <c r="F32" s="169">
        <f t="shared" si="0"/>
        <v>8</v>
      </c>
      <c r="G32" s="169">
        <f t="shared" si="1"/>
        <v>2003</v>
      </c>
    </row>
    <row r="33" spans="1:7" ht="18.5">
      <c r="A33" s="188" t="s">
        <v>1441</v>
      </c>
      <c r="B33" s="188" t="s">
        <v>1446</v>
      </c>
      <c r="C33" s="189">
        <v>37220</v>
      </c>
      <c r="D33" s="190">
        <v>37849</v>
      </c>
      <c r="E33" s="188">
        <v>10278</v>
      </c>
      <c r="F33" s="169">
        <f t="shared" si="0"/>
        <v>8</v>
      </c>
      <c r="G33" s="169">
        <f t="shared" si="1"/>
        <v>2003</v>
      </c>
    </row>
    <row r="34" spans="1:7" ht="18.5">
      <c r="A34" s="188" t="s">
        <v>1441</v>
      </c>
      <c r="B34" s="188" t="s">
        <v>1446</v>
      </c>
      <c r="C34" s="189">
        <v>8775</v>
      </c>
      <c r="D34" s="190">
        <v>37849</v>
      </c>
      <c r="E34" s="188">
        <v>10279</v>
      </c>
      <c r="F34" s="169">
        <f t="shared" si="0"/>
        <v>8</v>
      </c>
      <c r="G34" s="169">
        <f t="shared" si="1"/>
        <v>2003</v>
      </c>
    </row>
    <row r="35" spans="1:7" ht="18.5">
      <c r="A35" s="188" t="s">
        <v>1441</v>
      </c>
      <c r="B35" s="188" t="s">
        <v>1447</v>
      </c>
      <c r="C35" s="189">
        <v>15330</v>
      </c>
      <c r="D35" s="190">
        <v>37876</v>
      </c>
      <c r="E35" s="188">
        <v>10280</v>
      </c>
      <c r="F35" s="169">
        <f t="shared" si="0"/>
        <v>9</v>
      </c>
      <c r="G35" s="169">
        <f t="shared" si="1"/>
        <v>2003</v>
      </c>
    </row>
    <row r="36" spans="1:7" ht="18.5">
      <c r="A36" s="188" t="s">
        <v>1441</v>
      </c>
      <c r="B36" s="188" t="s">
        <v>1442</v>
      </c>
      <c r="C36" s="189">
        <v>2162.5</v>
      </c>
      <c r="D36" s="190">
        <v>37854</v>
      </c>
      <c r="E36" s="188">
        <v>10281</v>
      </c>
      <c r="F36" s="169">
        <f t="shared" si="0"/>
        <v>8</v>
      </c>
      <c r="G36" s="169">
        <f t="shared" si="1"/>
        <v>2003</v>
      </c>
    </row>
    <row r="37" spans="1:7" ht="18.5">
      <c r="A37" s="188" t="s">
        <v>1441</v>
      </c>
      <c r="B37" s="188" t="s">
        <v>1442</v>
      </c>
      <c r="C37" s="189">
        <v>3885</v>
      </c>
      <c r="D37" s="190">
        <v>37854</v>
      </c>
      <c r="E37" s="188">
        <v>10282</v>
      </c>
      <c r="F37" s="169">
        <f t="shared" si="0"/>
        <v>8</v>
      </c>
      <c r="G37" s="169">
        <f t="shared" si="1"/>
        <v>2003</v>
      </c>
    </row>
    <row r="38" spans="1:7" ht="18.5">
      <c r="A38" s="188" t="s">
        <v>1441</v>
      </c>
      <c r="B38" s="188" t="s">
        <v>1443</v>
      </c>
      <c r="C38" s="189">
        <v>35370</v>
      </c>
      <c r="D38" s="190">
        <v>37856</v>
      </c>
      <c r="E38" s="188">
        <v>10283</v>
      </c>
      <c r="F38" s="169">
        <f t="shared" si="0"/>
        <v>8</v>
      </c>
      <c r="G38" s="169">
        <f t="shared" si="1"/>
        <v>2003</v>
      </c>
    </row>
    <row r="39" spans="1:7" ht="18.5">
      <c r="A39" s="188" t="s">
        <v>1441</v>
      </c>
      <c r="B39" s="188" t="s">
        <v>1442</v>
      </c>
      <c r="C39" s="189">
        <v>29259.25</v>
      </c>
      <c r="D39" s="190">
        <v>37860</v>
      </c>
      <c r="E39" s="188">
        <v>10284</v>
      </c>
      <c r="F39" s="169">
        <f t="shared" si="0"/>
        <v>8</v>
      </c>
      <c r="G39" s="169">
        <f t="shared" si="1"/>
        <v>2003</v>
      </c>
    </row>
    <row r="40" spans="1:7" ht="18.5">
      <c r="A40" s="188" t="s">
        <v>1441</v>
      </c>
      <c r="B40" s="188" t="s">
        <v>1445</v>
      </c>
      <c r="C40" s="189">
        <v>43584</v>
      </c>
      <c r="D40" s="190">
        <v>37859</v>
      </c>
      <c r="E40" s="188">
        <v>10285</v>
      </c>
      <c r="F40" s="169">
        <f t="shared" si="0"/>
        <v>8</v>
      </c>
      <c r="G40" s="169">
        <f t="shared" si="1"/>
        <v>2003</v>
      </c>
    </row>
    <row r="41" spans="1:7" ht="18.5">
      <c r="A41" s="188" t="s">
        <v>1441</v>
      </c>
      <c r="B41" s="188" t="s">
        <v>1446</v>
      </c>
      <c r="C41" s="189">
        <v>75400</v>
      </c>
      <c r="D41" s="190">
        <v>37863</v>
      </c>
      <c r="E41" s="188">
        <v>10286</v>
      </c>
      <c r="F41" s="169">
        <f t="shared" si="0"/>
        <v>8</v>
      </c>
      <c r="G41" s="169">
        <f t="shared" si="1"/>
        <v>2003</v>
      </c>
    </row>
    <row r="42" spans="1:7" ht="18.5">
      <c r="A42" s="188" t="s">
        <v>1441</v>
      </c>
      <c r="B42" s="188" t="s">
        <v>1446</v>
      </c>
      <c r="C42" s="189">
        <v>20475</v>
      </c>
      <c r="D42" s="190">
        <v>37861</v>
      </c>
      <c r="E42" s="188">
        <v>10287</v>
      </c>
      <c r="F42" s="169">
        <f t="shared" si="0"/>
        <v>8</v>
      </c>
      <c r="G42" s="169">
        <f t="shared" si="1"/>
        <v>2003</v>
      </c>
    </row>
    <row r="43" spans="1:7" ht="18.5">
      <c r="A43" s="188" t="s">
        <v>1441</v>
      </c>
      <c r="B43" s="188" t="s">
        <v>1442</v>
      </c>
      <c r="C43" s="189">
        <v>2002.5</v>
      </c>
      <c r="D43" s="190">
        <v>37867</v>
      </c>
      <c r="E43" s="188">
        <v>10288</v>
      </c>
      <c r="F43" s="169">
        <f t="shared" si="0"/>
        <v>9</v>
      </c>
      <c r="G43" s="169">
        <f t="shared" si="1"/>
        <v>2003</v>
      </c>
    </row>
    <row r="44" spans="1:7" ht="18.5">
      <c r="A44" s="188" t="s">
        <v>1438</v>
      </c>
      <c r="B44" s="188" t="s">
        <v>1448</v>
      </c>
      <c r="C44" s="189">
        <v>11985</v>
      </c>
      <c r="D44" s="190">
        <v>37861</v>
      </c>
      <c r="E44" s="188">
        <v>10289</v>
      </c>
      <c r="F44" s="169">
        <f t="shared" si="0"/>
        <v>8</v>
      </c>
      <c r="G44" s="169">
        <f t="shared" si="1"/>
        <v>2003</v>
      </c>
    </row>
    <row r="45" spans="1:7" ht="18.5">
      <c r="A45" s="188" t="s">
        <v>1441</v>
      </c>
      <c r="B45" s="188" t="s">
        <v>1446</v>
      </c>
      <c r="C45" s="189">
        <v>54225</v>
      </c>
      <c r="D45" s="190">
        <v>37867</v>
      </c>
      <c r="E45" s="188">
        <v>10290</v>
      </c>
      <c r="F45" s="169">
        <f t="shared" si="0"/>
        <v>9</v>
      </c>
      <c r="G45" s="169">
        <f t="shared" si="1"/>
        <v>2003</v>
      </c>
    </row>
    <row r="46" spans="1:7" ht="18.5">
      <c r="A46" s="188" t="s">
        <v>1438</v>
      </c>
      <c r="B46" s="188" t="s">
        <v>1440</v>
      </c>
      <c r="C46" s="189">
        <v>12438</v>
      </c>
      <c r="D46" s="190">
        <v>37868</v>
      </c>
      <c r="E46" s="188">
        <v>10291</v>
      </c>
      <c r="F46" s="169">
        <f t="shared" si="0"/>
        <v>9</v>
      </c>
      <c r="G46" s="169">
        <f t="shared" si="1"/>
        <v>2003</v>
      </c>
    </row>
    <row r="47" spans="1:7" ht="18.5">
      <c r="A47" s="188" t="s">
        <v>1441</v>
      </c>
      <c r="B47" s="188" t="s">
        <v>1445</v>
      </c>
      <c r="C47" s="189">
        <v>32400</v>
      </c>
      <c r="D47" s="190">
        <v>37866</v>
      </c>
      <c r="E47" s="188">
        <v>10292</v>
      </c>
      <c r="F47" s="169">
        <f t="shared" si="0"/>
        <v>9</v>
      </c>
      <c r="G47" s="169">
        <f t="shared" si="1"/>
        <v>2003</v>
      </c>
    </row>
    <row r="48" spans="1:7" ht="18.5">
      <c r="A48" s="188" t="s">
        <v>1441</v>
      </c>
      <c r="B48" s="188" t="s">
        <v>1445</v>
      </c>
      <c r="C48" s="189">
        <v>21217.5</v>
      </c>
      <c r="D48" s="190">
        <v>37875</v>
      </c>
      <c r="E48" s="188">
        <v>10293</v>
      </c>
      <c r="F48" s="169">
        <f t="shared" si="0"/>
        <v>9</v>
      </c>
      <c r="G48" s="169">
        <f t="shared" si="1"/>
        <v>2003</v>
      </c>
    </row>
    <row r="49" spans="1:7" ht="18.5">
      <c r="A49" s="188" t="s">
        <v>1441</v>
      </c>
      <c r="B49" s="188" t="s">
        <v>1442</v>
      </c>
      <c r="C49" s="189">
        <v>47190</v>
      </c>
      <c r="D49" s="190">
        <v>37869</v>
      </c>
      <c r="E49" s="188">
        <v>10294</v>
      </c>
      <c r="F49" s="169">
        <f t="shared" si="0"/>
        <v>9</v>
      </c>
      <c r="G49" s="169">
        <f t="shared" si="1"/>
        <v>2003</v>
      </c>
    </row>
    <row r="50" spans="1:7" ht="18.5">
      <c r="A50" s="188" t="s">
        <v>1441</v>
      </c>
      <c r="B50" s="188" t="s">
        <v>1447</v>
      </c>
      <c r="C50" s="189">
        <v>3040</v>
      </c>
      <c r="D50" s="190">
        <v>37874</v>
      </c>
      <c r="E50" s="188">
        <v>10295</v>
      </c>
      <c r="F50" s="169">
        <f t="shared" si="0"/>
        <v>9</v>
      </c>
      <c r="G50" s="169">
        <f t="shared" si="1"/>
        <v>2003</v>
      </c>
    </row>
    <row r="51" spans="1:7" ht="18.5">
      <c r="A51" s="188" t="s">
        <v>1438</v>
      </c>
      <c r="B51" s="188" t="s">
        <v>1440</v>
      </c>
      <c r="C51" s="189">
        <v>26265</v>
      </c>
      <c r="D51" s="190">
        <v>37875</v>
      </c>
      <c r="E51" s="188">
        <v>10296</v>
      </c>
      <c r="F51" s="169">
        <f t="shared" si="0"/>
        <v>9</v>
      </c>
      <c r="G51" s="169">
        <f t="shared" si="1"/>
        <v>2003</v>
      </c>
    </row>
    <row r="52" spans="1:7" ht="18.5">
      <c r="A52" s="188" t="s">
        <v>1438</v>
      </c>
      <c r="B52" s="188" t="s">
        <v>1439</v>
      </c>
      <c r="C52" s="189">
        <v>35500</v>
      </c>
      <c r="D52" s="190">
        <v>37874</v>
      </c>
      <c r="E52" s="188">
        <v>10297</v>
      </c>
      <c r="F52" s="169">
        <f t="shared" si="0"/>
        <v>9</v>
      </c>
      <c r="G52" s="169">
        <f t="shared" si="1"/>
        <v>2003</v>
      </c>
    </row>
    <row r="53" spans="1:7" ht="18.5">
      <c r="A53" s="188" t="s">
        <v>1438</v>
      </c>
      <c r="B53" s="188" t="s">
        <v>1440</v>
      </c>
      <c r="C53" s="189">
        <v>66125</v>
      </c>
      <c r="D53" s="190">
        <v>37875</v>
      </c>
      <c r="E53" s="188">
        <v>10298</v>
      </c>
      <c r="F53" s="169">
        <f t="shared" si="0"/>
        <v>9</v>
      </c>
      <c r="G53" s="169">
        <f t="shared" si="1"/>
        <v>2003</v>
      </c>
    </row>
    <row r="54" spans="1:7" ht="18.5">
      <c r="A54" s="188" t="s">
        <v>1441</v>
      </c>
      <c r="B54" s="188" t="s">
        <v>1442</v>
      </c>
      <c r="C54" s="189">
        <v>8737.5</v>
      </c>
      <c r="D54" s="190">
        <v>37877</v>
      </c>
      <c r="E54" s="188">
        <v>10299</v>
      </c>
      <c r="F54" s="169">
        <f t="shared" si="0"/>
        <v>9</v>
      </c>
      <c r="G54" s="169">
        <f t="shared" si="1"/>
        <v>2003</v>
      </c>
    </row>
    <row r="55" spans="1:7" ht="18.5">
      <c r="A55" s="188" t="s">
        <v>1441</v>
      </c>
      <c r="B55" s="188" t="s">
        <v>1447</v>
      </c>
      <c r="C55" s="189">
        <v>15200</v>
      </c>
      <c r="D55" s="190">
        <v>37882</v>
      </c>
      <c r="E55" s="188">
        <v>10300</v>
      </c>
      <c r="F55" s="169">
        <f t="shared" si="0"/>
        <v>9</v>
      </c>
      <c r="G55" s="169">
        <f t="shared" si="1"/>
        <v>2003</v>
      </c>
    </row>
    <row r="56" spans="1:7" ht="18.5">
      <c r="A56" s="188" t="s">
        <v>1441</v>
      </c>
      <c r="B56" s="188" t="s">
        <v>1446</v>
      </c>
      <c r="C56" s="189">
        <v>18875</v>
      </c>
      <c r="D56" s="190">
        <v>37881</v>
      </c>
      <c r="E56" s="188">
        <v>10301</v>
      </c>
      <c r="F56" s="169">
        <f t="shared" si="0"/>
        <v>9</v>
      </c>
      <c r="G56" s="169">
        <f t="shared" si="1"/>
        <v>2003</v>
      </c>
    </row>
    <row r="57" spans="1:7" ht="18.5">
      <c r="A57" s="188" t="s">
        <v>1441</v>
      </c>
      <c r="B57" s="188" t="s">
        <v>1442</v>
      </c>
      <c r="C57" s="189">
        <v>67720</v>
      </c>
      <c r="D57" s="190">
        <v>37903</v>
      </c>
      <c r="E57" s="188">
        <v>10302</v>
      </c>
      <c r="F57" s="169">
        <f t="shared" si="0"/>
        <v>10</v>
      </c>
      <c r="G57" s="169">
        <f t="shared" si="1"/>
        <v>2003</v>
      </c>
    </row>
    <row r="58" spans="1:7" ht="18.5">
      <c r="A58" s="188" t="s">
        <v>1438</v>
      </c>
      <c r="B58" s="188" t="s">
        <v>1448</v>
      </c>
      <c r="C58" s="189">
        <v>27945</v>
      </c>
      <c r="D58" s="190">
        <v>37882</v>
      </c>
      <c r="E58" s="188">
        <v>10303</v>
      </c>
      <c r="F58" s="169">
        <f t="shared" si="0"/>
        <v>9</v>
      </c>
      <c r="G58" s="169">
        <f t="shared" si="1"/>
        <v>2003</v>
      </c>
    </row>
    <row r="59" spans="1:7" ht="18.5">
      <c r="A59" s="188" t="s">
        <v>1441</v>
      </c>
      <c r="B59" s="188" t="s">
        <v>1445</v>
      </c>
      <c r="C59" s="189">
        <v>23860</v>
      </c>
      <c r="D59" s="190">
        <v>37881</v>
      </c>
      <c r="E59" s="188">
        <v>10304</v>
      </c>
      <c r="F59" s="169">
        <f t="shared" si="0"/>
        <v>9</v>
      </c>
      <c r="G59" s="169">
        <f t="shared" si="1"/>
        <v>2003</v>
      </c>
    </row>
    <row r="60" spans="1:7" ht="18.5">
      <c r="A60" s="188" t="s">
        <v>1441</v>
      </c>
      <c r="B60" s="188" t="s">
        <v>1446</v>
      </c>
      <c r="C60" s="189">
        <v>93532.5</v>
      </c>
      <c r="D60" s="190">
        <v>37903</v>
      </c>
      <c r="E60" s="188">
        <v>10305</v>
      </c>
      <c r="F60" s="169">
        <f t="shared" si="0"/>
        <v>10</v>
      </c>
      <c r="G60" s="169">
        <f t="shared" si="1"/>
        <v>2003</v>
      </c>
    </row>
    <row r="61" spans="1:7" ht="18.5">
      <c r="A61" s="188" t="s">
        <v>1441</v>
      </c>
      <c r="B61" s="188" t="s">
        <v>1445</v>
      </c>
      <c r="C61" s="189">
        <v>12462.5</v>
      </c>
      <c r="D61" s="190">
        <v>37887</v>
      </c>
      <c r="E61" s="188">
        <v>10306</v>
      </c>
      <c r="F61" s="169">
        <f t="shared" si="0"/>
        <v>9</v>
      </c>
      <c r="G61" s="169">
        <f t="shared" si="1"/>
        <v>2003</v>
      </c>
    </row>
    <row r="62" spans="1:7" ht="18.5">
      <c r="A62" s="188" t="s">
        <v>1441</v>
      </c>
      <c r="B62" s="188" t="s">
        <v>1447</v>
      </c>
      <c r="C62" s="189">
        <v>10600</v>
      </c>
      <c r="D62" s="190">
        <v>37889</v>
      </c>
      <c r="E62" s="188">
        <v>10307</v>
      </c>
      <c r="F62" s="169">
        <f t="shared" si="0"/>
        <v>9</v>
      </c>
      <c r="G62" s="169">
        <f t="shared" si="1"/>
        <v>2003</v>
      </c>
    </row>
    <row r="63" spans="1:7" ht="18.5">
      <c r="A63" s="188" t="s">
        <v>1438</v>
      </c>
      <c r="B63" s="188" t="s">
        <v>1448</v>
      </c>
      <c r="C63" s="189">
        <v>2220</v>
      </c>
      <c r="D63" s="190">
        <v>37888</v>
      </c>
      <c r="E63" s="188">
        <v>10308</v>
      </c>
      <c r="F63" s="169">
        <f t="shared" si="0"/>
        <v>9</v>
      </c>
      <c r="G63" s="169">
        <f t="shared" si="1"/>
        <v>2003</v>
      </c>
    </row>
    <row r="64" spans="1:7" ht="18.5">
      <c r="A64" s="188" t="s">
        <v>1441</v>
      </c>
      <c r="B64" s="188" t="s">
        <v>1443</v>
      </c>
      <c r="C64" s="189">
        <v>44050</v>
      </c>
      <c r="D64" s="190">
        <v>37917</v>
      </c>
      <c r="E64" s="188">
        <v>10309</v>
      </c>
      <c r="F64" s="169">
        <f t="shared" si="0"/>
        <v>10</v>
      </c>
      <c r="G64" s="169">
        <f t="shared" si="1"/>
        <v>2003</v>
      </c>
    </row>
    <row r="65" spans="1:7" ht="18.5">
      <c r="A65" s="188" t="s">
        <v>1441</v>
      </c>
      <c r="B65" s="188" t="s">
        <v>1446</v>
      </c>
      <c r="C65" s="189">
        <v>8400</v>
      </c>
      <c r="D65" s="190">
        <v>37891</v>
      </c>
      <c r="E65" s="188">
        <v>10310</v>
      </c>
      <c r="F65" s="169">
        <f t="shared" si="0"/>
        <v>9</v>
      </c>
      <c r="G65" s="169">
        <f t="shared" si="1"/>
        <v>2003</v>
      </c>
    </row>
    <row r="66" spans="1:7" ht="18.5">
      <c r="A66" s="188" t="s">
        <v>1441</v>
      </c>
      <c r="B66" s="188" t="s">
        <v>1445</v>
      </c>
      <c r="C66" s="189">
        <v>6720</v>
      </c>
      <c r="D66" s="190">
        <v>37890</v>
      </c>
      <c r="E66" s="188">
        <v>10311</v>
      </c>
      <c r="F66" s="169">
        <f t="shared" si="0"/>
        <v>9</v>
      </c>
      <c r="G66" s="169">
        <f t="shared" si="1"/>
        <v>2003</v>
      </c>
    </row>
    <row r="67" spans="1:7" ht="18.5">
      <c r="A67" s="188" t="s">
        <v>1441</v>
      </c>
      <c r="B67" s="188" t="s">
        <v>1447</v>
      </c>
      <c r="C67" s="189">
        <v>40370</v>
      </c>
      <c r="D67" s="190">
        <v>37897</v>
      </c>
      <c r="E67" s="188">
        <v>10312</v>
      </c>
      <c r="F67" s="169">
        <f t="shared" si="0"/>
        <v>10</v>
      </c>
      <c r="G67" s="169">
        <f t="shared" si="1"/>
        <v>2003</v>
      </c>
    </row>
    <row r="68" spans="1:7" ht="18.5">
      <c r="A68" s="188" t="s">
        <v>1441</v>
      </c>
      <c r="B68" s="188" t="s">
        <v>1447</v>
      </c>
      <c r="C68" s="189">
        <v>4560</v>
      </c>
      <c r="D68" s="190">
        <v>37898</v>
      </c>
      <c r="E68" s="188">
        <v>10313</v>
      </c>
      <c r="F68" s="169">
        <f t="shared" ref="F68:F131" si="2">MONTH(D68)</f>
        <v>10</v>
      </c>
      <c r="G68" s="169">
        <f t="shared" ref="G68:G131" si="3">YEAR(D68)</f>
        <v>2003</v>
      </c>
    </row>
    <row r="69" spans="1:7" ht="18.5">
      <c r="A69" s="188" t="s">
        <v>1441</v>
      </c>
      <c r="B69" s="188" t="s">
        <v>1445</v>
      </c>
      <c r="C69" s="189">
        <v>52357.5</v>
      </c>
      <c r="D69" s="190">
        <v>37898</v>
      </c>
      <c r="E69" s="188">
        <v>10314</v>
      </c>
      <c r="F69" s="169">
        <f t="shared" si="2"/>
        <v>10</v>
      </c>
      <c r="G69" s="169">
        <f t="shared" si="3"/>
        <v>2003</v>
      </c>
    </row>
    <row r="70" spans="1:7" ht="18.5">
      <c r="A70" s="188" t="s">
        <v>1441</v>
      </c>
      <c r="B70" s="188" t="s">
        <v>1442</v>
      </c>
      <c r="C70" s="189">
        <v>12920</v>
      </c>
      <c r="D70" s="190">
        <v>37897</v>
      </c>
      <c r="E70" s="188">
        <v>10315</v>
      </c>
      <c r="F70" s="169">
        <f t="shared" si="2"/>
        <v>10</v>
      </c>
      <c r="G70" s="169">
        <f t="shared" si="3"/>
        <v>2003</v>
      </c>
    </row>
    <row r="71" spans="1:7" ht="18.5">
      <c r="A71" s="188" t="s">
        <v>1441</v>
      </c>
      <c r="B71" s="188" t="s">
        <v>1445</v>
      </c>
      <c r="C71" s="189">
        <v>70875</v>
      </c>
      <c r="D71" s="190">
        <v>37902</v>
      </c>
      <c r="E71" s="188">
        <v>10316</v>
      </c>
      <c r="F71" s="169">
        <f t="shared" si="2"/>
        <v>10</v>
      </c>
      <c r="G71" s="169">
        <f t="shared" si="3"/>
        <v>2003</v>
      </c>
    </row>
    <row r="72" spans="1:7" ht="18.5">
      <c r="A72" s="188" t="s">
        <v>1438</v>
      </c>
      <c r="B72" s="188" t="s">
        <v>1440</v>
      </c>
      <c r="C72" s="189">
        <v>7200</v>
      </c>
      <c r="D72" s="190">
        <v>37904</v>
      </c>
      <c r="E72" s="188">
        <v>10317</v>
      </c>
      <c r="F72" s="169">
        <f t="shared" si="2"/>
        <v>10</v>
      </c>
      <c r="G72" s="169">
        <f t="shared" si="3"/>
        <v>2003</v>
      </c>
    </row>
    <row r="73" spans="1:7" ht="18.5">
      <c r="A73" s="188" t="s">
        <v>1441</v>
      </c>
      <c r="B73" s="188" t="s">
        <v>1446</v>
      </c>
      <c r="C73" s="189">
        <v>6010</v>
      </c>
      <c r="D73" s="190">
        <v>37898</v>
      </c>
      <c r="E73" s="188">
        <v>10318</v>
      </c>
      <c r="F73" s="169">
        <f t="shared" si="2"/>
        <v>10</v>
      </c>
      <c r="G73" s="169">
        <f t="shared" si="3"/>
        <v>2003</v>
      </c>
    </row>
    <row r="74" spans="1:7" ht="18.5">
      <c r="A74" s="188" t="s">
        <v>1438</v>
      </c>
      <c r="B74" s="188" t="s">
        <v>1448</v>
      </c>
      <c r="C74" s="189">
        <v>29780</v>
      </c>
      <c r="D74" s="190">
        <v>37905</v>
      </c>
      <c r="E74" s="188">
        <v>10319</v>
      </c>
      <c r="F74" s="169">
        <f t="shared" si="2"/>
        <v>10</v>
      </c>
      <c r="G74" s="169">
        <f t="shared" si="3"/>
        <v>2003</v>
      </c>
    </row>
    <row r="75" spans="1:7" ht="18.5">
      <c r="A75" s="188" t="s">
        <v>1438</v>
      </c>
      <c r="B75" s="188" t="s">
        <v>1439</v>
      </c>
      <c r="C75" s="189">
        <v>12900</v>
      </c>
      <c r="D75" s="190">
        <v>37912</v>
      </c>
      <c r="E75" s="188">
        <v>10320</v>
      </c>
      <c r="F75" s="169">
        <f t="shared" si="2"/>
        <v>10</v>
      </c>
      <c r="G75" s="169">
        <f t="shared" si="3"/>
        <v>2003</v>
      </c>
    </row>
    <row r="76" spans="1:7" ht="18.5">
      <c r="A76" s="188" t="s">
        <v>1441</v>
      </c>
      <c r="B76" s="188" t="s">
        <v>1443</v>
      </c>
      <c r="C76" s="189">
        <v>3600</v>
      </c>
      <c r="D76" s="190">
        <v>37905</v>
      </c>
      <c r="E76" s="188">
        <v>10321</v>
      </c>
      <c r="F76" s="169">
        <f t="shared" si="2"/>
        <v>10</v>
      </c>
      <c r="G76" s="169">
        <f t="shared" si="3"/>
        <v>2003</v>
      </c>
    </row>
    <row r="77" spans="1:7" ht="18.5">
      <c r="A77" s="188" t="s">
        <v>1438</v>
      </c>
      <c r="B77" s="188" t="s">
        <v>1448</v>
      </c>
      <c r="C77" s="189">
        <v>2800</v>
      </c>
      <c r="D77" s="190">
        <v>37917</v>
      </c>
      <c r="E77" s="188">
        <v>10322</v>
      </c>
      <c r="F77" s="169">
        <f t="shared" si="2"/>
        <v>10</v>
      </c>
      <c r="G77" s="169">
        <f t="shared" si="3"/>
        <v>2003</v>
      </c>
    </row>
    <row r="78" spans="1:7" ht="18.5">
      <c r="A78" s="188" t="s">
        <v>1441</v>
      </c>
      <c r="B78" s="188" t="s">
        <v>1442</v>
      </c>
      <c r="C78" s="189">
        <v>4110</v>
      </c>
      <c r="D78" s="190">
        <v>37908</v>
      </c>
      <c r="E78" s="188">
        <v>10323</v>
      </c>
      <c r="F78" s="169">
        <f t="shared" si="2"/>
        <v>10</v>
      </c>
      <c r="G78" s="169">
        <f t="shared" si="3"/>
        <v>2003</v>
      </c>
    </row>
    <row r="79" spans="1:7" ht="18.5">
      <c r="A79" s="188" t="s">
        <v>1438</v>
      </c>
      <c r="B79" s="188" t="s">
        <v>1444</v>
      </c>
      <c r="C79" s="189">
        <v>131892.75</v>
      </c>
      <c r="D79" s="190">
        <v>37904</v>
      </c>
      <c r="E79" s="188">
        <v>10324</v>
      </c>
      <c r="F79" s="169">
        <f t="shared" si="2"/>
        <v>10</v>
      </c>
      <c r="G79" s="169">
        <f t="shared" si="3"/>
        <v>2003</v>
      </c>
    </row>
    <row r="80" spans="1:7" ht="18.5">
      <c r="A80" s="188" t="s">
        <v>1441</v>
      </c>
      <c r="B80" s="188" t="s">
        <v>1445</v>
      </c>
      <c r="C80" s="189">
        <v>37425</v>
      </c>
      <c r="D80" s="190">
        <v>37908</v>
      </c>
      <c r="E80" s="188">
        <v>10325</v>
      </c>
      <c r="F80" s="169">
        <f t="shared" si="2"/>
        <v>10</v>
      </c>
      <c r="G80" s="169">
        <f t="shared" si="3"/>
        <v>2003</v>
      </c>
    </row>
    <row r="81" spans="1:7" ht="18.5">
      <c r="A81" s="188" t="s">
        <v>1441</v>
      </c>
      <c r="B81" s="188" t="s">
        <v>1442</v>
      </c>
      <c r="C81" s="189">
        <v>24550</v>
      </c>
      <c r="D81" s="190">
        <v>37908</v>
      </c>
      <c r="E81" s="188">
        <v>10326</v>
      </c>
      <c r="F81" s="169">
        <f t="shared" si="2"/>
        <v>10</v>
      </c>
      <c r="G81" s="169">
        <f t="shared" si="3"/>
        <v>2003</v>
      </c>
    </row>
    <row r="82" spans="1:7" ht="18.5">
      <c r="A82" s="188" t="s">
        <v>1441</v>
      </c>
      <c r="B82" s="188" t="s">
        <v>1447</v>
      </c>
      <c r="C82" s="189">
        <v>45250</v>
      </c>
      <c r="D82" s="190">
        <v>37908</v>
      </c>
      <c r="E82" s="188">
        <v>10327</v>
      </c>
      <c r="F82" s="169">
        <f t="shared" si="2"/>
        <v>10</v>
      </c>
      <c r="G82" s="169">
        <f t="shared" si="3"/>
        <v>2003</v>
      </c>
    </row>
    <row r="83" spans="1:7" ht="18.5">
      <c r="A83" s="188" t="s">
        <v>1441</v>
      </c>
      <c r="B83" s="188" t="s">
        <v>1442</v>
      </c>
      <c r="C83" s="189">
        <v>29200</v>
      </c>
      <c r="D83" s="190">
        <v>37911</v>
      </c>
      <c r="E83" s="188">
        <v>10328</v>
      </c>
      <c r="F83" s="169">
        <f t="shared" si="2"/>
        <v>10</v>
      </c>
      <c r="G83" s="169">
        <f t="shared" si="3"/>
        <v>2003</v>
      </c>
    </row>
    <row r="84" spans="1:7" ht="18.5">
      <c r="A84" s="188" t="s">
        <v>1441</v>
      </c>
      <c r="B84" s="188" t="s">
        <v>1442</v>
      </c>
      <c r="C84" s="189">
        <v>114460.75</v>
      </c>
      <c r="D84" s="190">
        <v>37917</v>
      </c>
      <c r="E84" s="188">
        <v>10329</v>
      </c>
      <c r="F84" s="169">
        <f t="shared" si="2"/>
        <v>10</v>
      </c>
      <c r="G84" s="169">
        <f t="shared" si="3"/>
        <v>2003</v>
      </c>
    </row>
    <row r="85" spans="1:7" ht="18.5">
      <c r="A85" s="188" t="s">
        <v>1441</v>
      </c>
      <c r="B85" s="188" t="s">
        <v>1443</v>
      </c>
      <c r="C85" s="189">
        <v>41225</v>
      </c>
      <c r="D85" s="190">
        <v>37922</v>
      </c>
      <c r="E85" s="188">
        <v>10330</v>
      </c>
      <c r="F85" s="169">
        <f t="shared" si="2"/>
        <v>10</v>
      </c>
      <c r="G85" s="169">
        <f t="shared" si="3"/>
        <v>2003</v>
      </c>
    </row>
    <row r="86" spans="1:7" ht="18.5">
      <c r="A86" s="188" t="s">
        <v>1438</v>
      </c>
      <c r="B86" s="188" t="s">
        <v>1444</v>
      </c>
      <c r="C86" s="189">
        <v>2212.5</v>
      </c>
      <c r="D86" s="190">
        <v>37915</v>
      </c>
      <c r="E86" s="188">
        <v>10331</v>
      </c>
      <c r="F86" s="169">
        <f t="shared" si="2"/>
        <v>10</v>
      </c>
      <c r="G86" s="169">
        <f t="shared" si="3"/>
        <v>2003</v>
      </c>
    </row>
    <row r="87" spans="1:7" ht="18.5">
      <c r="A87" s="188" t="s">
        <v>1441</v>
      </c>
      <c r="B87" s="188" t="s">
        <v>1443</v>
      </c>
      <c r="C87" s="189">
        <v>44672</v>
      </c>
      <c r="D87" s="190">
        <v>37915</v>
      </c>
      <c r="E87" s="188">
        <v>10332</v>
      </c>
      <c r="F87" s="169">
        <f t="shared" si="2"/>
        <v>10</v>
      </c>
      <c r="G87" s="169">
        <f t="shared" si="3"/>
        <v>2003</v>
      </c>
    </row>
    <row r="88" spans="1:7" ht="18.5">
      <c r="A88" s="188" t="s">
        <v>1438</v>
      </c>
      <c r="B88" s="188" t="s">
        <v>1439</v>
      </c>
      <c r="C88" s="189">
        <v>21930</v>
      </c>
      <c r="D88" s="190">
        <v>37919</v>
      </c>
      <c r="E88" s="188">
        <v>10333</v>
      </c>
      <c r="F88" s="169">
        <f t="shared" si="2"/>
        <v>10</v>
      </c>
      <c r="G88" s="169">
        <f t="shared" si="3"/>
        <v>2003</v>
      </c>
    </row>
    <row r="89" spans="1:7" ht="18.5">
      <c r="A89" s="188" t="s">
        <v>1441</v>
      </c>
      <c r="B89" s="188" t="s">
        <v>1446</v>
      </c>
      <c r="C89" s="189">
        <v>3620</v>
      </c>
      <c r="D89" s="190">
        <v>37922</v>
      </c>
      <c r="E89" s="188">
        <v>10334</v>
      </c>
      <c r="F89" s="169">
        <f t="shared" si="2"/>
        <v>10</v>
      </c>
      <c r="G89" s="169">
        <f t="shared" si="3"/>
        <v>2003</v>
      </c>
    </row>
    <row r="90" spans="1:7" ht="18.5">
      <c r="A90" s="188" t="s">
        <v>1438</v>
      </c>
      <c r="B90" s="188" t="s">
        <v>1448</v>
      </c>
      <c r="C90" s="189">
        <v>50904</v>
      </c>
      <c r="D90" s="190">
        <v>37918</v>
      </c>
      <c r="E90" s="188">
        <v>10335</v>
      </c>
      <c r="F90" s="169">
        <f t="shared" si="2"/>
        <v>10</v>
      </c>
      <c r="G90" s="169">
        <f t="shared" si="3"/>
        <v>2003</v>
      </c>
    </row>
    <row r="91" spans="1:7" ht="18.5">
      <c r="A91" s="188" t="s">
        <v>1438</v>
      </c>
      <c r="B91" s="188" t="s">
        <v>1448</v>
      </c>
      <c r="C91" s="189">
        <v>7128</v>
      </c>
      <c r="D91" s="190">
        <v>37919</v>
      </c>
      <c r="E91" s="188">
        <v>10336</v>
      </c>
      <c r="F91" s="169">
        <f t="shared" si="2"/>
        <v>10</v>
      </c>
      <c r="G91" s="169">
        <f t="shared" si="3"/>
        <v>2003</v>
      </c>
    </row>
    <row r="92" spans="1:7" ht="18.5">
      <c r="A92" s="188" t="s">
        <v>1441</v>
      </c>
      <c r="B92" s="188" t="s">
        <v>1442</v>
      </c>
      <c r="C92" s="189">
        <v>61675</v>
      </c>
      <c r="D92" s="190">
        <v>37923</v>
      </c>
      <c r="E92" s="188">
        <v>10337</v>
      </c>
      <c r="F92" s="169">
        <f t="shared" si="2"/>
        <v>10</v>
      </c>
      <c r="G92" s="169">
        <f t="shared" si="3"/>
        <v>2003</v>
      </c>
    </row>
    <row r="93" spans="1:7" ht="18.5">
      <c r="A93" s="188" t="s">
        <v>1441</v>
      </c>
      <c r="B93" s="188" t="s">
        <v>1442</v>
      </c>
      <c r="C93" s="189">
        <v>23362.5</v>
      </c>
      <c r="D93" s="190">
        <v>37923</v>
      </c>
      <c r="E93" s="188">
        <v>10338</v>
      </c>
      <c r="F93" s="169">
        <f t="shared" si="2"/>
        <v>10</v>
      </c>
      <c r="G93" s="169">
        <f t="shared" si="3"/>
        <v>2003</v>
      </c>
    </row>
    <row r="94" spans="1:7" ht="18.5">
      <c r="A94" s="188" t="s">
        <v>1441</v>
      </c>
      <c r="B94" s="188" t="s">
        <v>1447</v>
      </c>
      <c r="C94" s="189">
        <v>83850</v>
      </c>
      <c r="D94" s="190">
        <v>37929</v>
      </c>
      <c r="E94" s="188">
        <v>10339</v>
      </c>
      <c r="F94" s="169">
        <f t="shared" si="2"/>
        <v>11</v>
      </c>
      <c r="G94" s="169">
        <f t="shared" si="3"/>
        <v>2003</v>
      </c>
    </row>
    <row r="95" spans="1:7" ht="18.5">
      <c r="A95" s="188" t="s">
        <v>1441</v>
      </c>
      <c r="B95" s="188" t="s">
        <v>1445</v>
      </c>
      <c r="C95" s="189">
        <v>60904.5</v>
      </c>
      <c r="D95" s="190">
        <v>37933</v>
      </c>
      <c r="E95" s="188">
        <v>10340</v>
      </c>
      <c r="F95" s="169">
        <f t="shared" si="2"/>
        <v>11</v>
      </c>
      <c r="G95" s="169">
        <f t="shared" si="3"/>
        <v>2003</v>
      </c>
    </row>
    <row r="96" spans="1:7" ht="18.5">
      <c r="A96" s="188" t="s">
        <v>1438</v>
      </c>
      <c r="B96" s="188" t="s">
        <v>1448</v>
      </c>
      <c r="C96" s="189">
        <v>8815</v>
      </c>
      <c r="D96" s="190">
        <v>37930</v>
      </c>
      <c r="E96" s="188">
        <v>10341</v>
      </c>
      <c r="F96" s="169">
        <f t="shared" si="2"/>
        <v>11</v>
      </c>
      <c r="G96" s="169">
        <f t="shared" si="3"/>
        <v>2003</v>
      </c>
    </row>
    <row r="97" spans="1:7" ht="18.5">
      <c r="A97" s="188" t="s">
        <v>1441</v>
      </c>
      <c r="B97" s="188" t="s">
        <v>1442</v>
      </c>
      <c r="C97" s="189">
        <v>46016</v>
      </c>
      <c r="D97" s="190">
        <v>37929</v>
      </c>
      <c r="E97" s="188">
        <v>10342</v>
      </c>
      <c r="F97" s="169">
        <f t="shared" si="2"/>
        <v>11</v>
      </c>
      <c r="G97" s="169">
        <f t="shared" si="3"/>
        <v>2003</v>
      </c>
    </row>
    <row r="98" spans="1:7" ht="18.5">
      <c r="A98" s="188" t="s">
        <v>1441</v>
      </c>
      <c r="B98" s="188" t="s">
        <v>1442</v>
      </c>
      <c r="C98" s="189">
        <v>39600</v>
      </c>
      <c r="D98" s="190">
        <v>37931</v>
      </c>
      <c r="E98" s="188">
        <v>10343</v>
      </c>
      <c r="F98" s="169">
        <f t="shared" si="2"/>
        <v>11</v>
      </c>
      <c r="G98" s="169">
        <f t="shared" si="3"/>
        <v>2003</v>
      </c>
    </row>
    <row r="99" spans="1:7" ht="18.5">
      <c r="A99" s="188" t="s">
        <v>1441</v>
      </c>
      <c r="B99" s="188" t="s">
        <v>1442</v>
      </c>
      <c r="C99" s="189">
        <v>57400</v>
      </c>
      <c r="D99" s="190">
        <v>37930</v>
      </c>
      <c r="E99" s="188">
        <v>10344</v>
      </c>
      <c r="F99" s="169">
        <f t="shared" si="2"/>
        <v>11</v>
      </c>
      <c r="G99" s="169">
        <f t="shared" si="3"/>
        <v>2003</v>
      </c>
    </row>
    <row r="100" spans="1:7" ht="18.5">
      <c r="A100" s="188" t="s">
        <v>1441</v>
      </c>
      <c r="B100" s="188" t="s">
        <v>1447</v>
      </c>
      <c r="C100" s="189">
        <v>73120</v>
      </c>
      <c r="D100" s="190">
        <v>37936</v>
      </c>
      <c r="E100" s="188">
        <v>10345</v>
      </c>
      <c r="F100" s="169">
        <f t="shared" si="2"/>
        <v>11</v>
      </c>
      <c r="G100" s="169">
        <f t="shared" si="3"/>
        <v>2003</v>
      </c>
    </row>
    <row r="101" spans="1:7" ht="18.5">
      <c r="A101" s="188" t="s">
        <v>1441</v>
      </c>
      <c r="B101" s="188" t="s">
        <v>1443</v>
      </c>
      <c r="C101" s="189">
        <v>40472</v>
      </c>
      <c r="D101" s="190">
        <v>37933</v>
      </c>
      <c r="E101" s="188">
        <v>10346</v>
      </c>
      <c r="F101" s="169">
        <f t="shared" si="2"/>
        <v>11</v>
      </c>
      <c r="G101" s="169">
        <f t="shared" si="3"/>
        <v>2003</v>
      </c>
    </row>
    <row r="102" spans="1:7" ht="18.5">
      <c r="A102" s="188" t="s">
        <v>1441</v>
      </c>
      <c r="B102" s="188" t="s">
        <v>1442</v>
      </c>
      <c r="C102" s="189">
        <v>20360.5</v>
      </c>
      <c r="D102" s="190">
        <v>37933</v>
      </c>
      <c r="E102" s="188">
        <v>10347</v>
      </c>
      <c r="F102" s="169">
        <f t="shared" si="2"/>
        <v>11</v>
      </c>
      <c r="G102" s="169">
        <f t="shared" si="3"/>
        <v>2003</v>
      </c>
    </row>
    <row r="103" spans="1:7" ht="18.5">
      <c r="A103" s="188" t="s">
        <v>1441</v>
      </c>
      <c r="B103" s="188" t="s">
        <v>1442</v>
      </c>
      <c r="C103" s="189">
        <v>9090</v>
      </c>
      <c r="D103" s="190">
        <v>37940</v>
      </c>
      <c r="E103" s="188">
        <v>10348</v>
      </c>
      <c r="F103" s="169">
        <f t="shared" si="2"/>
        <v>11</v>
      </c>
      <c r="G103" s="169">
        <f t="shared" si="3"/>
        <v>2003</v>
      </c>
    </row>
    <row r="104" spans="1:7" ht="18.5">
      <c r="A104" s="188" t="s">
        <v>1438</v>
      </c>
      <c r="B104" s="188" t="s">
        <v>1448</v>
      </c>
      <c r="C104" s="189">
        <v>3540</v>
      </c>
      <c r="D104" s="190">
        <v>37940</v>
      </c>
      <c r="E104" s="188">
        <v>10349</v>
      </c>
      <c r="F104" s="169">
        <f t="shared" si="2"/>
        <v>11</v>
      </c>
      <c r="G104" s="169">
        <f t="shared" si="3"/>
        <v>2003</v>
      </c>
    </row>
    <row r="105" spans="1:7" ht="18.5">
      <c r="A105" s="188" t="s">
        <v>1438</v>
      </c>
      <c r="B105" s="188" t="s">
        <v>1440</v>
      </c>
      <c r="C105" s="189">
        <v>16051.5</v>
      </c>
      <c r="D105" s="190">
        <v>37958</v>
      </c>
      <c r="E105" s="188">
        <v>10350</v>
      </c>
      <c r="F105" s="169">
        <f t="shared" si="2"/>
        <v>12</v>
      </c>
      <c r="G105" s="169">
        <f t="shared" si="3"/>
        <v>2003</v>
      </c>
    </row>
    <row r="106" spans="1:7" ht="18.5">
      <c r="A106" s="188" t="s">
        <v>1441</v>
      </c>
      <c r="B106" s="188" t="s">
        <v>1445</v>
      </c>
      <c r="C106" s="189">
        <v>134968</v>
      </c>
      <c r="D106" s="190">
        <v>37945</v>
      </c>
      <c r="E106" s="188">
        <v>10351</v>
      </c>
      <c r="F106" s="169">
        <f t="shared" si="2"/>
        <v>11</v>
      </c>
      <c r="G106" s="169">
        <f t="shared" si="3"/>
        <v>2003</v>
      </c>
    </row>
    <row r="107" spans="1:7" ht="18.5">
      <c r="A107" s="188" t="s">
        <v>1441</v>
      </c>
      <c r="B107" s="188" t="s">
        <v>1443</v>
      </c>
      <c r="C107" s="189">
        <v>3407.5</v>
      </c>
      <c r="D107" s="190">
        <v>37943</v>
      </c>
      <c r="E107" s="188">
        <v>10352</v>
      </c>
      <c r="F107" s="169">
        <f t="shared" si="2"/>
        <v>11</v>
      </c>
      <c r="G107" s="169">
        <f t="shared" si="3"/>
        <v>2003</v>
      </c>
    </row>
    <row r="108" spans="1:7" ht="18.5">
      <c r="A108" s="188" t="s">
        <v>1438</v>
      </c>
      <c r="B108" s="188" t="s">
        <v>1448</v>
      </c>
      <c r="C108" s="189">
        <v>214832</v>
      </c>
      <c r="D108" s="190">
        <v>37950</v>
      </c>
      <c r="E108" s="188">
        <v>10353</v>
      </c>
      <c r="F108" s="169">
        <f t="shared" si="2"/>
        <v>11</v>
      </c>
      <c r="G108" s="169">
        <f t="shared" si="3"/>
        <v>2003</v>
      </c>
    </row>
    <row r="109" spans="1:7" ht="18.5">
      <c r="A109" s="188" t="s">
        <v>1441</v>
      </c>
      <c r="B109" s="188" t="s">
        <v>1446</v>
      </c>
      <c r="C109" s="189">
        <v>14220</v>
      </c>
      <c r="D109" s="190">
        <v>37945</v>
      </c>
      <c r="E109" s="188">
        <v>10354</v>
      </c>
      <c r="F109" s="169">
        <f t="shared" si="2"/>
        <v>11</v>
      </c>
      <c r="G109" s="169">
        <f t="shared" si="3"/>
        <v>2003</v>
      </c>
    </row>
    <row r="110" spans="1:7" ht="18.5">
      <c r="A110" s="188" t="s">
        <v>1438</v>
      </c>
      <c r="B110" s="188" t="s">
        <v>1440</v>
      </c>
      <c r="C110" s="189">
        <v>12000</v>
      </c>
      <c r="D110" s="190">
        <v>37945</v>
      </c>
      <c r="E110" s="188">
        <v>10355</v>
      </c>
      <c r="F110" s="169">
        <f t="shared" si="2"/>
        <v>11</v>
      </c>
      <c r="G110" s="169">
        <f t="shared" si="3"/>
        <v>2003</v>
      </c>
    </row>
    <row r="111" spans="1:7" ht="18.5">
      <c r="A111" s="188" t="s">
        <v>1438</v>
      </c>
      <c r="B111" s="188" t="s">
        <v>1440</v>
      </c>
      <c r="C111" s="189">
        <v>27660</v>
      </c>
      <c r="D111" s="190">
        <v>37952</v>
      </c>
      <c r="E111" s="188">
        <v>10356</v>
      </c>
      <c r="F111" s="169">
        <f t="shared" si="2"/>
        <v>11</v>
      </c>
      <c r="G111" s="169">
        <f t="shared" si="3"/>
        <v>2003</v>
      </c>
    </row>
    <row r="112" spans="1:7" ht="18.5">
      <c r="A112" s="188" t="s">
        <v>1441</v>
      </c>
      <c r="B112" s="188" t="s">
        <v>1445</v>
      </c>
      <c r="C112" s="189">
        <v>29192</v>
      </c>
      <c r="D112" s="190">
        <v>37957</v>
      </c>
      <c r="E112" s="188">
        <v>10357</v>
      </c>
      <c r="F112" s="169">
        <f t="shared" si="2"/>
        <v>12</v>
      </c>
      <c r="G112" s="169">
        <f t="shared" si="3"/>
        <v>2003</v>
      </c>
    </row>
    <row r="113" spans="1:7" ht="18.5">
      <c r="A113" s="188" t="s">
        <v>1438</v>
      </c>
      <c r="B113" s="188" t="s">
        <v>1439</v>
      </c>
      <c r="C113" s="189">
        <v>10735</v>
      </c>
      <c r="D113" s="190">
        <v>37952</v>
      </c>
      <c r="E113" s="188">
        <v>10358</v>
      </c>
      <c r="F113" s="169">
        <f t="shared" si="2"/>
        <v>11</v>
      </c>
      <c r="G113" s="169">
        <f t="shared" si="3"/>
        <v>2003</v>
      </c>
    </row>
    <row r="114" spans="1:7" ht="18.5">
      <c r="A114" s="188" t="s">
        <v>1438</v>
      </c>
      <c r="B114" s="188" t="s">
        <v>1439</v>
      </c>
      <c r="C114" s="189">
        <v>86792</v>
      </c>
      <c r="D114" s="190">
        <v>37951</v>
      </c>
      <c r="E114" s="188">
        <v>10359</v>
      </c>
      <c r="F114" s="169">
        <f t="shared" si="2"/>
        <v>11</v>
      </c>
      <c r="G114" s="169">
        <f t="shared" si="3"/>
        <v>2003</v>
      </c>
    </row>
    <row r="115" spans="1:7" ht="18.5">
      <c r="A115" s="188" t="s">
        <v>1441</v>
      </c>
      <c r="B115" s="188" t="s">
        <v>1442</v>
      </c>
      <c r="C115" s="189">
        <v>184755</v>
      </c>
      <c r="D115" s="190">
        <v>37957</v>
      </c>
      <c r="E115" s="188">
        <v>10360</v>
      </c>
      <c r="F115" s="169">
        <f t="shared" si="2"/>
        <v>12</v>
      </c>
      <c r="G115" s="169">
        <f t="shared" si="3"/>
        <v>2003</v>
      </c>
    </row>
    <row r="116" spans="1:7" ht="18.5">
      <c r="A116" s="188" t="s">
        <v>1441</v>
      </c>
      <c r="B116" s="188" t="s">
        <v>1445</v>
      </c>
      <c r="C116" s="189">
        <v>51156</v>
      </c>
      <c r="D116" s="190">
        <v>37958</v>
      </c>
      <c r="E116" s="188">
        <v>10361</v>
      </c>
      <c r="F116" s="169">
        <f t="shared" si="2"/>
        <v>12</v>
      </c>
      <c r="G116" s="169">
        <f t="shared" si="3"/>
        <v>2003</v>
      </c>
    </row>
    <row r="117" spans="1:7" ht="18.5">
      <c r="A117" s="188" t="s">
        <v>1441</v>
      </c>
      <c r="B117" s="188" t="s">
        <v>1443</v>
      </c>
      <c r="C117" s="189">
        <v>38740</v>
      </c>
      <c r="D117" s="190">
        <v>37953</v>
      </c>
      <c r="E117" s="188">
        <v>10362</v>
      </c>
      <c r="F117" s="169">
        <f t="shared" si="2"/>
        <v>11</v>
      </c>
      <c r="G117" s="169">
        <f t="shared" si="3"/>
        <v>2003</v>
      </c>
    </row>
    <row r="118" spans="1:7" ht="18.5">
      <c r="A118" s="188" t="s">
        <v>1441</v>
      </c>
      <c r="B118" s="188" t="s">
        <v>1442</v>
      </c>
      <c r="C118" s="189">
        <v>11180</v>
      </c>
      <c r="D118" s="190">
        <v>37959</v>
      </c>
      <c r="E118" s="188">
        <v>10363</v>
      </c>
      <c r="F118" s="169">
        <f t="shared" si="2"/>
        <v>12</v>
      </c>
      <c r="G118" s="169">
        <f t="shared" si="3"/>
        <v>2003</v>
      </c>
    </row>
    <row r="119" spans="1:7" ht="18.5">
      <c r="A119" s="188" t="s">
        <v>1441</v>
      </c>
      <c r="B119" s="188" t="s">
        <v>1445</v>
      </c>
      <c r="C119" s="189">
        <v>23750</v>
      </c>
      <c r="D119" s="190">
        <v>37959</v>
      </c>
      <c r="E119" s="188">
        <v>10364</v>
      </c>
      <c r="F119" s="169">
        <f t="shared" si="2"/>
        <v>12</v>
      </c>
      <c r="G119" s="169">
        <f t="shared" si="3"/>
        <v>2003</v>
      </c>
    </row>
    <row r="120" spans="1:7" ht="18.5">
      <c r="A120" s="188" t="s">
        <v>1441</v>
      </c>
      <c r="B120" s="188" t="s">
        <v>1443</v>
      </c>
      <c r="C120" s="189">
        <v>10080</v>
      </c>
      <c r="D120" s="190">
        <v>37957</v>
      </c>
      <c r="E120" s="188">
        <v>10365</v>
      </c>
      <c r="F120" s="169">
        <f t="shared" si="2"/>
        <v>12</v>
      </c>
      <c r="G120" s="169">
        <f t="shared" si="3"/>
        <v>2003</v>
      </c>
    </row>
    <row r="121" spans="1:7" ht="18.5">
      <c r="A121" s="188" t="s">
        <v>1441</v>
      </c>
      <c r="B121" s="188" t="s">
        <v>1446</v>
      </c>
      <c r="C121" s="189">
        <v>3400</v>
      </c>
      <c r="D121" s="190">
        <v>37985</v>
      </c>
      <c r="E121" s="188">
        <v>10366</v>
      </c>
      <c r="F121" s="169">
        <f t="shared" si="2"/>
        <v>12</v>
      </c>
      <c r="G121" s="169">
        <f t="shared" si="3"/>
        <v>2003</v>
      </c>
    </row>
    <row r="122" spans="1:7" ht="18.5">
      <c r="A122" s="188" t="s">
        <v>1438</v>
      </c>
      <c r="B122" s="188" t="s">
        <v>1448</v>
      </c>
      <c r="C122" s="189">
        <v>20855</v>
      </c>
      <c r="D122" s="190">
        <v>37957</v>
      </c>
      <c r="E122" s="188">
        <v>10367</v>
      </c>
      <c r="F122" s="169">
        <f t="shared" si="2"/>
        <v>12</v>
      </c>
      <c r="G122" s="169">
        <f t="shared" si="3"/>
        <v>2003</v>
      </c>
    </row>
    <row r="123" spans="1:7" ht="18.5">
      <c r="A123" s="188" t="s">
        <v>1441</v>
      </c>
      <c r="B123" s="188" t="s">
        <v>1447</v>
      </c>
      <c r="C123" s="189">
        <v>42244.5</v>
      </c>
      <c r="D123" s="190">
        <v>37957</v>
      </c>
      <c r="E123" s="188">
        <v>10368</v>
      </c>
      <c r="F123" s="169">
        <f t="shared" si="2"/>
        <v>12</v>
      </c>
      <c r="G123" s="169">
        <f t="shared" si="3"/>
        <v>2003</v>
      </c>
    </row>
    <row r="124" spans="1:7" ht="18.5">
      <c r="A124" s="188" t="s">
        <v>1441</v>
      </c>
      <c r="B124" s="188" t="s">
        <v>1446</v>
      </c>
      <c r="C124" s="189">
        <v>59760</v>
      </c>
      <c r="D124" s="190">
        <v>37964</v>
      </c>
      <c r="E124" s="188">
        <v>10369</v>
      </c>
      <c r="F124" s="169">
        <f t="shared" si="2"/>
        <v>12</v>
      </c>
      <c r="G124" s="169">
        <f t="shared" si="3"/>
        <v>2003</v>
      </c>
    </row>
    <row r="125" spans="1:7" ht="18.5">
      <c r="A125" s="188" t="s">
        <v>1438</v>
      </c>
      <c r="B125" s="188" t="s">
        <v>1440</v>
      </c>
      <c r="C125" s="189">
        <v>27940</v>
      </c>
      <c r="D125" s="190">
        <v>37982</v>
      </c>
      <c r="E125" s="188">
        <v>10370</v>
      </c>
      <c r="F125" s="169">
        <f t="shared" si="2"/>
        <v>12</v>
      </c>
      <c r="G125" s="169">
        <f t="shared" si="3"/>
        <v>2003</v>
      </c>
    </row>
    <row r="126" spans="1:7" ht="18.5">
      <c r="A126" s="188" t="s">
        <v>1441</v>
      </c>
      <c r="B126" s="188" t="s">
        <v>1445</v>
      </c>
      <c r="C126" s="189">
        <v>1824</v>
      </c>
      <c r="D126" s="190">
        <v>37979</v>
      </c>
      <c r="E126" s="188">
        <v>10371</v>
      </c>
      <c r="F126" s="169">
        <f t="shared" si="2"/>
        <v>12</v>
      </c>
      <c r="G126" s="169">
        <f t="shared" si="3"/>
        <v>2003</v>
      </c>
    </row>
    <row r="127" spans="1:7" ht="18.5">
      <c r="A127" s="188" t="s">
        <v>1438</v>
      </c>
      <c r="B127" s="188" t="s">
        <v>1439</v>
      </c>
      <c r="C127" s="189">
        <v>230272.5</v>
      </c>
      <c r="D127" s="190">
        <v>37964</v>
      </c>
      <c r="E127" s="188">
        <v>10372</v>
      </c>
      <c r="F127" s="169">
        <f t="shared" si="2"/>
        <v>12</v>
      </c>
      <c r="G127" s="169">
        <f t="shared" si="3"/>
        <v>2003</v>
      </c>
    </row>
    <row r="128" spans="1:7" ht="18.5">
      <c r="A128" s="188" t="s">
        <v>1441</v>
      </c>
      <c r="B128" s="188" t="s">
        <v>1442</v>
      </c>
      <c r="C128" s="189">
        <v>34160</v>
      </c>
      <c r="D128" s="190">
        <v>37966</v>
      </c>
      <c r="E128" s="188">
        <v>10373</v>
      </c>
      <c r="F128" s="169">
        <f t="shared" si="2"/>
        <v>12</v>
      </c>
      <c r="G128" s="169">
        <f t="shared" si="3"/>
        <v>2003</v>
      </c>
    </row>
    <row r="129" spans="1:7" ht="18.5">
      <c r="A129" s="188" t="s">
        <v>1441</v>
      </c>
      <c r="B129" s="188" t="s">
        <v>1445</v>
      </c>
      <c r="C129" s="189">
        <v>11475</v>
      </c>
      <c r="D129" s="190">
        <v>37964</v>
      </c>
      <c r="E129" s="188">
        <v>10374</v>
      </c>
      <c r="F129" s="169">
        <f t="shared" si="2"/>
        <v>12</v>
      </c>
      <c r="G129" s="169">
        <f t="shared" si="3"/>
        <v>2003</v>
      </c>
    </row>
    <row r="130" spans="1:7" ht="18.5">
      <c r="A130" s="188" t="s">
        <v>1441</v>
      </c>
      <c r="B130" s="188" t="s">
        <v>1443</v>
      </c>
      <c r="C130" s="189">
        <v>8450</v>
      </c>
      <c r="D130" s="190">
        <v>37964</v>
      </c>
      <c r="E130" s="188">
        <v>10375</v>
      </c>
      <c r="F130" s="169">
        <f t="shared" si="2"/>
        <v>12</v>
      </c>
      <c r="G130" s="169">
        <f t="shared" si="3"/>
        <v>2003</v>
      </c>
    </row>
    <row r="131" spans="1:7" ht="18.5">
      <c r="A131" s="188" t="s">
        <v>1441</v>
      </c>
      <c r="B131" s="188" t="s">
        <v>1445</v>
      </c>
      <c r="C131" s="189">
        <v>9975</v>
      </c>
      <c r="D131" s="190">
        <v>37968</v>
      </c>
      <c r="E131" s="188">
        <v>10376</v>
      </c>
      <c r="F131" s="169">
        <f t="shared" si="2"/>
        <v>12</v>
      </c>
      <c r="G131" s="169">
        <f t="shared" si="3"/>
        <v>2003</v>
      </c>
    </row>
    <row r="132" spans="1:7" ht="18.5">
      <c r="A132" s="188" t="s">
        <v>1441</v>
      </c>
      <c r="B132" s="188" t="s">
        <v>1445</v>
      </c>
      <c r="C132" s="189">
        <v>21590</v>
      </c>
      <c r="D132" s="190">
        <v>37968</v>
      </c>
      <c r="E132" s="188">
        <v>10377</v>
      </c>
      <c r="F132" s="169">
        <f t="shared" ref="F132:F195" si="4">MONTH(D132)</f>
        <v>12</v>
      </c>
      <c r="G132" s="169">
        <f t="shared" ref="G132:G195" si="5">YEAR(D132)</f>
        <v>2003</v>
      </c>
    </row>
    <row r="133" spans="1:7" ht="18.5">
      <c r="A133" s="188" t="s">
        <v>1438</v>
      </c>
      <c r="B133" s="188" t="s">
        <v>1439</v>
      </c>
      <c r="C133" s="189">
        <v>2580</v>
      </c>
      <c r="D133" s="190">
        <v>37974</v>
      </c>
      <c r="E133" s="188">
        <v>10378</v>
      </c>
      <c r="F133" s="169">
        <f t="shared" si="4"/>
        <v>12</v>
      </c>
      <c r="G133" s="169">
        <f t="shared" si="5"/>
        <v>2003</v>
      </c>
    </row>
    <row r="134" spans="1:7" ht="18.5">
      <c r="A134" s="188" t="s">
        <v>1441</v>
      </c>
      <c r="B134" s="188" t="s">
        <v>1447</v>
      </c>
      <c r="C134" s="189">
        <v>21582</v>
      </c>
      <c r="D134" s="190">
        <v>37968</v>
      </c>
      <c r="E134" s="188">
        <v>10379</v>
      </c>
      <c r="F134" s="169">
        <f t="shared" si="4"/>
        <v>12</v>
      </c>
      <c r="G134" s="169">
        <f t="shared" si="5"/>
        <v>2003</v>
      </c>
    </row>
    <row r="135" spans="1:7" ht="18.5">
      <c r="A135" s="188" t="s">
        <v>1441</v>
      </c>
      <c r="B135" s="188" t="s">
        <v>1446</v>
      </c>
      <c r="C135" s="189">
        <v>32845.5</v>
      </c>
      <c r="D135" s="190">
        <v>38002</v>
      </c>
      <c r="E135" s="188">
        <v>10380</v>
      </c>
      <c r="F135" s="169">
        <f t="shared" si="4"/>
        <v>1</v>
      </c>
      <c r="G135" s="169">
        <f t="shared" si="5"/>
        <v>2004</v>
      </c>
    </row>
    <row r="136" spans="1:7" ht="18.5">
      <c r="A136" s="188" t="s">
        <v>1441</v>
      </c>
      <c r="B136" s="188" t="s">
        <v>1443</v>
      </c>
      <c r="C136" s="189">
        <v>2800</v>
      </c>
      <c r="D136" s="190">
        <v>37968</v>
      </c>
      <c r="E136" s="188">
        <v>10381</v>
      </c>
      <c r="F136" s="169">
        <f t="shared" si="4"/>
        <v>12</v>
      </c>
      <c r="G136" s="169">
        <f t="shared" si="5"/>
        <v>2003</v>
      </c>
    </row>
    <row r="137" spans="1:7" ht="18.5">
      <c r="A137" s="188" t="s">
        <v>1441</v>
      </c>
      <c r="B137" s="188" t="s">
        <v>1442</v>
      </c>
      <c r="C137" s="189">
        <v>72500</v>
      </c>
      <c r="D137" s="190">
        <v>37971</v>
      </c>
      <c r="E137" s="188">
        <v>10382</v>
      </c>
      <c r="F137" s="169">
        <f t="shared" si="4"/>
        <v>12</v>
      </c>
      <c r="G137" s="169">
        <f t="shared" si="5"/>
        <v>2003</v>
      </c>
    </row>
    <row r="138" spans="1:7" ht="18.5">
      <c r="A138" s="188" t="s">
        <v>1441</v>
      </c>
      <c r="B138" s="188" t="s">
        <v>1446</v>
      </c>
      <c r="C138" s="189">
        <v>22475</v>
      </c>
      <c r="D138" s="190">
        <v>37973</v>
      </c>
      <c r="E138" s="188">
        <v>10383</v>
      </c>
      <c r="F138" s="169">
        <f t="shared" si="4"/>
        <v>12</v>
      </c>
      <c r="G138" s="169">
        <f t="shared" si="5"/>
        <v>2003</v>
      </c>
    </row>
    <row r="139" spans="1:7" ht="18.5">
      <c r="A139" s="188" t="s">
        <v>1441</v>
      </c>
      <c r="B139" s="188" t="s">
        <v>1443</v>
      </c>
      <c r="C139" s="189">
        <v>55560</v>
      </c>
      <c r="D139" s="190">
        <v>37975</v>
      </c>
      <c r="E139" s="188">
        <v>10384</v>
      </c>
      <c r="F139" s="169">
        <f t="shared" si="4"/>
        <v>12</v>
      </c>
      <c r="G139" s="169">
        <f t="shared" si="5"/>
        <v>2003</v>
      </c>
    </row>
    <row r="140" spans="1:7" ht="18.5">
      <c r="A140" s="188" t="s">
        <v>1441</v>
      </c>
      <c r="B140" s="188" t="s">
        <v>1445</v>
      </c>
      <c r="C140" s="189">
        <v>17280</v>
      </c>
      <c r="D140" s="190">
        <v>37978</v>
      </c>
      <c r="E140" s="188">
        <v>10385</v>
      </c>
      <c r="F140" s="169">
        <f t="shared" si="4"/>
        <v>12</v>
      </c>
      <c r="G140" s="169">
        <f t="shared" si="5"/>
        <v>2003</v>
      </c>
    </row>
    <row r="141" spans="1:7" ht="18.5">
      <c r="A141" s="188" t="s">
        <v>1438</v>
      </c>
      <c r="B141" s="188" t="s">
        <v>1444</v>
      </c>
      <c r="C141" s="189">
        <v>4150</v>
      </c>
      <c r="D141" s="190">
        <v>37980</v>
      </c>
      <c r="E141" s="188">
        <v>10386</v>
      </c>
      <c r="F141" s="169">
        <f t="shared" si="4"/>
        <v>12</v>
      </c>
      <c r="G141" s="169">
        <f t="shared" si="5"/>
        <v>2003</v>
      </c>
    </row>
    <row r="142" spans="1:7" ht="18.5">
      <c r="A142" s="188" t="s">
        <v>1441</v>
      </c>
      <c r="B142" s="188" t="s">
        <v>1445</v>
      </c>
      <c r="C142" s="189">
        <v>26460</v>
      </c>
      <c r="D142" s="190">
        <v>37975</v>
      </c>
      <c r="E142" s="188">
        <v>10387</v>
      </c>
      <c r="F142" s="169">
        <f t="shared" si="4"/>
        <v>12</v>
      </c>
      <c r="G142" s="169">
        <f t="shared" si="5"/>
        <v>2003</v>
      </c>
    </row>
    <row r="143" spans="1:7" ht="18.5">
      <c r="A143" s="188" t="s">
        <v>1441</v>
      </c>
      <c r="B143" s="188" t="s">
        <v>1447</v>
      </c>
      <c r="C143" s="189">
        <v>30720</v>
      </c>
      <c r="D143" s="190">
        <v>37975</v>
      </c>
      <c r="E143" s="188">
        <v>10388</v>
      </c>
      <c r="F143" s="169">
        <f t="shared" si="4"/>
        <v>12</v>
      </c>
      <c r="G143" s="169">
        <f t="shared" si="5"/>
        <v>2003</v>
      </c>
    </row>
    <row r="144" spans="1:7" ht="18.5">
      <c r="A144" s="188" t="s">
        <v>1441</v>
      </c>
      <c r="B144" s="188" t="s">
        <v>1442</v>
      </c>
      <c r="C144" s="189">
        <v>45820</v>
      </c>
      <c r="D144" s="190">
        <v>37979</v>
      </c>
      <c r="E144" s="188">
        <v>10389</v>
      </c>
      <c r="F144" s="169">
        <f t="shared" si="4"/>
        <v>12</v>
      </c>
      <c r="G144" s="169">
        <f t="shared" si="5"/>
        <v>2003</v>
      </c>
    </row>
    <row r="145" spans="1:7" ht="18.5">
      <c r="A145" s="188" t="s">
        <v>1438</v>
      </c>
      <c r="B145" s="188" t="s">
        <v>1440</v>
      </c>
      <c r="C145" s="189">
        <v>52272</v>
      </c>
      <c r="D145" s="190">
        <v>37981</v>
      </c>
      <c r="E145" s="188">
        <v>10390</v>
      </c>
      <c r="F145" s="169">
        <f t="shared" si="4"/>
        <v>12</v>
      </c>
      <c r="G145" s="169">
        <f t="shared" si="5"/>
        <v>2003</v>
      </c>
    </row>
    <row r="146" spans="1:7" ht="18.5">
      <c r="A146" s="188" t="s">
        <v>1441</v>
      </c>
      <c r="B146" s="188" t="s">
        <v>1443</v>
      </c>
      <c r="C146" s="189">
        <v>2160</v>
      </c>
      <c r="D146" s="190">
        <v>37986</v>
      </c>
      <c r="E146" s="188">
        <v>10391</v>
      </c>
      <c r="F146" s="169">
        <f t="shared" si="4"/>
        <v>12</v>
      </c>
      <c r="G146" s="169">
        <f t="shared" si="5"/>
        <v>2003</v>
      </c>
    </row>
    <row r="147" spans="1:7" ht="18.5">
      <c r="A147" s="188" t="s">
        <v>1441</v>
      </c>
      <c r="B147" s="188" t="s">
        <v>1447</v>
      </c>
      <c r="C147" s="189">
        <v>36000</v>
      </c>
      <c r="D147" s="190">
        <v>37987</v>
      </c>
      <c r="E147" s="188">
        <v>10392</v>
      </c>
      <c r="F147" s="169">
        <f t="shared" si="4"/>
        <v>1</v>
      </c>
      <c r="G147" s="169">
        <f t="shared" si="5"/>
        <v>2004</v>
      </c>
    </row>
    <row r="148" spans="1:7" ht="18.5">
      <c r="A148" s="188" t="s">
        <v>1441</v>
      </c>
      <c r="B148" s="188" t="s">
        <v>1445</v>
      </c>
      <c r="C148" s="189">
        <v>63923.75</v>
      </c>
      <c r="D148" s="190">
        <v>37989</v>
      </c>
      <c r="E148" s="188">
        <v>10393</v>
      </c>
      <c r="F148" s="169">
        <f t="shared" si="4"/>
        <v>1</v>
      </c>
      <c r="G148" s="169">
        <f t="shared" si="5"/>
        <v>2004</v>
      </c>
    </row>
    <row r="149" spans="1:7" ht="18.5">
      <c r="A149" s="188" t="s">
        <v>1441</v>
      </c>
      <c r="B149" s="188" t="s">
        <v>1445</v>
      </c>
      <c r="C149" s="189">
        <v>11050</v>
      </c>
      <c r="D149" s="190">
        <v>37989</v>
      </c>
      <c r="E149" s="188">
        <v>10394</v>
      </c>
      <c r="F149" s="169">
        <f t="shared" si="4"/>
        <v>1</v>
      </c>
      <c r="G149" s="169">
        <f t="shared" si="5"/>
        <v>2004</v>
      </c>
    </row>
    <row r="150" spans="1:7" ht="18.5">
      <c r="A150" s="188" t="s">
        <v>1438</v>
      </c>
      <c r="B150" s="188" t="s">
        <v>1440</v>
      </c>
      <c r="C150" s="189">
        <v>53073</v>
      </c>
      <c r="D150" s="190">
        <v>37989</v>
      </c>
      <c r="E150" s="188">
        <v>10395</v>
      </c>
      <c r="F150" s="169">
        <f t="shared" si="4"/>
        <v>1</v>
      </c>
      <c r="G150" s="169">
        <f t="shared" si="5"/>
        <v>2004</v>
      </c>
    </row>
    <row r="151" spans="1:7" ht="18.5">
      <c r="A151" s="188" t="s">
        <v>1441</v>
      </c>
      <c r="B151" s="188" t="s">
        <v>1445</v>
      </c>
      <c r="C151" s="189">
        <v>47595</v>
      </c>
      <c r="D151" s="190">
        <v>37992</v>
      </c>
      <c r="E151" s="188">
        <v>10396</v>
      </c>
      <c r="F151" s="169">
        <f t="shared" si="4"/>
        <v>1</v>
      </c>
      <c r="G151" s="169">
        <f t="shared" si="5"/>
        <v>2004</v>
      </c>
    </row>
    <row r="152" spans="1:7" ht="18.5">
      <c r="A152" s="188" t="s">
        <v>1438</v>
      </c>
      <c r="B152" s="188" t="s">
        <v>1439</v>
      </c>
      <c r="C152" s="189">
        <v>17918</v>
      </c>
      <c r="D152" s="190">
        <v>37988</v>
      </c>
      <c r="E152" s="188">
        <v>10397</v>
      </c>
      <c r="F152" s="169">
        <f t="shared" si="4"/>
        <v>1</v>
      </c>
      <c r="G152" s="169">
        <f t="shared" si="5"/>
        <v>2004</v>
      </c>
    </row>
    <row r="153" spans="1:7" ht="18.5">
      <c r="A153" s="188" t="s">
        <v>1441</v>
      </c>
      <c r="B153" s="188" t="s">
        <v>1447</v>
      </c>
      <c r="C153" s="189">
        <v>62640</v>
      </c>
      <c r="D153" s="190">
        <v>37995</v>
      </c>
      <c r="E153" s="188">
        <v>10398</v>
      </c>
      <c r="F153" s="169">
        <f t="shared" si="4"/>
        <v>1</v>
      </c>
      <c r="G153" s="169">
        <f t="shared" si="5"/>
        <v>2004</v>
      </c>
    </row>
    <row r="154" spans="1:7" ht="18.5">
      <c r="A154" s="188" t="s">
        <v>1441</v>
      </c>
      <c r="B154" s="188" t="s">
        <v>1446</v>
      </c>
      <c r="C154" s="189">
        <v>44140</v>
      </c>
      <c r="D154" s="190">
        <v>37994</v>
      </c>
      <c r="E154" s="188">
        <v>10399</v>
      </c>
      <c r="F154" s="169">
        <f t="shared" si="4"/>
        <v>1</v>
      </c>
      <c r="G154" s="169">
        <f t="shared" si="5"/>
        <v>2004</v>
      </c>
    </row>
    <row r="155" spans="1:7" ht="18.5">
      <c r="A155" s="188" t="s">
        <v>1441</v>
      </c>
      <c r="B155" s="188" t="s">
        <v>1445</v>
      </c>
      <c r="C155" s="189">
        <v>76575</v>
      </c>
      <c r="D155" s="190">
        <v>38002</v>
      </c>
      <c r="E155" s="188">
        <v>10400</v>
      </c>
      <c r="F155" s="169">
        <f t="shared" si="4"/>
        <v>1</v>
      </c>
      <c r="G155" s="169">
        <f t="shared" si="5"/>
        <v>2004</v>
      </c>
    </row>
    <row r="156" spans="1:7" ht="18.5">
      <c r="A156" s="188" t="s">
        <v>1441</v>
      </c>
      <c r="B156" s="188" t="s">
        <v>1445</v>
      </c>
      <c r="C156" s="189">
        <v>96715</v>
      </c>
      <c r="D156" s="190">
        <v>37996</v>
      </c>
      <c r="E156" s="188">
        <v>10401</v>
      </c>
      <c r="F156" s="169">
        <f t="shared" si="4"/>
        <v>1</v>
      </c>
      <c r="G156" s="169">
        <f t="shared" si="5"/>
        <v>2004</v>
      </c>
    </row>
    <row r="157" spans="1:7" ht="18.5">
      <c r="A157" s="188" t="s">
        <v>1441</v>
      </c>
      <c r="B157" s="188" t="s">
        <v>1446</v>
      </c>
      <c r="C157" s="189">
        <v>67837.5</v>
      </c>
      <c r="D157" s="190">
        <v>37996</v>
      </c>
      <c r="E157" s="188">
        <v>10402</v>
      </c>
      <c r="F157" s="169">
        <f t="shared" si="4"/>
        <v>1</v>
      </c>
      <c r="G157" s="169">
        <f t="shared" si="5"/>
        <v>2004</v>
      </c>
    </row>
    <row r="158" spans="1:7" ht="18.5">
      <c r="A158" s="188" t="s">
        <v>1441</v>
      </c>
      <c r="B158" s="188" t="s">
        <v>1442</v>
      </c>
      <c r="C158" s="189">
        <v>21375.25</v>
      </c>
      <c r="D158" s="190">
        <v>37995</v>
      </c>
      <c r="E158" s="188">
        <v>10403</v>
      </c>
      <c r="F158" s="169">
        <f t="shared" si="4"/>
        <v>1</v>
      </c>
      <c r="G158" s="169">
        <f t="shared" si="5"/>
        <v>2004</v>
      </c>
    </row>
    <row r="159" spans="1:7" ht="18.5">
      <c r="A159" s="188" t="s">
        <v>1441</v>
      </c>
      <c r="B159" s="188" t="s">
        <v>1447</v>
      </c>
      <c r="C159" s="189">
        <v>39781.25</v>
      </c>
      <c r="D159" s="190">
        <v>37994</v>
      </c>
      <c r="E159" s="188">
        <v>10404</v>
      </c>
      <c r="F159" s="169">
        <f t="shared" si="4"/>
        <v>1</v>
      </c>
      <c r="G159" s="169">
        <f t="shared" si="5"/>
        <v>2004</v>
      </c>
    </row>
    <row r="160" spans="1:7" ht="18.5">
      <c r="A160" s="188" t="s">
        <v>1441</v>
      </c>
      <c r="B160" s="188" t="s">
        <v>1445</v>
      </c>
      <c r="C160" s="189">
        <v>10000</v>
      </c>
      <c r="D160" s="190">
        <v>38008</v>
      </c>
      <c r="E160" s="188">
        <v>10405</v>
      </c>
      <c r="F160" s="169">
        <f t="shared" si="4"/>
        <v>1</v>
      </c>
      <c r="G160" s="169">
        <f t="shared" si="5"/>
        <v>2004</v>
      </c>
    </row>
    <row r="161" spans="1:7" ht="18.5">
      <c r="A161" s="188" t="s">
        <v>1438</v>
      </c>
      <c r="B161" s="188" t="s">
        <v>1448</v>
      </c>
      <c r="C161" s="189">
        <v>45769.5</v>
      </c>
      <c r="D161" s="190">
        <v>37999</v>
      </c>
      <c r="E161" s="188">
        <v>10406</v>
      </c>
      <c r="F161" s="169">
        <f t="shared" si="4"/>
        <v>1</v>
      </c>
      <c r="G161" s="169">
        <f t="shared" si="5"/>
        <v>2004</v>
      </c>
    </row>
    <row r="162" spans="1:7" ht="18.5">
      <c r="A162" s="188" t="s">
        <v>1441</v>
      </c>
      <c r="B162" s="188" t="s">
        <v>1447</v>
      </c>
      <c r="C162" s="189">
        <v>29850</v>
      </c>
      <c r="D162" s="190">
        <v>38016</v>
      </c>
      <c r="E162" s="188">
        <v>10407</v>
      </c>
      <c r="F162" s="169">
        <f t="shared" si="4"/>
        <v>1</v>
      </c>
      <c r="G162" s="169">
        <f t="shared" si="5"/>
        <v>2004</v>
      </c>
    </row>
    <row r="163" spans="1:7" ht="18.5">
      <c r="A163" s="188" t="s">
        <v>1441</v>
      </c>
      <c r="B163" s="188" t="s">
        <v>1446</v>
      </c>
      <c r="C163" s="189">
        <v>40560</v>
      </c>
      <c r="D163" s="190">
        <v>38000</v>
      </c>
      <c r="E163" s="188">
        <v>10408</v>
      </c>
      <c r="F163" s="169">
        <f t="shared" si="4"/>
        <v>1</v>
      </c>
      <c r="G163" s="169">
        <f t="shared" si="5"/>
        <v>2004</v>
      </c>
    </row>
    <row r="164" spans="1:7" ht="18.5">
      <c r="A164" s="188" t="s">
        <v>1441</v>
      </c>
      <c r="B164" s="188" t="s">
        <v>1443</v>
      </c>
      <c r="C164" s="189">
        <v>7980</v>
      </c>
      <c r="D164" s="190">
        <v>38000</v>
      </c>
      <c r="E164" s="188">
        <v>10409</v>
      </c>
      <c r="F164" s="169">
        <f t="shared" si="4"/>
        <v>1</v>
      </c>
      <c r="G164" s="169">
        <f t="shared" si="5"/>
        <v>2004</v>
      </c>
    </row>
    <row r="165" spans="1:7" ht="18.5">
      <c r="A165" s="188" t="s">
        <v>1441</v>
      </c>
      <c r="B165" s="188" t="s">
        <v>1443</v>
      </c>
      <c r="C165" s="189">
        <v>20050</v>
      </c>
      <c r="D165" s="190">
        <v>38001</v>
      </c>
      <c r="E165" s="188">
        <v>10410</v>
      </c>
      <c r="F165" s="169">
        <f t="shared" si="4"/>
        <v>1</v>
      </c>
      <c r="G165" s="169">
        <f t="shared" si="5"/>
        <v>2004</v>
      </c>
    </row>
    <row r="166" spans="1:7" ht="18.5">
      <c r="A166" s="188" t="s">
        <v>1438</v>
      </c>
      <c r="B166" s="188" t="s">
        <v>1444</v>
      </c>
      <c r="C166" s="189">
        <v>24170</v>
      </c>
      <c r="D166" s="190">
        <v>38007</v>
      </c>
      <c r="E166" s="188">
        <v>10411</v>
      </c>
      <c r="F166" s="169">
        <f t="shared" si="4"/>
        <v>1</v>
      </c>
      <c r="G166" s="169">
        <f t="shared" si="5"/>
        <v>2004</v>
      </c>
    </row>
    <row r="167" spans="1:7" ht="18.5">
      <c r="A167" s="188" t="s">
        <v>1441</v>
      </c>
      <c r="B167" s="188" t="s">
        <v>1446</v>
      </c>
      <c r="C167" s="189">
        <v>8370</v>
      </c>
      <c r="D167" s="190">
        <v>38001</v>
      </c>
      <c r="E167" s="188">
        <v>10412</v>
      </c>
      <c r="F167" s="169">
        <f t="shared" si="4"/>
        <v>1</v>
      </c>
      <c r="G167" s="169">
        <f t="shared" si="5"/>
        <v>2004</v>
      </c>
    </row>
    <row r="168" spans="1:7" ht="18.5">
      <c r="A168" s="188" t="s">
        <v>1441</v>
      </c>
      <c r="B168" s="188" t="s">
        <v>1443</v>
      </c>
      <c r="C168" s="189">
        <v>53080</v>
      </c>
      <c r="D168" s="190">
        <v>38002</v>
      </c>
      <c r="E168" s="188">
        <v>10413</v>
      </c>
      <c r="F168" s="169">
        <f t="shared" si="4"/>
        <v>1</v>
      </c>
      <c r="G168" s="169">
        <f t="shared" si="5"/>
        <v>2004</v>
      </c>
    </row>
    <row r="169" spans="1:7" ht="18.5">
      <c r="A169" s="188" t="s">
        <v>1441</v>
      </c>
      <c r="B169" s="188" t="s">
        <v>1447</v>
      </c>
      <c r="C169" s="189">
        <v>5620.75</v>
      </c>
      <c r="D169" s="190">
        <v>38003</v>
      </c>
      <c r="E169" s="188">
        <v>10414</v>
      </c>
      <c r="F169" s="169">
        <f t="shared" si="4"/>
        <v>1</v>
      </c>
      <c r="G169" s="169">
        <f t="shared" si="5"/>
        <v>2004</v>
      </c>
    </row>
    <row r="170" spans="1:7" ht="18.5">
      <c r="A170" s="188" t="s">
        <v>1441</v>
      </c>
      <c r="B170" s="188" t="s">
        <v>1443</v>
      </c>
      <c r="C170" s="189">
        <v>2560</v>
      </c>
      <c r="D170" s="190">
        <v>38010</v>
      </c>
      <c r="E170" s="188">
        <v>10415</v>
      </c>
      <c r="F170" s="169">
        <f t="shared" si="4"/>
        <v>1</v>
      </c>
      <c r="G170" s="169">
        <f t="shared" si="5"/>
        <v>2004</v>
      </c>
    </row>
    <row r="171" spans="1:7" ht="18.5">
      <c r="A171" s="188" t="s">
        <v>1441</v>
      </c>
      <c r="B171" s="188" t="s">
        <v>1446</v>
      </c>
      <c r="C171" s="189">
        <v>18000</v>
      </c>
      <c r="D171" s="190">
        <v>38013</v>
      </c>
      <c r="E171" s="188">
        <v>10416</v>
      </c>
      <c r="F171" s="169">
        <f t="shared" si="4"/>
        <v>1</v>
      </c>
      <c r="G171" s="169">
        <f t="shared" si="5"/>
        <v>2004</v>
      </c>
    </row>
    <row r="172" spans="1:7" ht="18.5">
      <c r="A172" s="188" t="s">
        <v>1441</v>
      </c>
      <c r="B172" s="188" t="s">
        <v>1442</v>
      </c>
      <c r="C172" s="189">
        <v>279710</v>
      </c>
      <c r="D172" s="190">
        <v>38014</v>
      </c>
      <c r="E172" s="188">
        <v>10417</v>
      </c>
      <c r="F172" s="169">
        <f t="shared" si="4"/>
        <v>1</v>
      </c>
      <c r="G172" s="169">
        <f t="shared" si="5"/>
        <v>2004</v>
      </c>
    </row>
    <row r="173" spans="1:7" ht="18.5">
      <c r="A173" s="188" t="s">
        <v>1441</v>
      </c>
      <c r="B173" s="188" t="s">
        <v>1442</v>
      </c>
      <c r="C173" s="189">
        <v>45370</v>
      </c>
      <c r="D173" s="190">
        <v>38010</v>
      </c>
      <c r="E173" s="188">
        <v>10418</v>
      </c>
      <c r="F173" s="169">
        <f t="shared" si="4"/>
        <v>1</v>
      </c>
      <c r="G173" s="169">
        <f t="shared" si="5"/>
        <v>2004</v>
      </c>
    </row>
    <row r="174" spans="1:7" ht="18.5">
      <c r="A174" s="188" t="s">
        <v>1441</v>
      </c>
      <c r="B174" s="188" t="s">
        <v>1442</v>
      </c>
      <c r="C174" s="189">
        <v>52440</v>
      </c>
      <c r="D174" s="190">
        <v>38016</v>
      </c>
      <c r="E174" s="188">
        <v>10419</v>
      </c>
      <c r="F174" s="169">
        <f t="shared" si="4"/>
        <v>1</v>
      </c>
      <c r="G174" s="169">
        <f t="shared" si="5"/>
        <v>2004</v>
      </c>
    </row>
    <row r="175" spans="1:7" ht="18.5">
      <c r="A175" s="188" t="s">
        <v>1441</v>
      </c>
      <c r="B175" s="188" t="s">
        <v>1443</v>
      </c>
      <c r="C175" s="189">
        <v>42696</v>
      </c>
      <c r="D175" s="190">
        <v>38013</v>
      </c>
      <c r="E175" s="188">
        <v>10420</v>
      </c>
      <c r="F175" s="169">
        <f t="shared" si="4"/>
        <v>1</v>
      </c>
      <c r="G175" s="169">
        <f t="shared" si="5"/>
        <v>2004</v>
      </c>
    </row>
    <row r="176" spans="1:7" ht="18.5">
      <c r="A176" s="188" t="s">
        <v>1441</v>
      </c>
      <c r="B176" s="188" t="s">
        <v>1446</v>
      </c>
      <c r="C176" s="189">
        <v>29856.75</v>
      </c>
      <c r="D176" s="190">
        <v>38013</v>
      </c>
      <c r="E176" s="188">
        <v>10421</v>
      </c>
      <c r="F176" s="169">
        <f t="shared" si="4"/>
        <v>1</v>
      </c>
      <c r="G176" s="169">
        <f t="shared" si="5"/>
        <v>2004</v>
      </c>
    </row>
    <row r="177" spans="1:7" ht="18.5">
      <c r="A177" s="188" t="s">
        <v>1441</v>
      </c>
      <c r="B177" s="188" t="s">
        <v>1447</v>
      </c>
      <c r="C177" s="189">
        <v>1245</v>
      </c>
      <c r="D177" s="190">
        <v>38017</v>
      </c>
      <c r="E177" s="188">
        <v>10422</v>
      </c>
      <c r="F177" s="169">
        <f t="shared" si="4"/>
        <v>1</v>
      </c>
      <c r="G177" s="169">
        <f t="shared" si="5"/>
        <v>2004</v>
      </c>
    </row>
    <row r="178" spans="1:7" ht="18.5">
      <c r="A178" s="188" t="s">
        <v>1438</v>
      </c>
      <c r="B178" s="188" t="s">
        <v>1440</v>
      </c>
      <c r="C178" s="189">
        <v>25500</v>
      </c>
      <c r="D178" s="190">
        <v>38041</v>
      </c>
      <c r="E178" s="188">
        <v>10423</v>
      </c>
      <c r="F178" s="169">
        <f t="shared" si="4"/>
        <v>2</v>
      </c>
      <c r="G178" s="169">
        <f t="shared" si="5"/>
        <v>2004</v>
      </c>
    </row>
    <row r="179" spans="1:7" ht="18.5">
      <c r="A179" s="188" t="s">
        <v>1438</v>
      </c>
      <c r="B179" s="188" t="s">
        <v>1448</v>
      </c>
      <c r="C179" s="189">
        <v>229864</v>
      </c>
      <c r="D179" s="190">
        <v>38013</v>
      </c>
      <c r="E179" s="188">
        <v>10424</v>
      </c>
      <c r="F179" s="169">
        <f t="shared" si="4"/>
        <v>1</v>
      </c>
      <c r="G179" s="169">
        <f t="shared" si="5"/>
        <v>2004</v>
      </c>
    </row>
    <row r="180" spans="1:7" ht="18.5">
      <c r="A180" s="188" t="s">
        <v>1438</v>
      </c>
      <c r="B180" s="188" t="s">
        <v>1440</v>
      </c>
      <c r="C180" s="189">
        <v>9000</v>
      </c>
      <c r="D180" s="190">
        <v>38031</v>
      </c>
      <c r="E180" s="188">
        <v>10425</v>
      </c>
      <c r="F180" s="169">
        <f t="shared" si="4"/>
        <v>2</v>
      </c>
      <c r="G180" s="169">
        <f t="shared" si="5"/>
        <v>2004</v>
      </c>
    </row>
    <row r="181" spans="1:7" ht="18.5">
      <c r="A181" s="188" t="s">
        <v>1441</v>
      </c>
      <c r="B181" s="188" t="s">
        <v>1442</v>
      </c>
      <c r="C181" s="189">
        <v>8455</v>
      </c>
      <c r="D181" s="190">
        <v>38023</v>
      </c>
      <c r="E181" s="188">
        <v>10426</v>
      </c>
      <c r="F181" s="169">
        <f t="shared" si="4"/>
        <v>2</v>
      </c>
      <c r="G181" s="169">
        <f t="shared" si="5"/>
        <v>2004</v>
      </c>
    </row>
    <row r="182" spans="1:7" ht="18.5">
      <c r="A182" s="188" t="s">
        <v>1441</v>
      </c>
      <c r="B182" s="188" t="s">
        <v>1442</v>
      </c>
      <c r="C182" s="189">
        <v>16275</v>
      </c>
      <c r="D182" s="190">
        <v>38049</v>
      </c>
      <c r="E182" s="188">
        <v>10427</v>
      </c>
      <c r="F182" s="169">
        <f t="shared" si="4"/>
        <v>3</v>
      </c>
      <c r="G182" s="169">
        <f t="shared" si="5"/>
        <v>2004</v>
      </c>
    </row>
    <row r="183" spans="1:7" ht="18.5">
      <c r="A183" s="188" t="s">
        <v>1438</v>
      </c>
      <c r="B183" s="188" t="s">
        <v>1448</v>
      </c>
      <c r="C183" s="189">
        <v>4800</v>
      </c>
      <c r="D183" s="190">
        <v>38021</v>
      </c>
      <c r="E183" s="188">
        <v>10428</v>
      </c>
      <c r="F183" s="169">
        <f t="shared" si="4"/>
        <v>2</v>
      </c>
      <c r="G183" s="169">
        <f t="shared" si="5"/>
        <v>2004</v>
      </c>
    </row>
    <row r="184" spans="1:7" ht="18.5">
      <c r="A184" s="188" t="s">
        <v>1441</v>
      </c>
      <c r="B184" s="188" t="s">
        <v>1443</v>
      </c>
      <c r="C184" s="189">
        <v>36034.25</v>
      </c>
      <c r="D184" s="190">
        <v>38024</v>
      </c>
      <c r="E184" s="188">
        <v>10429</v>
      </c>
      <c r="F184" s="169">
        <f t="shared" si="4"/>
        <v>2</v>
      </c>
      <c r="G184" s="169">
        <f t="shared" si="5"/>
        <v>2004</v>
      </c>
    </row>
    <row r="185" spans="1:7" ht="18.5">
      <c r="A185" s="188" t="s">
        <v>1441</v>
      </c>
      <c r="B185" s="188" t="s">
        <v>1442</v>
      </c>
      <c r="C185" s="189">
        <v>122480</v>
      </c>
      <c r="D185" s="190">
        <v>38020</v>
      </c>
      <c r="E185" s="188">
        <v>10430</v>
      </c>
      <c r="F185" s="169">
        <f t="shared" si="4"/>
        <v>2</v>
      </c>
      <c r="G185" s="169">
        <f t="shared" si="5"/>
        <v>2004</v>
      </c>
    </row>
    <row r="186" spans="1:7" ht="18.5">
      <c r="A186" s="188" t="s">
        <v>1441</v>
      </c>
      <c r="B186" s="188" t="s">
        <v>1442</v>
      </c>
      <c r="C186" s="189">
        <v>47306.25</v>
      </c>
      <c r="D186" s="190">
        <v>38024</v>
      </c>
      <c r="E186" s="188">
        <v>10431</v>
      </c>
      <c r="F186" s="169">
        <f t="shared" si="4"/>
        <v>2</v>
      </c>
      <c r="G186" s="169">
        <f t="shared" si="5"/>
        <v>2004</v>
      </c>
    </row>
    <row r="187" spans="1:7" ht="18.5">
      <c r="A187" s="188" t="s">
        <v>1441</v>
      </c>
      <c r="B187" s="188" t="s">
        <v>1443</v>
      </c>
      <c r="C187" s="189">
        <v>12125</v>
      </c>
      <c r="D187" s="190">
        <v>38024</v>
      </c>
      <c r="E187" s="188">
        <v>10432</v>
      </c>
      <c r="F187" s="169">
        <f t="shared" si="4"/>
        <v>2</v>
      </c>
      <c r="G187" s="169">
        <f t="shared" si="5"/>
        <v>2004</v>
      </c>
    </row>
    <row r="188" spans="1:7" ht="18.5">
      <c r="A188" s="188" t="s">
        <v>1441</v>
      </c>
      <c r="B188" s="188" t="s">
        <v>1443</v>
      </c>
      <c r="C188" s="189">
        <v>21280</v>
      </c>
      <c r="D188" s="190">
        <v>38050</v>
      </c>
      <c r="E188" s="188">
        <v>10433</v>
      </c>
      <c r="F188" s="169">
        <f t="shared" si="4"/>
        <v>3</v>
      </c>
      <c r="G188" s="169">
        <f t="shared" si="5"/>
        <v>2004</v>
      </c>
    </row>
    <row r="189" spans="1:7" ht="18.5">
      <c r="A189" s="188" t="s">
        <v>1441</v>
      </c>
      <c r="B189" s="188" t="s">
        <v>1443</v>
      </c>
      <c r="C189" s="189">
        <v>8028</v>
      </c>
      <c r="D189" s="190">
        <v>38030</v>
      </c>
      <c r="E189" s="188">
        <v>10434</v>
      </c>
      <c r="F189" s="169">
        <f t="shared" si="4"/>
        <v>2</v>
      </c>
      <c r="G189" s="169">
        <f t="shared" si="5"/>
        <v>2004</v>
      </c>
    </row>
    <row r="190" spans="1:7" ht="18.5">
      <c r="A190" s="188" t="s">
        <v>1441</v>
      </c>
      <c r="B190" s="188" t="s">
        <v>1446</v>
      </c>
      <c r="C190" s="189">
        <v>15790</v>
      </c>
      <c r="D190" s="190">
        <v>38024</v>
      </c>
      <c r="E190" s="188">
        <v>10435</v>
      </c>
      <c r="F190" s="169">
        <f t="shared" si="4"/>
        <v>2</v>
      </c>
      <c r="G190" s="169">
        <f t="shared" si="5"/>
        <v>2004</v>
      </c>
    </row>
    <row r="191" spans="1:7" ht="18.5">
      <c r="A191" s="188" t="s">
        <v>1441</v>
      </c>
      <c r="B191" s="188" t="s">
        <v>1443</v>
      </c>
      <c r="C191" s="189">
        <v>49863</v>
      </c>
      <c r="D191" s="190">
        <v>38028</v>
      </c>
      <c r="E191" s="188">
        <v>10436</v>
      </c>
      <c r="F191" s="169">
        <f t="shared" si="4"/>
        <v>2</v>
      </c>
      <c r="G191" s="169">
        <f t="shared" si="5"/>
        <v>2004</v>
      </c>
    </row>
    <row r="192" spans="1:7" ht="18.5">
      <c r="A192" s="188" t="s">
        <v>1441</v>
      </c>
      <c r="B192" s="188" t="s">
        <v>1446</v>
      </c>
      <c r="C192" s="189">
        <v>9825</v>
      </c>
      <c r="D192" s="190">
        <v>38029</v>
      </c>
      <c r="E192" s="188">
        <v>10437</v>
      </c>
      <c r="F192" s="169">
        <f t="shared" si="4"/>
        <v>2</v>
      </c>
      <c r="G192" s="169">
        <f t="shared" si="5"/>
        <v>2004</v>
      </c>
    </row>
    <row r="193" spans="1:7" ht="18.5">
      <c r="A193" s="188" t="s">
        <v>1441</v>
      </c>
      <c r="B193" s="188" t="s">
        <v>1443</v>
      </c>
      <c r="C193" s="189">
        <v>11350</v>
      </c>
      <c r="D193" s="190">
        <v>38031</v>
      </c>
      <c r="E193" s="188">
        <v>10438</v>
      </c>
      <c r="F193" s="169">
        <f t="shared" si="4"/>
        <v>2</v>
      </c>
      <c r="G193" s="169">
        <f t="shared" si="5"/>
        <v>2004</v>
      </c>
    </row>
    <row r="194" spans="1:7" ht="18.5">
      <c r="A194" s="188" t="s">
        <v>1438</v>
      </c>
      <c r="B194" s="188" t="s">
        <v>1440</v>
      </c>
      <c r="C194" s="189">
        <v>26950</v>
      </c>
      <c r="D194" s="190">
        <v>38027</v>
      </c>
      <c r="E194" s="188">
        <v>10439</v>
      </c>
      <c r="F194" s="169">
        <f t="shared" si="4"/>
        <v>2</v>
      </c>
      <c r="G194" s="169">
        <f t="shared" si="5"/>
        <v>2004</v>
      </c>
    </row>
    <row r="195" spans="1:7" ht="18.5">
      <c r="A195" s="188" t="s">
        <v>1441</v>
      </c>
      <c r="B195" s="188" t="s">
        <v>1442</v>
      </c>
      <c r="C195" s="189">
        <v>123103.25</v>
      </c>
      <c r="D195" s="190">
        <v>38045</v>
      </c>
      <c r="E195" s="188">
        <v>10440</v>
      </c>
      <c r="F195" s="169">
        <f t="shared" si="4"/>
        <v>2</v>
      </c>
      <c r="G195" s="169">
        <f t="shared" si="5"/>
        <v>2004</v>
      </c>
    </row>
    <row r="196" spans="1:7" ht="18.5">
      <c r="A196" s="188" t="s">
        <v>1441</v>
      </c>
      <c r="B196" s="188" t="s">
        <v>1443</v>
      </c>
      <c r="C196" s="189">
        <v>43875</v>
      </c>
      <c r="D196" s="190">
        <v>38060</v>
      </c>
      <c r="E196" s="188">
        <v>10441</v>
      </c>
      <c r="F196" s="169">
        <f t="shared" ref="F196:F259" si="6">MONTH(D196)</f>
        <v>3</v>
      </c>
      <c r="G196" s="169">
        <f t="shared" ref="G196:G259" si="7">YEAR(D196)</f>
        <v>2004</v>
      </c>
    </row>
    <row r="197" spans="1:7" ht="18.5">
      <c r="A197" s="188" t="s">
        <v>1441</v>
      </c>
      <c r="B197" s="188" t="s">
        <v>1443</v>
      </c>
      <c r="C197" s="189">
        <v>44800</v>
      </c>
      <c r="D197" s="190">
        <v>38035</v>
      </c>
      <c r="E197" s="188">
        <v>10442</v>
      </c>
      <c r="F197" s="169">
        <f t="shared" si="6"/>
        <v>2</v>
      </c>
      <c r="G197" s="169">
        <f t="shared" si="7"/>
        <v>2004</v>
      </c>
    </row>
    <row r="198" spans="1:7" ht="18.5">
      <c r="A198" s="188" t="s">
        <v>1441</v>
      </c>
      <c r="B198" s="188" t="s">
        <v>1446</v>
      </c>
      <c r="C198" s="189">
        <v>12936</v>
      </c>
      <c r="D198" s="190">
        <v>38031</v>
      </c>
      <c r="E198" s="188">
        <v>10443</v>
      </c>
      <c r="F198" s="169">
        <f t="shared" si="6"/>
        <v>2</v>
      </c>
      <c r="G198" s="169">
        <f t="shared" si="7"/>
        <v>2004</v>
      </c>
    </row>
    <row r="199" spans="1:7" ht="18.5">
      <c r="A199" s="188" t="s">
        <v>1441</v>
      </c>
      <c r="B199" s="188" t="s">
        <v>1443</v>
      </c>
      <c r="C199" s="189">
        <v>25792.5</v>
      </c>
      <c r="D199" s="190">
        <v>38038</v>
      </c>
      <c r="E199" s="188">
        <v>10444</v>
      </c>
      <c r="F199" s="169">
        <f t="shared" si="6"/>
        <v>2</v>
      </c>
      <c r="G199" s="169">
        <f t="shared" si="7"/>
        <v>2004</v>
      </c>
    </row>
    <row r="200" spans="1:7" ht="18.5">
      <c r="A200" s="188" t="s">
        <v>1441</v>
      </c>
      <c r="B200" s="188" t="s">
        <v>1443</v>
      </c>
      <c r="C200" s="189">
        <v>4372.5</v>
      </c>
      <c r="D200" s="190">
        <v>38037</v>
      </c>
      <c r="E200" s="188">
        <v>10445</v>
      </c>
      <c r="F200" s="169">
        <f t="shared" si="6"/>
        <v>2</v>
      </c>
      <c r="G200" s="169">
        <f t="shared" si="7"/>
        <v>2004</v>
      </c>
    </row>
    <row r="201" spans="1:7" ht="18.5">
      <c r="A201" s="188" t="s">
        <v>1438</v>
      </c>
      <c r="B201" s="188" t="s">
        <v>1440</v>
      </c>
      <c r="C201" s="189">
        <v>6156</v>
      </c>
      <c r="D201" s="190">
        <v>38036</v>
      </c>
      <c r="E201" s="188">
        <v>10446</v>
      </c>
      <c r="F201" s="169">
        <f t="shared" si="6"/>
        <v>2</v>
      </c>
      <c r="G201" s="169">
        <f t="shared" si="7"/>
        <v>2004</v>
      </c>
    </row>
    <row r="202" spans="1:7" ht="18.5">
      <c r="A202" s="188" t="s">
        <v>1441</v>
      </c>
      <c r="B202" s="188" t="s">
        <v>1442</v>
      </c>
      <c r="C202" s="189">
        <v>22860</v>
      </c>
      <c r="D202" s="190">
        <v>38053</v>
      </c>
      <c r="E202" s="188">
        <v>10447</v>
      </c>
      <c r="F202" s="169">
        <f t="shared" si="6"/>
        <v>3</v>
      </c>
      <c r="G202" s="169">
        <f t="shared" si="7"/>
        <v>2004</v>
      </c>
    </row>
    <row r="203" spans="1:7" ht="18.5">
      <c r="A203" s="188" t="s">
        <v>1441</v>
      </c>
      <c r="B203" s="188" t="s">
        <v>1442</v>
      </c>
      <c r="C203" s="189">
        <v>11085</v>
      </c>
      <c r="D203" s="190">
        <v>38041</v>
      </c>
      <c r="E203" s="188">
        <v>10448</v>
      </c>
      <c r="F203" s="169">
        <f t="shared" si="6"/>
        <v>2</v>
      </c>
      <c r="G203" s="169">
        <f t="shared" si="7"/>
        <v>2004</v>
      </c>
    </row>
    <row r="204" spans="1:7" ht="18.5">
      <c r="A204" s="188" t="s">
        <v>1441</v>
      </c>
      <c r="B204" s="188" t="s">
        <v>1443</v>
      </c>
      <c r="C204" s="189">
        <v>45955</v>
      </c>
      <c r="D204" s="190">
        <v>38044</v>
      </c>
      <c r="E204" s="188">
        <v>10449</v>
      </c>
      <c r="F204" s="169">
        <f t="shared" si="6"/>
        <v>2</v>
      </c>
      <c r="G204" s="169">
        <f t="shared" si="7"/>
        <v>2004</v>
      </c>
    </row>
    <row r="205" spans="1:7" ht="18.5">
      <c r="A205" s="188" t="s">
        <v>1441</v>
      </c>
      <c r="B205" s="188" t="s">
        <v>1446</v>
      </c>
      <c r="C205" s="189">
        <v>10628</v>
      </c>
      <c r="D205" s="190">
        <v>38057</v>
      </c>
      <c r="E205" s="188">
        <v>10450</v>
      </c>
      <c r="F205" s="169">
        <f t="shared" si="6"/>
        <v>3</v>
      </c>
      <c r="G205" s="169">
        <f t="shared" si="7"/>
        <v>2004</v>
      </c>
    </row>
    <row r="206" spans="1:7" ht="18.5">
      <c r="A206" s="188" t="s">
        <v>1441</v>
      </c>
      <c r="B206" s="188" t="s">
        <v>1442</v>
      </c>
      <c r="C206" s="189">
        <v>96241.5</v>
      </c>
      <c r="D206" s="190">
        <v>38058</v>
      </c>
      <c r="E206" s="188">
        <v>10451</v>
      </c>
      <c r="F206" s="169">
        <f t="shared" si="6"/>
        <v>3</v>
      </c>
      <c r="G206" s="169">
        <f t="shared" si="7"/>
        <v>2004</v>
      </c>
    </row>
    <row r="207" spans="1:7" ht="18.5">
      <c r="A207" s="188" t="s">
        <v>1441</v>
      </c>
      <c r="B207" s="188" t="s">
        <v>1446</v>
      </c>
      <c r="C207" s="189">
        <v>50462.5</v>
      </c>
      <c r="D207" s="190">
        <v>38043</v>
      </c>
      <c r="E207" s="188">
        <v>10452</v>
      </c>
      <c r="F207" s="169">
        <f t="shared" si="6"/>
        <v>2</v>
      </c>
      <c r="G207" s="169">
        <f t="shared" si="7"/>
        <v>2004</v>
      </c>
    </row>
    <row r="208" spans="1:7" ht="18.5">
      <c r="A208" s="188" t="s">
        <v>1441</v>
      </c>
      <c r="B208" s="188" t="s">
        <v>1445</v>
      </c>
      <c r="C208" s="189">
        <v>10192.5</v>
      </c>
      <c r="D208" s="190">
        <v>38043</v>
      </c>
      <c r="E208" s="188">
        <v>10453</v>
      </c>
      <c r="F208" s="169">
        <f t="shared" si="6"/>
        <v>2</v>
      </c>
      <c r="G208" s="169">
        <f t="shared" si="7"/>
        <v>2004</v>
      </c>
    </row>
    <row r="209" spans="1:7" ht="18.5">
      <c r="A209" s="188" t="s">
        <v>1441</v>
      </c>
      <c r="B209" s="188" t="s">
        <v>1442</v>
      </c>
      <c r="C209" s="189">
        <v>8280</v>
      </c>
      <c r="D209" s="190">
        <v>38042</v>
      </c>
      <c r="E209" s="188">
        <v>10454</v>
      </c>
      <c r="F209" s="169">
        <f t="shared" si="6"/>
        <v>2</v>
      </c>
      <c r="G209" s="169">
        <f t="shared" si="7"/>
        <v>2004</v>
      </c>
    </row>
    <row r="210" spans="1:7" ht="18.5">
      <c r="A210" s="188" t="s">
        <v>1441</v>
      </c>
      <c r="B210" s="188" t="s">
        <v>1446</v>
      </c>
      <c r="C210" s="189">
        <v>67100</v>
      </c>
      <c r="D210" s="190">
        <v>38049</v>
      </c>
      <c r="E210" s="188">
        <v>10455</v>
      </c>
      <c r="F210" s="169">
        <f t="shared" si="6"/>
        <v>3</v>
      </c>
      <c r="G210" s="169">
        <f t="shared" si="7"/>
        <v>2004</v>
      </c>
    </row>
    <row r="211" spans="1:7" ht="18.5">
      <c r="A211" s="188" t="s">
        <v>1441</v>
      </c>
      <c r="B211" s="188" t="s">
        <v>1446</v>
      </c>
      <c r="C211" s="189">
        <v>13940</v>
      </c>
      <c r="D211" s="190">
        <v>38045</v>
      </c>
      <c r="E211" s="188">
        <v>10456</v>
      </c>
      <c r="F211" s="169">
        <f t="shared" si="6"/>
        <v>2</v>
      </c>
      <c r="G211" s="169">
        <f t="shared" si="7"/>
        <v>2004</v>
      </c>
    </row>
    <row r="212" spans="1:7" ht="18.5">
      <c r="A212" s="188" t="s">
        <v>1441</v>
      </c>
      <c r="B212" s="188" t="s">
        <v>1447</v>
      </c>
      <c r="C212" s="189">
        <v>39600</v>
      </c>
      <c r="D212" s="190">
        <v>38049</v>
      </c>
      <c r="E212" s="188">
        <v>10457</v>
      </c>
      <c r="F212" s="169">
        <f t="shared" si="6"/>
        <v>3</v>
      </c>
      <c r="G212" s="169">
        <f t="shared" si="7"/>
        <v>2004</v>
      </c>
    </row>
    <row r="213" spans="1:7" ht="18.5">
      <c r="A213" s="188" t="s">
        <v>1438</v>
      </c>
      <c r="B213" s="188" t="s">
        <v>1448</v>
      </c>
      <c r="C213" s="189">
        <v>97275</v>
      </c>
      <c r="D213" s="190">
        <v>38050</v>
      </c>
      <c r="E213" s="188">
        <v>10458</v>
      </c>
      <c r="F213" s="169">
        <f t="shared" si="6"/>
        <v>3</v>
      </c>
      <c r="G213" s="169">
        <f t="shared" si="7"/>
        <v>2004</v>
      </c>
    </row>
    <row r="214" spans="1:7" ht="18.5">
      <c r="A214" s="188" t="s">
        <v>1441</v>
      </c>
      <c r="B214" s="188" t="s">
        <v>1442</v>
      </c>
      <c r="C214" s="189">
        <v>41480</v>
      </c>
      <c r="D214" s="190">
        <v>38045</v>
      </c>
      <c r="E214" s="188">
        <v>10459</v>
      </c>
      <c r="F214" s="169">
        <f t="shared" si="6"/>
        <v>2</v>
      </c>
      <c r="G214" s="169">
        <f t="shared" si="7"/>
        <v>2004</v>
      </c>
    </row>
    <row r="215" spans="1:7" ht="18.5">
      <c r="A215" s="188" t="s">
        <v>1441</v>
      </c>
      <c r="B215" s="188" t="s">
        <v>1446</v>
      </c>
      <c r="C215" s="189">
        <v>4402.5</v>
      </c>
      <c r="D215" s="190">
        <v>38049</v>
      </c>
      <c r="E215" s="188">
        <v>10460</v>
      </c>
      <c r="F215" s="169">
        <f t="shared" si="6"/>
        <v>3</v>
      </c>
      <c r="G215" s="169">
        <f t="shared" si="7"/>
        <v>2004</v>
      </c>
    </row>
    <row r="216" spans="1:7" ht="18.5">
      <c r="A216" s="188" t="s">
        <v>1441</v>
      </c>
      <c r="B216" s="188" t="s">
        <v>1445</v>
      </c>
      <c r="C216" s="189">
        <v>38467.5</v>
      </c>
      <c r="D216" s="190">
        <v>38051</v>
      </c>
      <c r="E216" s="188">
        <v>10461</v>
      </c>
      <c r="F216" s="169">
        <f t="shared" si="6"/>
        <v>3</v>
      </c>
      <c r="G216" s="169">
        <f t="shared" si="7"/>
        <v>2004</v>
      </c>
    </row>
    <row r="217" spans="1:7" ht="18.5">
      <c r="A217" s="188" t="s">
        <v>1441</v>
      </c>
      <c r="B217" s="188" t="s">
        <v>1447</v>
      </c>
      <c r="C217" s="189">
        <v>3900</v>
      </c>
      <c r="D217" s="190">
        <v>38064</v>
      </c>
      <c r="E217" s="188">
        <v>10462</v>
      </c>
      <c r="F217" s="169">
        <f t="shared" si="6"/>
        <v>3</v>
      </c>
      <c r="G217" s="169">
        <f t="shared" si="7"/>
        <v>2004</v>
      </c>
    </row>
    <row r="218" spans="1:7" ht="18.5">
      <c r="A218" s="188" t="s">
        <v>1438</v>
      </c>
      <c r="B218" s="188" t="s">
        <v>1439</v>
      </c>
      <c r="C218" s="189">
        <v>17832.5</v>
      </c>
      <c r="D218" s="190">
        <v>38052</v>
      </c>
      <c r="E218" s="188">
        <v>10463</v>
      </c>
      <c r="F218" s="169">
        <f t="shared" si="6"/>
        <v>3</v>
      </c>
      <c r="G218" s="169">
        <f t="shared" si="7"/>
        <v>2004</v>
      </c>
    </row>
    <row r="219" spans="1:7" ht="18.5">
      <c r="A219" s="188" t="s">
        <v>1441</v>
      </c>
      <c r="B219" s="188" t="s">
        <v>1442</v>
      </c>
      <c r="C219" s="189">
        <v>40232</v>
      </c>
      <c r="D219" s="190">
        <v>38060</v>
      </c>
      <c r="E219" s="188">
        <v>10464</v>
      </c>
      <c r="F219" s="169">
        <f t="shared" si="6"/>
        <v>3</v>
      </c>
      <c r="G219" s="169">
        <f t="shared" si="7"/>
        <v>2004</v>
      </c>
    </row>
    <row r="220" spans="1:7" ht="18.5">
      <c r="A220" s="188" t="s">
        <v>1441</v>
      </c>
      <c r="B220" s="188" t="s">
        <v>1445</v>
      </c>
      <c r="C220" s="189">
        <v>62950</v>
      </c>
      <c r="D220" s="190">
        <v>38060</v>
      </c>
      <c r="E220" s="188">
        <v>10465</v>
      </c>
      <c r="F220" s="169">
        <f t="shared" si="6"/>
        <v>3</v>
      </c>
      <c r="G220" s="169">
        <f t="shared" si="7"/>
        <v>2004</v>
      </c>
    </row>
    <row r="221" spans="1:7" ht="18.5">
      <c r="A221" s="188" t="s">
        <v>1441</v>
      </c>
      <c r="B221" s="188" t="s">
        <v>1442</v>
      </c>
      <c r="C221" s="189">
        <v>5400</v>
      </c>
      <c r="D221" s="190">
        <v>38059</v>
      </c>
      <c r="E221" s="188">
        <v>10466</v>
      </c>
      <c r="F221" s="169">
        <f t="shared" si="6"/>
        <v>3</v>
      </c>
      <c r="G221" s="169">
        <f t="shared" si="7"/>
        <v>2004</v>
      </c>
    </row>
    <row r="222" spans="1:7" ht="18.5">
      <c r="A222" s="188" t="s">
        <v>1441</v>
      </c>
      <c r="B222" s="188" t="s">
        <v>1446</v>
      </c>
      <c r="C222" s="189">
        <v>5880</v>
      </c>
      <c r="D222" s="190">
        <v>38057</v>
      </c>
      <c r="E222" s="188">
        <v>10467</v>
      </c>
      <c r="F222" s="169">
        <f t="shared" si="6"/>
        <v>3</v>
      </c>
      <c r="G222" s="169">
        <f t="shared" si="7"/>
        <v>2004</v>
      </c>
    </row>
    <row r="223" spans="1:7" ht="18.5">
      <c r="A223" s="188" t="s">
        <v>1441</v>
      </c>
      <c r="B223" s="188" t="s">
        <v>1443</v>
      </c>
      <c r="C223" s="189">
        <v>17940</v>
      </c>
      <c r="D223" s="190">
        <v>38058</v>
      </c>
      <c r="E223" s="188">
        <v>10468</v>
      </c>
      <c r="F223" s="169">
        <f t="shared" si="6"/>
        <v>3</v>
      </c>
      <c r="G223" s="169">
        <f t="shared" si="7"/>
        <v>2004</v>
      </c>
    </row>
    <row r="224" spans="1:7" ht="18.5">
      <c r="A224" s="188" t="s">
        <v>1441</v>
      </c>
      <c r="B224" s="188" t="s">
        <v>1445</v>
      </c>
      <c r="C224" s="189">
        <v>23916.75</v>
      </c>
      <c r="D224" s="190">
        <v>38060</v>
      </c>
      <c r="E224" s="188">
        <v>10469</v>
      </c>
      <c r="F224" s="169">
        <f t="shared" si="6"/>
        <v>3</v>
      </c>
      <c r="G224" s="169">
        <f t="shared" si="7"/>
        <v>2004</v>
      </c>
    </row>
    <row r="225" spans="1:7" ht="18.5">
      <c r="A225" s="188" t="s">
        <v>1441</v>
      </c>
      <c r="B225" s="188" t="s">
        <v>1442</v>
      </c>
      <c r="C225" s="189">
        <v>45520</v>
      </c>
      <c r="D225" s="190">
        <v>38060</v>
      </c>
      <c r="E225" s="188">
        <v>10470</v>
      </c>
      <c r="F225" s="169">
        <f t="shared" si="6"/>
        <v>3</v>
      </c>
      <c r="G225" s="169">
        <f t="shared" si="7"/>
        <v>2004</v>
      </c>
    </row>
    <row r="226" spans="1:7" ht="18.5">
      <c r="A226" s="188" t="s">
        <v>1441</v>
      </c>
      <c r="B226" s="188" t="s">
        <v>1447</v>
      </c>
      <c r="C226" s="189">
        <v>33200</v>
      </c>
      <c r="D226" s="190">
        <v>38064</v>
      </c>
      <c r="E226" s="188">
        <v>10471</v>
      </c>
      <c r="F226" s="169">
        <f t="shared" si="6"/>
        <v>3</v>
      </c>
      <c r="G226" s="169">
        <f t="shared" si="7"/>
        <v>2004</v>
      </c>
    </row>
    <row r="227" spans="1:7" ht="18.5">
      <c r="A227" s="188" t="s">
        <v>1441</v>
      </c>
      <c r="B227" s="188" t="s">
        <v>1446</v>
      </c>
      <c r="C227" s="189">
        <v>25920</v>
      </c>
      <c r="D227" s="190">
        <v>38065</v>
      </c>
      <c r="E227" s="188">
        <v>10472</v>
      </c>
      <c r="F227" s="169">
        <f t="shared" si="6"/>
        <v>3</v>
      </c>
      <c r="G227" s="169">
        <f t="shared" si="7"/>
        <v>2004</v>
      </c>
    </row>
    <row r="228" spans="1:7" ht="18.5">
      <c r="A228" s="188" t="s">
        <v>1441</v>
      </c>
      <c r="B228" s="188" t="s">
        <v>1445</v>
      </c>
      <c r="C228" s="189">
        <v>5760</v>
      </c>
      <c r="D228" s="190">
        <v>38067</v>
      </c>
      <c r="E228" s="188">
        <v>10473</v>
      </c>
      <c r="F228" s="169">
        <f t="shared" si="6"/>
        <v>3</v>
      </c>
      <c r="G228" s="169">
        <f t="shared" si="7"/>
        <v>2004</v>
      </c>
    </row>
    <row r="229" spans="1:7" ht="18.5">
      <c r="A229" s="188" t="s">
        <v>1438</v>
      </c>
      <c r="B229" s="188" t="s">
        <v>1439</v>
      </c>
      <c r="C229" s="189">
        <v>31227.5</v>
      </c>
      <c r="D229" s="190">
        <v>38067</v>
      </c>
      <c r="E229" s="188">
        <v>10474</v>
      </c>
      <c r="F229" s="169">
        <f t="shared" si="6"/>
        <v>3</v>
      </c>
      <c r="G229" s="169">
        <f t="shared" si="7"/>
        <v>2004</v>
      </c>
    </row>
    <row r="230" spans="1:7" ht="18.5">
      <c r="A230" s="188" t="s">
        <v>1438</v>
      </c>
      <c r="B230" s="188" t="s">
        <v>1444</v>
      </c>
      <c r="C230" s="189">
        <v>37629.5</v>
      </c>
      <c r="D230" s="190">
        <v>38081</v>
      </c>
      <c r="E230" s="188">
        <v>10475</v>
      </c>
      <c r="F230" s="169">
        <f t="shared" si="6"/>
        <v>4</v>
      </c>
      <c r="G230" s="169">
        <f t="shared" si="7"/>
        <v>2004</v>
      </c>
    </row>
    <row r="231" spans="1:7" ht="18.5">
      <c r="A231" s="188" t="s">
        <v>1441</v>
      </c>
      <c r="B231" s="188" t="s">
        <v>1446</v>
      </c>
      <c r="C231" s="189">
        <v>4512</v>
      </c>
      <c r="D231" s="190">
        <v>38070</v>
      </c>
      <c r="E231" s="188">
        <v>10476</v>
      </c>
      <c r="F231" s="169">
        <f t="shared" si="6"/>
        <v>3</v>
      </c>
      <c r="G231" s="169">
        <f t="shared" si="7"/>
        <v>2004</v>
      </c>
    </row>
    <row r="232" spans="1:7" ht="18.5">
      <c r="A232" s="188" t="s">
        <v>1438</v>
      </c>
      <c r="B232" s="188" t="s">
        <v>1439</v>
      </c>
      <c r="C232" s="189">
        <v>13950</v>
      </c>
      <c r="D232" s="190">
        <v>38071</v>
      </c>
      <c r="E232" s="188">
        <v>10477</v>
      </c>
      <c r="F232" s="169">
        <f t="shared" si="6"/>
        <v>3</v>
      </c>
      <c r="G232" s="169">
        <f t="shared" si="7"/>
        <v>2004</v>
      </c>
    </row>
    <row r="233" spans="1:7" ht="18.5">
      <c r="A233" s="188" t="s">
        <v>1441</v>
      </c>
      <c r="B233" s="188" t="s">
        <v>1447</v>
      </c>
      <c r="C233" s="189">
        <v>11780</v>
      </c>
      <c r="D233" s="190">
        <v>38072</v>
      </c>
      <c r="E233" s="188">
        <v>10478</v>
      </c>
      <c r="F233" s="169">
        <f t="shared" si="6"/>
        <v>3</v>
      </c>
      <c r="G233" s="169">
        <f t="shared" si="7"/>
        <v>2004</v>
      </c>
    </row>
    <row r="234" spans="1:7" ht="18.5">
      <c r="A234" s="188" t="s">
        <v>1441</v>
      </c>
      <c r="B234" s="188" t="s">
        <v>1443</v>
      </c>
      <c r="C234" s="189">
        <v>262390</v>
      </c>
      <c r="D234" s="190">
        <v>38067</v>
      </c>
      <c r="E234" s="188">
        <v>10479</v>
      </c>
      <c r="F234" s="169">
        <f t="shared" si="6"/>
        <v>3</v>
      </c>
      <c r="G234" s="169">
        <f t="shared" si="7"/>
        <v>2004</v>
      </c>
    </row>
    <row r="235" spans="1:7" ht="18.5">
      <c r="A235" s="188" t="s">
        <v>1438</v>
      </c>
      <c r="B235" s="188" t="s">
        <v>1440</v>
      </c>
      <c r="C235" s="189">
        <v>18900</v>
      </c>
      <c r="D235" s="190">
        <v>38070</v>
      </c>
      <c r="E235" s="188">
        <v>10480</v>
      </c>
      <c r="F235" s="169">
        <f t="shared" si="6"/>
        <v>3</v>
      </c>
      <c r="G235" s="169">
        <f t="shared" si="7"/>
        <v>2004</v>
      </c>
    </row>
    <row r="236" spans="1:7" ht="18.5">
      <c r="A236" s="188" t="s">
        <v>1441</v>
      </c>
      <c r="B236" s="188" t="s">
        <v>1446</v>
      </c>
      <c r="C236" s="189">
        <v>36800</v>
      </c>
      <c r="D236" s="190">
        <v>38071</v>
      </c>
      <c r="E236" s="188">
        <v>10481</v>
      </c>
      <c r="F236" s="169">
        <f t="shared" si="6"/>
        <v>3</v>
      </c>
      <c r="G236" s="169">
        <f t="shared" si="7"/>
        <v>2004</v>
      </c>
    </row>
    <row r="237" spans="1:7" ht="18.5">
      <c r="A237" s="188" t="s">
        <v>1441</v>
      </c>
      <c r="B237" s="188" t="s">
        <v>1445</v>
      </c>
      <c r="C237" s="189">
        <v>3675</v>
      </c>
      <c r="D237" s="190">
        <v>38087</v>
      </c>
      <c r="E237" s="188">
        <v>10482</v>
      </c>
      <c r="F237" s="169">
        <f t="shared" si="6"/>
        <v>4</v>
      </c>
      <c r="G237" s="169">
        <f t="shared" si="7"/>
        <v>2004</v>
      </c>
    </row>
    <row r="238" spans="1:7" ht="18.5">
      <c r="A238" s="188" t="s">
        <v>1438</v>
      </c>
      <c r="B238" s="188" t="s">
        <v>1448</v>
      </c>
      <c r="C238" s="189">
        <v>16720</v>
      </c>
      <c r="D238" s="190">
        <v>38102</v>
      </c>
      <c r="E238" s="188">
        <v>10483</v>
      </c>
      <c r="F238" s="169">
        <f t="shared" si="6"/>
        <v>4</v>
      </c>
      <c r="G238" s="169">
        <f t="shared" si="7"/>
        <v>2004</v>
      </c>
    </row>
    <row r="239" spans="1:7" ht="18.5">
      <c r="A239" s="188" t="s">
        <v>1441</v>
      </c>
      <c r="B239" s="188" t="s">
        <v>1443</v>
      </c>
      <c r="C239" s="189">
        <v>9655</v>
      </c>
      <c r="D239" s="190">
        <v>38078</v>
      </c>
      <c r="E239" s="188">
        <v>10484</v>
      </c>
      <c r="F239" s="169">
        <f t="shared" si="6"/>
        <v>4</v>
      </c>
      <c r="G239" s="169">
        <f t="shared" si="7"/>
        <v>2004</v>
      </c>
    </row>
    <row r="240" spans="1:7" ht="18.5">
      <c r="A240" s="188" t="s">
        <v>1441</v>
      </c>
      <c r="B240" s="188" t="s">
        <v>1442</v>
      </c>
      <c r="C240" s="189">
        <v>39600</v>
      </c>
      <c r="D240" s="190">
        <v>38077</v>
      </c>
      <c r="E240" s="188">
        <v>10485</v>
      </c>
      <c r="F240" s="169">
        <f t="shared" si="6"/>
        <v>3</v>
      </c>
      <c r="G240" s="169">
        <f t="shared" si="7"/>
        <v>2004</v>
      </c>
    </row>
    <row r="241" spans="1:7" ht="18.5">
      <c r="A241" s="188" t="s">
        <v>1441</v>
      </c>
      <c r="B241" s="188" t="s">
        <v>1445</v>
      </c>
      <c r="C241" s="189">
        <v>31800</v>
      </c>
      <c r="D241" s="190">
        <v>38079</v>
      </c>
      <c r="E241" s="188">
        <v>10486</v>
      </c>
      <c r="F241" s="169">
        <f t="shared" si="6"/>
        <v>4</v>
      </c>
      <c r="G241" s="169">
        <f t="shared" si="7"/>
        <v>2004</v>
      </c>
    </row>
    <row r="242" spans="1:7" ht="18.5">
      <c r="A242" s="188" t="s">
        <v>1441</v>
      </c>
      <c r="B242" s="188" t="s">
        <v>1447</v>
      </c>
      <c r="C242" s="189">
        <v>22242.5</v>
      </c>
      <c r="D242" s="190">
        <v>38074</v>
      </c>
      <c r="E242" s="188">
        <v>10487</v>
      </c>
      <c r="F242" s="169">
        <f t="shared" si="6"/>
        <v>3</v>
      </c>
      <c r="G242" s="169">
        <f t="shared" si="7"/>
        <v>2004</v>
      </c>
    </row>
    <row r="243" spans="1:7" ht="18.5">
      <c r="A243" s="188" t="s">
        <v>1441</v>
      </c>
      <c r="B243" s="188" t="s">
        <v>1446</v>
      </c>
      <c r="C243" s="189">
        <v>37800</v>
      </c>
      <c r="D243" s="190">
        <v>38079</v>
      </c>
      <c r="E243" s="188">
        <v>10488</v>
      </c>
      <c r="F243" s="169">
        <f t="shared" si="6"/>
        <v>4</v>
      </c>
      <c r="G243" s="169">
        <f t="shared" si="7"/>
        <v>2004</v>
      </c>
    </row>
    <row r="244" spans="1:7" ht="18.5">
      <c r="A244" s="188" t="s">
        <v>1438</v>
      </c>
      <c r="B244" s="188" t="s">
        <v>1440</v>
      </c>
      <c r="C244" s="189">
        <v>10980</v>
      </c>
      <c r="D244" s="190">
        <v>38086</v>
      </c>
      <c r="E244" s="188">
        <v>10489</v>
      </c>
      <c r="F244" s="169">
        <f t="shared" si="6"/>
        <v>4</v>
      </c>
      <c r="G244" s="169">
        <f t="shared" si="7"/>
        <v>2004</v>
      </c>
    </row>
    <row r="245" spans="1:7" ht="18.5">
      <c r="A245" s="188" t="s">
        <v>1438</v>
      </c>
      <c r="B245" s="188" t="s">
        <v>1448</v>
      </c>
      <c r="C245" s="189">
        <v>79080</v>
      </c>
      <c r="D245" s="190">
        <v>38080</v>
      </c>
      <c r="E245" s="188">
        <v>10490</v>
      </c>
      <c r="F245" s="169">
        <f t="shared" si="6"/>
        <v>4</v>
      </c>
      <c r="G245" s="169">
        <f t="shared" si="7"/>
        <v>2004</v>
      </c>
    </row>
    <row r="246" spans="1:7" ht="18.5">
      <c r="A246" s="188" t="s">
        <v>1441</v>
      </c>
      <c r="B246" s="188" t="s">
        <v>1446</v>
      </c>
      <c r="C246" s="189">
        <v>6487.5</v>
      </c>
      <c r="D246" s="190">
        <v>38085</v>
      </c>
      <c r="E246" s="188">
        <v>10491</v>
      </c>
      <c r="F246" s="169">
        <f t="shared" si="6"/>
        <v>4</v>
      </c>
      <c r="G246" s="169">
        <f t="shared" si="7"/>
        <v>2004</v>
      </c>
    </row>
    <row r="247" spans="1:7" ht="18.5">
      <c r="A247" s="188" t="s">
        <v>1441</v>
      </c>
      <c r="B247" s="188" t="s">
        <v>1443</v>
      </c>
      <c r="C247" s="189">
        <v>21280</v>
      </c>
      <c r="D247" s="190">
        <v>38088</v>
      </c>
      <c r="E247" s="188">
        <v>10492</v>
      </c>
      <c r="F247" s="169">
        <f t="shared" si="6"/>
        <v>4</v>
      </c>
      <c r="G247" s="169">
        <f t="shared" si="7"/>
        <v>2004</v>
      </c>
    </row>
    <row r="248" spans="1:7" ht="18.5">
      <c r="A248" s="188" t="s">
        <v>1441</v>
      </c>
      <c r="B248" s="188" t="s">
        <v>1442</v>
      </c>
      <c r="C248" s="189">
        <v>15210</v>
      </c>
      <c r="D248" s="190">
        <v>38087</v>
      </c>
      <c r="E248" s="188">
        <v>10493</v>
      </c>
      <c r="F248" s="169">
        <f t="shared" si="6"/>
        <v>4</v>
      </c>
      <c r="G248" s="169">
        <f t="shared" si="7"/>
        <v>2004</v>
      </c>
    </row>
    <row r="249" spans="1:7" ht="18.5">
      <c r="A249" s="188" t="s">
        <v>1441</v>
      </c>
      <c r="B249" s="188" t="s">
        <v>1442</v>
      </c>
      <c r="C249" s="189">
        <v>22800</v>
      </c>
      <c r="D249" s="190">
        <v>38086</v>
      </c>
      <c r="E249" s="188">
        <v>10494</v>
      </c>
      <c r="F249" s="169">
        <f t="shared" si="6"/>
        <v>4</v>
      </c>
      <c r="G249" s="169">
        <f t="shared" si="7"/>
        <v>2004</v>
      </c>
    </row>
    <row r="250" spans="1:7" ht="18.5">
      <c r="A250" s="188" t="s">
        <v>1441</v>
      </c>
      <c r="B250" s="188" t="s">
        <v>1443</v>
      </c>
      <c r="C250" s="189">
        <v>6950</v>
      </c>
      <c r="D250" s="190">
        <v>38088</v>
      </c>
      <c r="E250" s="188">
        <v>10495</v>
      </c>
      <c r="F250" s="169">
        <f t="shared" si="6"/>
        <v>4</v>
      </c>
      <c r="G250" s="169">
        <f t="shared" si="7"/>
        <v>2004</v>
      </c>
    </row>
    <row r="251" spans="1:7" ht="18.5">
      <c r="A251" s="188" t="s">
        <v>1438</v>
      </c>
      <c r="B251" s="188" t="s">
        <v>1448</v>
      </c>
      <c r="C251" s="189">
        <v>4750</v>
      </c>
      <c r="D251" s="190">
        <v>38084</v>
      </c>
      <c r="E251" s="188">
        <v>10496</v>
      </c>
      <c r="F251" s="169">
        <f t="shared" si="6"/>
        <v>4</v>
      </c>
      <c r="G251" s="169">
        <f t="shared" si="7"/>
        <v>2004</v>
      </c>
    </row>
    <row r="252" spans="1:7" ht="18.5">
      <c r="A252" s="188" t="s">
        <v>1438</v>
      </c>
      <c r="B252" s="188" t="s">
        <v>1448</v>
      </c>
      <c r="C252" s="189">
        <v>34515</v>
      </c>
      <c r="D252" s="190">
        <v>38084</v>
      </c>
      <c r="E252" s="188">
        <v>10497</v>
      </c>
      <c r="F252" s="169">
        <f t="shared" si="6"/>
        <v>4</v>
      </c>
      <c r="G252" s="169">
        <f t="shared" si="7"/>
        <v>2004</v>
      </c>
    </row>
    <row r="253" spans="1:7" ht="18.5">
      <c r="A253" s="188" t="s">
        <v>1441</v>
      </c>
      <c r="B253" s="188" t="s">
        <v>1446</v>
      </c>
      <c r="C253" s="189">
        <v>14375</v>
      </c>
      <c r="D253" s="190">
        <v>38088</v>
      </c>
      <c r="E253" s="188">
        <v>10498</v>
      </c>
      <c r="F253" s="169">
        <f t="shared" si="6"/>
        <v>4</v>
      </c>
      <c r="G253" s="169">
        <f t="shared" si="7"/>
        <v>2004</v>
      </c>
    </row>
    <row r="254" spans="1:7" ht="18.5">
      <c r="A254" s="188" t="s">
        <v>1441</v>
      </c>
      <c r="B254" s="188" t="s">
        <v>1442</v>
      </c>
      <c r="C254" s="189">
        <v>35300</v>
      </c>
      <c r="D254" s="190">
        <v>38093</v>
      </c>
      <c r="E254" s="188">
        <v>10499</v>
      </c>
      <c r="F254" s="169">
        <f t="shared" si="6"/>
        <v>4</v>
      </c>
      <c r="G254" s="169">
        <f t="shared" si="7"/>
        <v>2004</v>
      </c>
    </row>
    <row r="255" spans="1:7" ht="18.5">
      <c r="A255" s="188" t="s">
        <v>1438</v>
      </c>
      <c r="B255" s="188" t="s">
        <v>1440</v>
      </c>
      <c r="C255" s="189">
        <v>13081.5</v>
      </c>
      <c r="D255" s="190">
        <v>38094</v>
      </c>
      <c r="E255" s="188">
        <v>10500</v>
      </c>
      <c r="F255" s="169">
        <f t="shared" si="6"/>
        <v>4</v>
      </c>
      <c r="G255" s="169">
        <f t="shared" si="7"/>
        <v>2004</v>
      </c>
    </row>
    <row r="256" spans="1:7" ht="18.5">
      <c r="A256" s="188" t="s">
        <v>1438</v>
      </c>
      <c r="B256" s="188" t="s">
        <v>1444</v>
      </c>
      <c r="C256" s="189">
        <v>3725</v>
      </c>
      <c r="D256" s="190">
        <v>38093</v>
      </c>
      <c r="E256" s="188">
        <v>10501</v>
      </c>
      <c r="F256" s="169">
        <f t="shared" si="6"/>
        <v>4</v>
      </c>
      <c r="G256" s="169">
        <f t="shared" si="7"/>
        <v>2004</v>
      </c>
    </row>
    <row r="257" spans="1:7" ht="18.5">
      <c r="A257" s="188" t="s">
        <v>1441</v>
      </c>
      <c r="B257" s="188" t="s">
        <v>1447</v>
      </c>
      <c r="C257" s="189">
        <v>20407.5</v>
      </c>
      <c r="D257" s="190">
        <v>38106</v>
      </c>
      <c r="E257" s="188">
        <v>10502</v>
      </c>
      <c r="F257" s="169">
        <f t="shared" si="6"/>
        <v>4</v>
      </c>
      <c r="G257" s="169">
        <f t="shared" si="7"/>
        <v>2004</v>
      </c>
    </row>
    <row r="258" spans="1:7" ht="18.5">
      <c r="A258" s="188" t="s">
        <v>1438</v>
      </c>
      <c r="B258" s="188" t="s">
        <v>1440</v>
      </c>
      <c r="C258" s="189">
        <v>51212.5</v>
      </c>
      <c r="D258" s="190">
        <v>38093</v>
      </c>
      <c r="E258" s="188">
        <v>10503</v>
      </c>
      <c r="F258" s="169">
        <f t="shared" si="6"/>
        <v>4</v>
      </c>
      <c r="G258" s="169">
        <f t="shared" si="7"/>
        <v>2004</v>
      </c>
    </row>
    <row r="259" spans="1:7" ht="18.5">
      <c r="A259" s="188" t="s">
        <v>1441</v>
      </c>
      <c r="B259" s="188" t="s">
        <v>1442</v>
      </c>
      <c r="C259" s="189">
        <v>34712.5</v>
      </c>
      <c r="D259" s="190">
        <v>38095</v>
      </c>
      <c r="E259" s="188">
        <v>10504</v>
      </c>
      <c r="F259" s="169">
        <f t="shared" si="6"/>
        <v>4</v>
      </c>
      <c r="G259" s="169">
        <f t="shared" si="7"/>
        <v>2004</v>
      </c>
    </row>
    <row r="260" spans="1:7" ht="18.5">
      <c r="A260" s="188" t="s">
        <v>1441</v>
      </c>
      <c r="B260" s="188" t="s">
        <v>1443</v>
      </c>
      <c r="C260" s="189">
        <v>3697.5</v>
      </c>
      <c r="D260" s="190">
        <v>38098</v>
      </c>
      <c r="E260" s="188">
        <v>10505</v>
      </c>
      <c r="F260" s="169">
        <f t="shared" ref="F260:F323" si="8">MONTH(D260)</f>
        <v>4</v>
      </c>
      <c r="G260" s="169">
        <f t="shared" ref="G260:G323" si="9">YEAR(D260)</f>
        <v>2004</v>
      </c>
    </row>
    <row r="261" spans="1:7" ht="18.5">
      <c r="A261" s="188" t="s">
        <v>1438</v>
      </c>
      <c r="B261" s="188" t="s">
        <v>1444</v>
      </c>
      <c r="C261" s="189">
        <v>10395</v>
      </c>
      <c r="D261" s="190">
        <v>38109</v>
      </c>
      <c r="E261" s="188">
        <v>10506</v>
      </c>
      <c r="F261" s="169">
        <f t="shared" si="8"/>
        <v>5</v>
      </c>
      <c r="G261" s="169">
        <f t="shared" si="9"/>
        <v>2004</v>
      </c>
    </row>
    <row r="262" spans="1:7" ht="18.5">
      <c r="A262" s="188" t="s">
        <v>1438</v>
      </c>
      <c r="B262" s="188" t="s">
        <v>1448</v>
      </c>
      <c r="C262" s="189">
        <v>18726.5</v>
      </c>
      <c r="D262" s="190">
        <v>38099</v>
      </c>
      <c r="E262" s="188">
        <v>10507</v>
      </c>
      <c r="F262" s="169">
        <f t="shared" si="8"/>
        <v>4</v>
      </c>
      <c r="G262" s="169">
        <f t="shared" si="9"/>
        <v>2004</v>
      </c>
    </row>
    <row r="263" spans="1:7" ht="18.5">
      <c r="A263" s="188" t="s">
        <v>1441</v>
      </c>
      <c r="B263" s="188" t="s">
        <v>1445</v>
      </c>
      <c r="C263" s="189">
        <v>6000</v>
      </c>
      <c r="D263" s="190">
        <v>38120</v>
      </c>
      <c r="E263" s="188">
        <v>10508</v>
      </c>
      <c r="F263" s="169">
        <f t="shared" si="8"/>
        <v>5</v>
      </c>
      <c r="G263" s="169">
        <f t="shared" si="9"/>
        <v>2004</v>
      </c>
    </row>
    <row r="264" spans="1:7" ht="18.5">
      <c r="A264" s="188" t="s">
        <v>1441</v>
      </c>
      <c r="B264" s="188" t="s">
        <v>1442</v>
      </c>
      <c r="C264" s="189">
        <v>3420</v>
      </c>
      <c r="D264" s="190">
        <v>38106</v>
      </c>
      <c r="E264" s="188">
        <v>10509</v>
      </c>
      <c r="F264" s="169">
        <f t="shared" si="8"/>
        <v>4</v>
      </c>
      <c r="G264" s="169">
        <f t="shared" si="9"/>
        <v>2004</v>
      </c>
    </row>
    <row r="265" spans="1:7" ht="18.5">
      <c r="A265" s="188" t="s">
        <v>1438</v>
      </c>
      <c r="B265" s="188" t="s">
        <v>1440</v>
      </c>
      <c r="C265" s="189">
        <v>117688.5</v>
      </c>
      <c r="D265" s="190">
        <v>38105</v>
      </c>
      <c r="E265" s="188">
        <v>10510</v>
      </c>
      <c r="F265" s="169">
        <f t="shared" si="8"/>
        <v>4</v>
      </c>
      <c r="G265" s="169">
        <f t="shared" si="9"/>
        <v>2004</v>
      </c>
    </row>
    <row r="266" spans="1:7" ht="18.5">
      <c r="A266" s="188" t="s">
        <v>1441</v>
      </c>
      <c r="B266" s="188" t="s">
        <v>1442</v>
      </c>
      <c r="C266" s="189">
        <v>63750</v>
      </c>
      <c r="D266" s="190">
        <v>38098</v>
      </c>
      <c r="E266" s="188">
        <v>10511</v>
      </c>
      <c r="F266" s="169">
        <f t="shared" si="8"/>
        <v>4</v>
      </c>
      <c r="G266" s="169">
        <f t="shared" si="9"/>
        <v>2004</v>
      </c>
    </row>
    <row r="267" spans="1:7" ht="18.5">
      <c r="A267" s="188" t="s">
        <v>1438</v>
      </c>
      <c r="B267" s="188" t="s">
        <v>1448</v>
      </c>
      <c r="C267" s="189">
        <v>13132.5</v>
      </c>
      <c r="D267" s="190">
        <v>38101</v>
      </c>
      <c r="E267" s="188">
        <v>10512</v>
      </c>
      <c r="F267" s="169">
        <f t="shared" si="8"/>
        <v>4</v>
      </c>
      <c r="G267" s="169">
        <f t="shared" si="9"/>
        <v>2004</v>
      </c>
    </row>
    <row r="268" spans="1:7" ht="18.5">
      <c r="A268" s="188" t="s">
        <v>1438</v>
      </c>
      <c r="B268" s="188" t="s">
        <v>1448</v>
      </c>
      <c r="C268" s="189">
        <v>48550</v>
      </c>
      <c r="D268" s="190">
        <v>38105</v>
      </c>
      <c r="E268" s="188">
        <v>10513</v>
      </c>
      <c r="F268" s="169">
        <f t="shared" si="8"/>
        <v>4</v>
      </c>
      <c r="G268" s="169">
        <f t="shared" si="9"/>
        <v>2004</v>
      </c>
    </row>
    <row r="269" spans="1:7" ht="18.5">
      <c r="A269" s="188" t="s">
        <v>1441</v>
      </c>
      <c r="B269" s="188" t="s">
        <v>1443</v>
      </c>
      <c r="C269" s="189">
        <v>215586.25</v>
      </c>
      <c r="D269" s="190">
        <v>38123</v>
      </c>
      <c r="E269" s="188">
        <v>10514</v>
      </c>
      <c r="F269" s="169">
        <f t="shared" si="8"/>
        <v>5</v>
      </c>
      <c r="G269" s="169">
        <f t="shared" si="9"/>
        <v>2004</v>
      </c>
    </row>
    <row r="270" spans="1:7" ht="18.5">
      <c r="A270" s="188" t="s">
        <v>1441</v>
      </c>
      <c r="B270" s="188" t="s">
        <v>1447</v>
      </c>
      <c r="C270" s="189">
        <v>248032.5</v>
      </c>
      <c r="D270" s="190">
        <v>38130</v>
      </c>
      <c r="E270" s="188">
        <v>10515</v>
      </c>
      <c r="F270" s="169">
        <f t="shared" si="8"/>
        <v>5</v>
      </c>
      <c r="G270" s="169">
        <f t="shared" si="9"/>
        <v>2004</v>
      </c>
    </row>
    <row r="271" spans="1:7" ht="18.5">
      <c r="A271" s="188" t="s">
        <v>1441</v>
      </c>
      <c r="B271" s="188" t="s">
        <v>1447</v>
      </c>
      <c r="C271" s="189">
        <v>59526.25</v>
      </c>
      <c r="D271" s="190">
        <v>38108</v>
      </c>
      <c r="E271" s="188">
        <v>10516</v>
      </c>
      <c r="F271" s="169">
        <f t="shared" si="8"/>
        <v>5</v>
      </c>
      <c r="G271" s="169">
        <f t="shared" si="9"/>
        <v>2004</v>
      </c>
    </row>
    <row r="272" spans="1:7" ht="18.5">
      <c r="A272" s="188" t="s">
        <v>1441</v>
      </c>
      <c r="B272" s="188" t="s">
        <v>1443</v>
      </c>
      <c r="C272" s="189">
        <v>8800</v>
      </c>
      <c r="D272" s="190">
        <v>38106</v>
      </c>
      <c r="E272" s="188">
        <v>10517</v>
      </c>
      <c r="F272" s="169">
        <f t="shared" si="8"/>
        <v>4</v>
      </c>
      <c r="G272" s="169">
        <f t="shared" si="9"/>
        <v>2004</v>
      </c>
    </row>
    <row r="273" spans="1:7" ht="18.5">
      <c r="A273" s="188" t="s">
        <v>1441</v>
      </c>
      <c r="B273" s="188" t="s">
        <v>1442</v>
      </c>
      <c r="C273" s="189">
        <v>103751.25</v>
      </c>
      <c r="D273" s="190">
        <v>38112</v>
      </c>
      <c r="E273" s="188">
        <v>10518</v>
      </c>
      <c r="F273" s="169">
        <f t="shared" si="8"/>
        <v>5</v>
      </c>
      <c r="G273" s="169">
        <f t="shared" si="9"/>
        <v>2004</v>
      </c>
    </row>
    <row r="274" spans="1:7" ht="18.5">
      <c r="A274" s="188" t="s">
        <v>1438</v>
      </c>
      <c r="B274" s="188" t="s">
        <v>1440</v>
      </c>
      <c r="C274" s="189">
        <v>57855</v>
      </c>
      <c r="D274" s="190">
        <v>38108</v>
      </c>
      <c r="E274" s="188">
        <v>10519</v>
      </c>
      <c r="F274" s="169">
        <f t="shared" si="8"/>
        <v>5</v>
      </c>
      <c r="G274" s="169">
        <f t="shared" si="9"/>
        <v>2004</v>
      </c>
    </row>
    <row r="275" spans="1:7" ht="18.5">
      <c r="A275" s="188" t="s">
        <v>1438</v>
      </c>
      <c r="B275" s="188" t="s">
        <v>1448</v>
      </c>
      <c r="C275" s="189">
        <v>5000</v>
      </c>
      <c r="D275" s="190">
        <v>38108</v>
      </c>
      <c r="E275" s="188">
        <v>10520</v>
      </c>
      <c r="F275" s="169">
        <f t="shared" si="8"/>
        <v>5</v>
      </c>
      <c r="G275" s="169">
        <f t="shared" si="9"/>
        <v>2004</v>
      </c>
    </row>
    <row r="276" spans="1:7" ht="18.5">
      <c r="A276" s="188" t="s">
        <v>1441</v>
      </c>
      <c r="B276" s="188" t="s">
        <v>1446</v>
      </c>
      <c r="C276" s="189">
        <v>5637.5</v>
      </c>
      <c r="D276" s="190">
        <v>38109</v>
      </c>
      <c r="E276" s="188">
        <v>10521</v>
      </c>
      <c r="F276" s="169">
        <f t="shared" si="8"/>
        <v>5</v>
      </c>
      <c r="G276" s="169">
        <f t="shared" si="9"/>
        <v>2004</v>
      </c>
    </row>
    <row r="277" spans="1:7" ht="18.5">
      <c r="A277" s="188" t="s">
        <v>1441</v>
      </c>
      <c r="B277" s="188" t="s">
        <v>1442</v>
      </c>
      <c r="C277" s="189">
        <v>57956</v>
      </c>
      <c r="D277" s="190">
        <v>38113</v>
      </c>
      <c r="E277" s="188">
        <v>10522</v>
      </c>
      <c r="F277" s="169">
        <f t="shared" si="8"/>
        <v>5</v>
      </c>
      <c r="G277" s="169">
        <f t="shared" si="9"/>
        <v>2004</v>
      </c>
    </row>
    <row r="278" spans="1:7" ht="18.5">
      <c r="A278" s="188" t="s">
        <v>1438</v>
      </c>
      <c r="B278" s="188" t="s">
        <v>1448</v>
      </c>
      <c r="C278" s="189">
        <v>61107.75</v>
      </c>
      <c r="D278" s="190">
        <v>38137</v>
      </c>
      <c r="E278" s="188">
        <v>10523</v>
      </c>
      <c r="F278" s="169">
        <f t="shared" si="8"/>
        <v>5</v>
      </c>
      <c r="G278" s="169">
        <f t="shared" si="9"/>
        <v>2004</v>
      </c>
    </row>
    <row r="279" spans="1:7" ht="18.5">
      <c r="A279" s="188" t="s">
        <v>1441</v>
      </c>
      <c r="B279" s="188" t="s">
        <v>1445</v>
      </c>
      <c r="C279" s="189">
        <v>79816.25</v>
      </c>
      <c r="D279" s="190">
        <v>38114</v>
      </c>
      <c r="E279" s="188">
        <v>10524</v>
      </c>
      <c r="F279" s="169">
        <f t="shared" si="8"/>
        <v>5</v>
      </c>
      <c r="G279" s="169">
        <f t="shared" si="9"/>
        <v>2004</v>
      </c>
    </row>
    <row r="280" spans="1:7" ht="18.5">
      <c r="A280" s="188" t="s">
        <v>1441</v>
      </c>
      <c r="B280" s="188" t="s">
        <v>1445</v>
      </c>
      <c r="C280" s="189">
        <v>20460</v>
      </c>
      <c r="D280" s="190">
        <v>38130</v>
      </c>
      <c r="E280" s="188">
        <v>10525</v>
      </c>
      <c r="F280" s="169">
        <f t="shared" si="8"/>
        <v>5</v>
      </c>
      <c r="G280" s="169">
        <f t="shared" si="9"/>
        <v>2004</v>
      </c>
    </row>
    <row r="281" spans="1:7" ht="18.5">
      <c r="A281" s="188" t="s">
        <v>1441</v>
      </c>
      <c r="B281" s="188" t="s">
        <v>1442</v>
      </c>
      <c r="C281" s="189">
        <v>28785</v>
      </c>
      <c r="D281" s="190">
        <v>38122</v>
      </c>
      <c r="E281" s="188">
        <v>10526</v>
      </c>
      <c r="F281" s="169">
        <f t="shared" si="8"/>
        <v>5</v>
      </c>
      <c r="G281" s="169">
        <f t="shared" si="9"/>
        <v>2004</v>
      </c>
    </row>
    <row r="282" spans="1:7" ht="18.5">
      <c r="A282" s="188" t="s">
        <v>1438</v>
      </c>
      <c r="B282" s="188" t="s">
        <v>1448</v>
      </c>
      <c r="C282" s="189">
        <v>37575</v>
      </c>
      <c r="D282" s="190">
        <v>38114</v>
      </c>
      <c r="E282" s="188">
        <v>10527</v>
      </c>
      <c r="F282" s="169">
        <f t="shared" si="8"/>
        <v>5</v>
      </c>
      <c r="G282" s="169">
        <f t="shared" si="9"/>
        <v>2004</v>
      </c>
    </row>
    <row r="283" spans="1:7" ht="18.5">
      <c r="A283" s="188" t="s">
        <v>1438</v>
      </c>
      <c r="B283" s="188" t="s">
        <v>1440</v>
      </c>
      <c r="C283" s="189">
        <v>9805</v>
      </c>
      <c r="D283" s="190">
        <v>38116</v>
      </c>
      <c r="E283" s="188">
        <v>10528</v>
      </c>
      <c r="F283" s="169">
        <f t="shared" si="8"/>
        <v>5</v>
      </c>
      <c r="G283" s="169">
        <f t="shared" si="9"/>
        <v>2004</v>
      </c>
    </row>
    <row r="284" spans="1:7" ht="18.5">
      <c r="A284" s="188" t="s">
        <v>1438</v>
      </c>
      <c r="B284" s="188" t="s">
        <v>1439</v>
      </c>
      <c r="C284" s="189">
        <v>23650</v>
      </c>
      <c r="D284" s="190">
        <v>38116</v>
      </c>
      <c r="E284" s="188">
        <v>10529</v>
      </c>
      <c r="F284" s="169">
        <f t="shared" si="8"/>
        <v>5</v>
      </c>
      <c r="G284" s="169">
        <f t="shared" si="9"/>
        <v>2004</v>
      </c>
    </row>
    <row r="285" spans="1:7" ht="18.5">
      <c r="A285" s="188" t="s">
        <v>1441</v>
      </c>
      <c r="B285" s="188" t="s">
        <v>1443</v>
      </c>
      <c r="C285" s="189">
        <v>104500</v>
      </c>
      <c r="D285" s="190">
        <v>38119</v>
      </c>
      <c r="E285" s="188">
        <v>10530</v>
      </c>
      <c r="F285" s="169">
        <f t="shared" si="8"/>
        <v>5</v>
      </c>
      <c r="G285" s="169">
        <f t="shared" si="9"/>
        <v>2004</v>
      </c>
    </row>
    <row r="286" spans="1:7" ht="18.5">
      <c r="A286" s="188" t="s">
        <v>1438</v>
      </c>
      <c r="B286" s="188" t="s">
        <v>1448</v>
      </c>
      <c r="C286" s="189">
        <v>2750</v>
      </c>
      <c r="D286" s="190">
        <v>38126</v>
      </c>
      <c r="E286" s="188">
        <v>10531</v>
      </c>
      <c r="F286" s="169">
        <f t="shared" si="8"/>
        <v>5</v>
      </c>
      <c r="G286" s="169">
        <f t="shared" si="9"/>
        <v>2004</v>
      </c>
    </row>
    <row r="287" spans="1:7" ht="18.5">
      <c r="A287" s="188" t="s">
        <v>1438</v>
      </c>
      <c r="B287" s="188" t="s">
        <v>1448</v>
      </c>
      <c r="C287" s="189">
        <v>19908.75</v>
      </c>
      <c r="D287" s="190">
        <v>38119</v>
      </c>
      <c r="E287" s="188">
        <v>10532</v>
      </c>
      <c r="F287" s="169">
        <f t="shared" si="8"/>
        <v>5</v>
      </c>
      <c r="G287" s="169">
        <f t="shared" si="9"/>
        <v>2004</v>
      </c>
    </row>
    <row r="288" spans="1:7" ht="18.5">
      <c r="A288" s="188" t="s">
        <v>1441</v>
      </c>
      <c r="B288" s="188" t="s">
        <v>1446</v>
      </c>
      <c r="C288" s="189">
        <v>55555</v>
      </c>
      <c r="D288" s="190">
        <v>38129</v>
      </c>
      <c r="E288" s="188">
        <v>10533</v>
      </c>
      <c r="F288" s="169">
        <f t="shared" si="8"/>
        <v>5</v>
      </c>
      <c r="G288" s="169">
        <f t="shared" si="9"/>
        <v>2004</v>
      </c>
    </row>
    <row r="289" spans="1:7" ht="18.5">
      <c r="A289" s="188" t="s">
        <v>1441</v>
      </c>
      <c r="B289" s="188" t="s">
        <v>1446</v>
      </c>
      <c r="C289" s="189">
        <v>11642.5</v>
      </c>
      <c r="D289" s="190">
        <v>38121</v>
      </c>
      <c r="E289" s="188">
        <v>10534</v>
      </c>
      <c r="F289" s="169">
        <f t="shared" si="8"/>
        <v>5</v>
      </c>
      <c r="G289" s="169">
        <f t="shared" si="9"/>
        <v>2004</v>
      </c>
    </row>
    <row r="290" spans="1:7" ht="18.5">
      <c r="A290" s="188" t="s">
        <v>1441</v>
      </c>
      <c r="B290" s="188" t="s">
        <v>1442</v>
      </c>
      <c r="C290" s="189">
        <v>48521.25</v>
      </c>
      <c r="D290" s="190">
        <v>38128</v>
      </c>
      <c r="E290" s="188">
        <v>10535</v>
      </c>
      <c r="F290" s="169">
        <f t="shared" si="8"/>
        <v>5</v>
      </c>
      <c r="G290" s="169">
        <f t="shared" si="9"/>
        <v>2004</v>
      </c>
    </row>
    <row r="291" spans="1:7" ht="18.5">
      <c r="A291" s="188" t="s">
        <v>1441</v>
      </c>
      <c r="B291" s="188" t="s">
        <v>1443</v>
      </c>
      <c r="C291" s="189">
        <v>41125</v>
      </c>
      <c r="D291" s="190">
        <v>38144</v>
      </c>
      <c r="E291" s="188">
        <v>10536</v>
      </c>
      <c r="F291" s="169">
        <f t="shared" si="8"/>
        <v>6</v>
      </c>
      <c r="G291" s="169">
        <f t="shared" si="9"/>
        <v>2004</v>
      </c>
    </row>
    <row r="292" spans="1:7" ht="18.5">
      <c r="A292" s="188" t="s">
        <v>1441</v>
      </c>
      <c r="B292" s="188" t="s">
        <v>1445</v>
      </c>
      <c r="C292" s="189">
        <v>45595</v>
      </c>
      <c r="D292" s="190">
        <v>38126</v>
      </c>
      <c r="E292" s="188">
        <v>10537</v>
      </c>
      <c r="F292" s="169">
        <f t="shared" si="8"/>
        <v>5</v>
      </c>
      <c r="G292" s="169">
        <f t="shared" si="9"/>
        <v>2004</v>
      </c>
    </row>
    <row r="293" spans="1:7" ht="18.5">
      <c r="A293" s="188" t="s">
        <v>1438</v>
      </c>
      <c r="B293" s="188" t="s">
        <v>1444</v>
      </c>
      <c r="C293" s="189">
        <v>3495</v>
      </c>
      <c r="D293" s="190">
        <v>38123</v>
      </c>
      <c r="E293" s="188">
        <v>10538</v>
      </c>
      <c r="F293" s="169">
        <f t="shared" si="8"/>
        <v>5</v>
      </c>
      <c r="G293" s="169">
        <f t="shared" si="9"/>
        <v>2004</v>
      </c>
    </row>
    <row r="294" spans="1:7" ht="18.5">
      <c r="A294" s="188" t="s">
        <v>1438</v>
      </c>
      <c r="B294" s="188" t="s">
        <v>1440</v>
      </c>
      <c r="C294" s="189">
        <v>8887.5</v>
      </c>
      <c r="D294" s="190">
        <v>38130</v>
      </c>
      <c r="E294" s="188">
        <v>10539</v>
      </c>
      <c r="F294" s="169">
        <f t="shared" si="8"/>
        <v>5</v>
      </c>
      <c r="G294" s="169">
        <f t="shared" si="9"/>
        <v>2004</v>
      </c>
    </row>
    <row r="295" spans="1:7" ht="18.5">
      <c r="A295" s="188" t="s">
        <v>1441</v>
      </c>
      <c r="B295" s="188" t="s">
        <v>1443</v>
      </c>
      <c r="C295" s="189">
        <v>254792.5</v>
      </c>
      <c r="D295" s="190">
        <v>38151</v>
      </c>
      <c r="E295" s="188">
        <v>10540</v>
      </c>
      <c r="F295" s="169">
        <f t="shared" si="8"/>
        <v>6</v>
      </c>
      <c r="G295" s="169">
        <f t="shared" si="9"/>
        <v>2004</v>
      </c>
    </row>
    <row r="296" spans="1:7" ht="18.5">
      <c r="A296" s="188" t="s">
        <v>1441</v>
      </c>
      <c r="B296" s="188" t="s">
        <v>1447</v>
      </c>
      <c r="C296" s="189">
        <v>48663</v>
      </c>
      <c r="D296" s="190">
        <v>38136</v>
      </c>
      <c r="E296" s="188">
        <v>10541</v>
      </c>
      <c r="F296" s="169">
        <f t="shared" si="8"/>
        <v>5</v>
      </c>
      <c r="G296" s="169">
        <f t="shared" si="9"/>
        <v>2004</v>
      </c>
    </row>
    <row r="297" spans="1:7" ht="18.5">
      <c r="A297" s="188" t="s">
        <v>1441</v>
      </c>
      <c r="B297" s="188" t="s">
        <v>1445</v>
      </c>
      <c r="C297" s="189">
        <v>11727.75</v>
      </c>
      <c r="D297" s="190">
        <v>38133</v>
      </c>
      <c r="E297" s="188">
        <v>10542</v>
      </c>
      <c r="F297" s="169">
        <f t="shared" si="8"/>
        <v>5</v>
      </c>
      <c r="G297" s="169">
        <f t="shared" si="9"/>
        <v>2004</v>
      </c>
    </row>
    <row r="298" spans="1:7" ht="18.5">
      <c r="A298" s="188" t="s">
        <v>1441</v>
      </c>
      <c r="B298" s="188" t="s">
        <v>1446</v>
      </c>
      <c r="C298" s="189">
        <v>37612.5</v>
      </c>
      <c r="D298" s="190">
        <v>38130</v>
      </c>
      <c r="E298" s="188">
        <v>10543</v>
      </c>
      <c r="F298" s="169">
        <f t="shared" si="8"/>
        <v>5</v>
      </c>
      <c r="G298" s="169">
        <f t="shared" si="9"/>
        <v>2004</v>
      </c>
    </row>
    <row r="299" spans="1:7" ht="18.5">
      <c r="A299" s="188" t="s">
        <v>1441</v>
      </c>
      <c r="B299" s="188" t="s">
        <v>1442</v>
      </c>
      <c r="C299" s="189">
        <v>10430</v>
      </c>
      <c r="D299" s="190">
        <v>38137</v>
      </c>
      <c r="E299" s="188">
        <v>10544</v>
      </c>
      <c r="F299" s="169">
        <f t="shared" si="8"/>
        <v>5</v>
      </c>
      <c r="G299" s="169">
        <f t="shared" si="9"/>
        <v>2004</v>
      </c>
    </row>
    <row r="300" spans="1:7" ht="18.5">
      <c r="A300" s="188" t="s">
        <v>1441</v>
      </c>
      <c r="B300" s="188" t="s">
        <v>1446</v>
      </c>
      <c r="C300" s="189">
        <v>5250</v>
      </c>
      <c r="D300" s="190">
        <v>38164</v>
      </c>
      <c r="E300" s="188">
        <v>10545</v>
      </c>
      <c r="F300" s="169">
        <f t="shared" si="8"/>
        <v>6</v>
      </c>
      <c r="G300" s="169">
        <f t="shared" si="9"/>
        <v>2004</v>
      </c>
    </row>
    <row r="301" spans="1:7" ht="18.5">
      <c r="A301" s="188" t="s">
        <v>1441</v>
      </c>
      <c r="B301" s="188" t="s">
        <v>1445</v>
      </c>
      <c r="C301" s="189">
        <v>70300</v>
      </c>
      <c r="D301" s="190">
        <v>38134</v>
      </c>
      <c r="E301" s="188">
        <v>10546</v>
      </c>
      <c r="F301" s="169">
        <f t="shared" si="8"/>
        <v>5</v>
      </c>
      <c r="G301" s="169">
        <f t="shared" si="9"/>
        <v>2004</v>
      </c>
    </row>
    <row r="302" spans="1:7" ht="18.5">
      <c r="A302" s="188" t="s">
        <v>1441</v>
      </c>
      <c r="B302" s="188" t="s">
        <v>1443</v>
      </c>
      <c r="C302" s="189">
        <v>44820</v>
      </c>
      <c r="D302" s="190">
        <v>38140</v>
      </c>
      <c r="E302" s="188">
        <v>10547</v>
      </c>
      <c r="F302" s="169">
        <f t="shared" si="8"/>
        <v>6</v>
      </c>
      <c r="G302" s="169">
        <f t="shared" si="9"/>
        <v>2004</v>
      </c>
    </row>
    <row r="303" spans="1:7" ht="18.5">
      <c r="A303" s="188" t="s">
        <v>1441</v>
      </c>
      <c r="B303" s="188" t="s">
        <v>1443</v>
      </c>
      <c r="C303" s="189">
        <v>6002.5</v>
      </c>
      <c r="D303" s="190">
        <v>38140</v>
      </c>
      <c r="E303" s="188">
        <v>10548</v>
      </c>
      <c r="F303" s="169">
        <f t="shared" si="8"/>
        <v>6</v>
      </c>
      <c r="G303" s="169">
        <f t="shared" si="9"/>
        <v>2004</v>
      </c>
    </row>
    <row r="304" spans="1:7" ht="18.5">
      <c r="A304" s="188" t="s">
        <v>1438</v>
      </c>
      <c r="B304" s="188" t="s">
        <v>1439</v>
      </c>
      <c r="C304" s="189">
        <v>88856.75</v>
      </c>
      <c r="D304" s="190">
        <v>38137</v>
      </c>
      <c r="E304" s="188">
        <v>10549</v>
      </c>
      <c r="F304" s="169">
        <f t="shared" si="8"/>
        <v>5</v>
      </c>
      <c r="G304" s="169">
        <f t="shared" si="9"/>
        <v>2004</v>
      </c>
    </row>
    <row r="305" spans="1:7" ht="18.5">
      <c r="A305" s="188" t="s">
        <v>1438</v>
      </c>
      <c r="B305" s="188" t="s">
        <v>1448</v>
      </c>
      <c r="C305" s="189">
        <v>17082.5</v>
      </c>
      <c r="D305" s="190">
        <v>38144</v>
      </c>
      <c r="E305" s="188">
        <v>10550</v>
      </c>
      <c r="F305" s="169">
        <f t="shared" si="8"/>
        <v>6</v>
      </c>
      <c r="G305" s="169">
        <f t="shared" si="9"/>
        <v>2004</v>
      </c>
    </row>
    <row r="306" spans="1:7" ht="18.5">
      <c r="A306" s="188" t="s">
        <v>1441</v>
      </c>
      <c r="B306" s="188" t="s">
        <v>1442</v>
      </c>
      <c r="C306" s="189">
        <v>41932.5</v>
      </c>
      <c r="D306" s="190">
        <v>38144</v>
      </c>
      <c r="E306" s="188">
        <v>10551</v>
      </c>
      <c r="F306" s="169">
        <f t="shared" si="8"/>
        <v>6</v>
      </c>
      <c r="G306" s="169">
        <f t="shared" si="9"/>
        <v>2004</v>
      </c>
    </row>
    <row r="307" spans="1:7" ht="18.5">
      <c r="A307" s="188" t="s">
        <v>1441</v>
      </c>
      <c r="B307" s="188" t="s">
        <v>1447</v>
      </c>
      <c r="C307" s="189">
        <v>22012.5</v>
      </c>
      <c r="D307" s="190">
        <v>38143</v>
      </c>
      <c r="E307" s="188">
        <v>10552</v>
      </c>
      <c r="F307" s="169">
        <f t="shared" si="8"/>
        <v>6</v>
      </c>
      <c r="G307" s="169">
        <f t="shared" si="9"/>
        <v>2004</v>
      </c>
    </row>
    <row r="308" spans="1:7" ht="18.5">
      <c r="A308" s="188" t="s">
        <v>1441</v>
      </c>
      <c r="B308" s="188" t="s">
        <v>1447</v>
      </c>
      <c r="C308" s="189">
        <v>38657.5</v>
      </c>
      <c r="D308" s="190">
        <v>38141</v>
      </c>
      <c r="E308" s="188">
        <v>10553</v>
      </c>
      <c r="F308" s="169">
        <f t="shared" si="8"/>
        <v>6</v>
      </c>
      <c r="G308" s="169">
        <f t="shared" si="9"/>
        <v>2004</v>
      </c>
    </row>
    <row r="309" spans="1:7" ht="18.5">
      <c r="A309" s="188" t="s">
        <v>1441</v>
      </c>
      <c r="B309" s="188" t="s">
        <v>1442</v>
      </c>
      <c r="C309" s="189">
        <v>43213</v>
      </c>
      <c r="D309" s="190">
        <v>38143</v>
      </c>
      <c r="E309" s="188">
        <v>10554</v>
      </c>
      <c r="F309" s="169">
        <f t="shared" si="8"/>
        <v>6</v>
      </c>
      <c r="G309" s="169">
        <f t="shared" si="9"/>
        <v>2004</v>
      </c>
    </row>
    <row r="310" spans="1:7" ht="18.5">
      <c r="A310" s="188" t="s">
        <v>1438</v>
      </c>
      <c r="B310" s="188" t="s">
        <v>1440</v>
      </c>
      <c r="C310" s="189">
        <v>73610</v>
      </c>
      <c r="D310" s="190">
        <v>38142</v>
      </c>
      <c r="E310" s="188">
        <v>10555</v>
      </c>
      <c r="F310" s="169">
        <f t="shared" si="8"/>
        <v>6</v>
      </c>
      <c r="G310" s="169">
        <f t="shared" si="9"/>
        <v>2004</v>
      </c>
    </row>
    <row r="311" spans="1:7" ht="18.5">
      <c r="A311" s="188" t="s">
        <v>1441</v>
      </c>
      <c r="B311" s="188" t="s">
        <v>1447</v>
      </c>
      <c r="C311" s="189">
        <v>20880</v>
      </c>
      <c r="D311" s="190">
        <v>38151</v>
      </c>
      <c r="E311" s="188">
        <v>10556</v>
      </c>
      <c r="F311" s="169">
        <f t="shared" si="8"/>
        <v>6</v>
      </c>
      <c r="G311" s="169">
        <f t="shared" si="9"/>
        <v>2004</v>
      </c>
    </row>
    <row r="312" spans="1:7" ht="18.5">
      <c r="A312" s="188" t="s">
        <v>1438</v>
      </c>
      <c r="B312" s="188" t="s">
        <v>1444</v>
      </c>
      <c r="C312" s="189">
        <v>28812.5</v>
      </c>
      <c r="D312" s="190">
        <v>38144</v>
      </c>
      <c r="E312" s="188">
        <v>10557</v>
      </c>
      <c r="F312" s="169">
        <f t="shared" si="8"/>
        <v>6</v>
      </c>
      <c r="G312" s="169">
        <f t="shared" si="9"/>
        <v>2004</v>
      </c>
    </row>
    <row r="313" spans="1:7" ht="18.5">
      <c r="A313" s="188" t="s">
        <v>1441</v>
      </c>
      <c r="B313" s="188" t="s">
        <v>1445</v>
      </c>
      <c r="C313" s="189">
        <v>53572.5</v>
      </c>
      <c r="D313" s="190">
        <v>38148</v>
      </c>
      <c r="E313" s="188">
        <v>10558</v>
      </c>
      <c r="F313" s="169">
        <f t="shared" si="8"/>
        <v>6</v>
      </c>
      <c r="G313" s="169">
        <f t="shared" si="9"/>
        <v>2004</v>
      </c>
    </row>
    <row r="314" spans="1:7" ht="18.5">
      <c r="A314" s="188" t="s">
        <v>1438</v>
      </c>
      <c r="B314" s="188" t="s">
        <v>1440</v>
      </c>
      <c r="C314" s="189">
        <v>13010.25</v>
      </c>
      <c r="D314" s="190">
        <v>38151</v>
      </c>
      <c r="E314" s="188">
        <v>10559</v>
      </c>
      <c r="F314" s="169">
        <f t="shared" si="8"/>
        <v>6</v>
      </c>
      <c r="G314" s="169">
        <f t="shared" si="9"/>
        <v>2004</v>
      </c>
    </row>
    <row r="315" spans="1:7" ht="18.5">
      <c r="A315" s="188" t="s">
        <v>1441</v>
      </c>
      <c r="B315" s="188" t="s">
        <v>1446</v>
      </c>
      <c r="C315" s="189">
        <v>26810.5</v>
      </c>
      <c r="D315" s="190">
        <v>38147</v>
      </c>
      <c r="E315" s="188">
        <v>10560</v>
      </c>
      <c r="F315" s="169">
        <f t="shared" si="8"/>
        <v>6</v>
      </c>
      <c r="G315" s="169">
        <f t="shared" si="9"/>
        <v>2004</v>
      </c>
    </row>
    <row r="316" spans="1:7" ht="18.5">
      <c r="A316" s="188" t="s">
        <v>1441</v>
      </c>
      <c r="B316" s="188" t="s">
        <v>1447</v>
      </c>
      <c r="C316" s="189">
        <v>71112.5</v>
      </c>
      <c r="D316" s="190">
        <v>38147</v>
      </c>
      <c r="E316" s="188">
        <v>10561</v>
      </c>
      <c r="F316" s="169">
        <f t="shared" si="8"/>
        <v>6</v>
      </c>
      <c r="G316" s="169">
        <f t="shared" si="9"/>
        <v>2004</v>
      </c>
    </row>
    <row r="317" spans="1:7" ht="18.5">
      <c r="A317" s="188" t="s">
        <v>1441</v>
      </c>
      <c r="B317" s="188" t="s">
        <v>1445</v>
      </c>
      <c r="C317" s="189">
        <v>12217.5</v>
      </c>
      <c r="D317" s="190">
        <v>38150</v>
      </c>
      <c r="E317" s="188">
        <v>10562</v>
      </c>
      <c r="F317" s="169">
        <f t="shared" si="8"/>
        <v>6</v>
      </c>
      <c r="G317" s="169">
        <f t="shared" si="9"/>
        <v>2004</v>
      </c>
    </row>
    <row r="318" spans="1:7" ht="18.5">
      <c r="A318" s="188" t="s">
        <v>1441</v>
      </c>
      <c r="B318" s="188" t="s">
        <v>1447</v>
      </c>
      <c r="C318" s="189">
        <v>24125</v>
      </c>
      <c r="D318" s="190">
        <v>38162</v>
      </c>
      <c r="E318" s="188">
        <v>10563</v>
      </c>
      <c r="F318" s="169">
        <f t="shared" si="8"/>
        <v>6</v>
      </c>
      <c r="G318" s="169">
        <f t="shared" si="9"/>
        <v>2004</v>
      </c>
    </row>
    <row r="319" spans="1:7" ht="18.5">
      <c r="A319" s="188" t="s">
        <v>1441</v>
      </c>
      <c r="B319" s="188" t="s">
        <v>1442</v>
      </c>
      <c r="C319" s="189">
        <v>30851.25</v>
      </c>
      <c r="D319" s="190">
        <v>38154</v>
      </c>
      <c r="E319" s="188">
        <v>10564</v>
      </c>
      <c r="F319" s="169">
        <f t="shared" si="8"/>
        <v>6</v>
      </c>
      <c r="G319" s="169">
        <f t="shared" si="9"/>
        <v>2004</v>
      </c>
    </row>
    <row r="320" spans="1:7" ht="18.5">
      <c r="A320" s="188" t="s">
        <v>1441</v>
      </c>
      <c r="B320" s="188" t="s">
        <v>1446</v>
      </c>
      <c r="C320" s="189">
        <v>15997.5</v>
      </c>
      <c r="D320" s="190">
        <v>38156</v>
      </c>
      <c r="E320" s="188">
        <v>10565</v>
      </c>
      <c r="F320" s="169">
        <f t="shared" si="8"/>
        <v>6</v>
      </c>
      <c r="G320" s="169">
        <f t="shared" si="9"/>
        <v>2004</v>
      </c>
    </row>
    <row r="321" spans="1:7" ht="18.5">
      <c r="A321" s="188" t="s">
        <v>1438</v>
      </c>
      <c r="B321" s="188" t="s">
        <v>1444</v>
      </c>
      <c r="C321" s="189">
        <v>44025</v>
      </c>
      <c r="D321" s="190">
        <v>38156</v>
      </c>
      <c r="E321" s="188">
        <v>10566</v>
      </c>
      <c r="F321" s="169">
        <f t="shared" si="8"/>
        <v>6</v>
      </c>
      <c r="G321" s="169">
        <f t="shared" si="9"/>
        <v>2004</v>
      </c>
    </row>
    <row r="322" spans="1:7" ht="18.5">
      <c r="A322" s="188" t="s">
        <v>1441</v>
      </c>
      <c r="B322" s="188" t="s">
        <v>1445</v>
      </c>
      <c r="C322" s="189">
        <v>62975</v>
      </c>
      <c r="D322" s="190">
        <v>38155</v>
      </c>
      <c r="E322" s="188">
        <v>10567</v>
      </c>
      <c r="F322" s="169">
        <f t="shared" si="8"/>
        <v>6</v>
      </c>
      <c r="G322" s="169">
        <f t="shared" si="9"/>
        <v>2004</v>
      </c>
    </row>
    <row r="323" spans="1:7" ht="18.5">
      <c r="A323" s="188" t="s">
        <v>1441</v>
      </c>
      <c r="B323" s="188" t="s">
        <v>1443</v>
      </c>
      <c r="C323" s="189">
        <v>3875</v>
      </c>
      <c r="D323" s="190">
        <v>38177</v>
      </c>
      <c r="E323" s="188">
        <v>10568</v>
      </c>
      <c r="F323" s="169">
        <f t="shared" si="8"/>
        <v>7</v>
      </c>
      <c r="G323" s="169">
        <f t="shared" si="9"/>
        <v>2004</v>
      </c>
    </row>
    <row r="324" spans="1:7" ht="18.5">
      <c r="A324" s="188" t="s">
        <v>1438</v>
      </c>
      <c r="B324" s="188" t="s">
        <v>1439</v>
      </c>
      <c r="C324" s="189">
        <v>22250</v>
      </c>
      <c r="D324" s="190">
        <v>38179</v>
      </c>
      <c r="E324" s="188">
        <v>10569</v>
      </c>
      <c r="F324" s="169">
        <f t="shared" ref="F324:F387" si="10">MONTH(D324)</f>
        <v>7</v>
      </c>
      <c r="G324" s="169">
        <f t="shared" ref="G324:G387" si="11">YEAR(D324)</f>
        <v>2004</v>
      </c>
    </row>
    <row r="325" spans="1:7" ht="18.5">
      <c r="A325" s="188" t="s">
        <v>1441</v>
      </c>
      <c r="B325" s="188" t="s">
        <v>1443</v>
      </c>
      <c r="C325" s="189">
        <v>61631.25</v>
      </c>
      <c r="D325" s="190">
        <v>38157</v>
      </c>
      <c r="E325" s="188">
        <v>10570</v>
      </c>
      <c r="F325" s="169">
        <f t="shared" si="10"/>
        <v>6</v>
      </c>
      <c r="G325" s="169">
        <f t="shared" si="11"/>
        <v>2004</v>
      </c>
    </row>
    <row r="326" spans="1:7" ht="18.5">
      <c r="A326" s="188" t="s">
        <v>1441</v>
      </c>
      <c r="B326" s="188" t="s">
        <v>1446</v>
      </c>
      <c r="C326" s="189">
        <v>13764.75</v>
      </c>
      <c r="D326" s="190">
        <v>38172</v>
      </c>
      <c r="E326" s="188">
        <v>10571</v>
      </c>
      <c r="F326" s="169">
        <f t="shared" si="10"/>
        <v>7</v>
      </c>
      <c r="G326" s="169">
        <f t="shared" si="11"/>
        <v>2004</v>
      </c>
    </row>
    <row r="327" spans="1:7" ht="18.5">
      <c r="A327" s="188" t="s">
        <v>1441</v>
      </c>
      <c r="B327" s="188" t="s">
        <v>1443</v>
      </c>
      <c r="C327" s="189">
        <v>37527</v>
      </c>
      <c r="D327" s="190">
        <v>38163</v>
      </c>
      <c r="E327" s="188">
        <v>10572</v>
      </c>
      <c r="F327" s="169">
        <f t="shared" si="10"/>
        <v>6</v>
      </c>
      <c r="G327" s="169">
        <f t="shared" si="11"/>
        <v>2004</v>
      </c>
    </row>
    <row r="328" spans="1:7" ht="18.5">
      <c r="A328" s="188" t="s">
        <v>1438</v>
      </c>
      <c r="B328" s="188" t="s">
        <v>1448</v>
      </c>
      <c r="C328" s="189">
        <v>52050</v>
      </c>
      <c r="D328" s="190">
        <v>38158</v>
      </c>
      <c r="E328" s="188">
        <v>10573</v>
      </c>
      <c r="F328" s="169">
        <f t="shared" si="10"/>
        <v>6</v>
      </c>
      <c r="G328" s="169">
        <f t="shared" si="11"/>
        <v>2004</v>
      </c>
    </row>
    <row r="329" spans="1:7" ht="18.5">
      <c r="A329" s="188" t="s">
        <v>1441</v>
      </c>
      <c r="B329" s="188" t="s">
        <v>1442</v>
      </c>
      <c r="C329" s="189">
        <v>19107.5</v>
      </c>
      <c r="D329" s="190">
        <v>38168</v>
      </c>
      <c r="E329" s="188">
        <v>10574</v>
      </c>
      <c r="F329" s="169">
        <f t="shared" si="10"/>
        <v>6</v>
      </c>
      <c r="G329" s="169">
        <f t="shared" si="11"/>
        <v>2004</v>
      </c>
    </row>
    <row r="330" spans="1:7" ht="18.5">
      <c r="A330" s="188" t="s">
        <v>1438</v>
      </c>
      <c r="B330" s="188" t="s">
        <v>1439</v>
      </c>
      <c r="C330" s="189">
        <v>53685</v>
      </c>
      <c r="D330" s="190">
        <v>38168</v>
      </c>
      <c r="E330" s="188">
        <v>10575</v>
      </c>
      <c r="F330" s="169">
        <f t="shared" si="10"/>
        <v>6</v>
      </c>
      <c r="G330" s="169">
        <f t="shared" si="11"/>
        <v>2004</v>
      </c>
    </row>
    <row r="331" spans="1:7" ht="18.5">
      <c r="A331" s="188" t="s">
        <v>1441</v>
      </c>
      <c r="B331" s="188" t="s">
        <v>1443</v>
      </c>
      <c r="C331" s="189">
        <v>20961.25</v>
      </c>
      <c r="D331" s="190">
        <v>38168</v>
      </c>
      <c r="E331" s="188">
        <v>10576</v>
      </c>
      <c r="F331" s="169">
        <f t="shared" si="10"/>
        <v>6</v>
      </c>
      <c r="G331" s="169">
        <f t="shared" si="11"/>
        <v>2004</v>
      </c>
    </row>
    <row r="332" spans="1:7" ht="18.5">
      <c r="A332" s="188" t="s">
        <v>1438</v>
      </c>
      <c r="B332" s="188" t="s">
        <v>1444</v>
      </c>
      <c r="C332" s="189">
        <v>14225</v>
      </c>
      <c r="D332" s="190">
        <v>38168</v>
      </c>
      <c r="E332" s="188">
        <v>10577</v>
      </c>
      <c r="F332" s="169">
        <f t="shared" si="10"/>
        <v>6</v>
      </c>
      <c r="G332" s="169">
        <f t="shared" si="11"/>
        <v>2004</v>
      </c>
    </row>
    <row r="333" spans="1:7" ht="18.5">
      <c r="A333" s="188" t="s">
        <v>1441</v>
      </c>
      <c r="B333" s="188" t="s">
        <v>1442</v>
      </c>
      <c r="C333" s="189">
        <v>11925</v>
      </c>
      <c r="D333" s="190">
        <v>38193</v>
      </c>
      <c r="E333" s="188">
        <v>10578</v>
      </c>
      <c r="F333" s="169">
        <f t="shared" si="10"/>
        <v>7</v>
      </c>
      <c r="G333" s="169">
        <f t="shared" si="11"/>
        <v>2004</v>
      </c>
    </row>
    <row r="334" spans="1:7" ht="18.5">
      <c r="A334" s="188" t="s">
        <v>1441</v>
      </c>
      <c r="B334" s="188" t="s">
        <v>1445</v>
      </c>
      <c r="C334" s="189">
        <v>7943.75</v>
      </c>
      <c r="D334" s="190">
        <v>38172</v>
      </c>
      <c r="E334" s="188">
        <v>10579</v>
      </c>
      <c r="F334" s="169">
        <f t="shared" si="10"/>
        <v>7</v>
      </c>
      <c r="G334" s="169">
        <f t="shared" si="11"/>
        <v>2004</v>
      </c>
    </row>
    <row r="335" spans="1:7" ht="18.5">
      <c r="A335" s="188" t="s">
        <v>1441</v>
      </c>
      <c r="B335" s="188" t="s">
        <v>1442</v>
      </c>
      <c r="C335" s="189">
        <v>25343.5</v>
      </c>
      <c r="D335" s="190">
        <v>38169</v>
      </c>
      <c r="E335" s="188">
        <v>10580</v>
      </c>
      <c r="F335" s="169">
        <f t="shared" si="10"/>
        <v>7</v>
      </c>
      <c r="G335" s="169">
        <f t="shared" si="11"/>
        <v>2004</v>
      </c>
    </row>
    <row r="336" spans="1:7" ht="18.5">
      <c r="A336" s="188" t="s">
        <v>1441</v>
      </c>
      <c r="B336" s="188" t="s">
        <v>1443</v>
      </c>
      <c r="C336" s="189">
        <v>7750</v>
      </c>
      <c r="D336" s="190">
        <v>38170</v>
      </c>
      <c r="E336" s="188">
        <v>10581</v>
      </c>
      <c r="F336" s="169">
        <f t="shared" si="10"/>
        <v>7</v>
      </c>
      <c r="G336" s="169">
        <f t="shared" si="11"/>
        <v>2004</v>
      </c>
    </row>
    <row r="337" spans="1:7" ht="18.5">
      <c r="A337" s="188" t="s">
        <v>1441</v>
      </c>
      <c r="B337" s="188" t="s">
        <v>1443</v>
      </c>
      <c r="C337" s="189">
        <v>8250</v>
      </c>
      <c r="D337" s="190">
        <v>38182</v>
      </c>
      <c r="E337" s="188">
        <v>10582</v>
      </c>
      <c r="F337" s="169">
        <f t="shared" si="10"/>
        <v>7</v>
      </c>
      <c r="G337" s="169">
        <f t="shared" si="11"/>
        <v>2004</v>
      </c>
    </row>
    <row r="338" spans="1:7" ht="18.5">
      <c r="A338" s="188" t="s">
        <v>1441</v>
      </c>
      <c r="B338" s="188" t="s">
        <v>1447</v>
      </c>
      <c r="C338" s="189">
        <v>55937.5</v>
      </c>
      <c r="D338" s="190">
        <v>38172</v>
      </c>
      <c r="E338" s="188">
        <v>10583</v>
      </c>
      <c r="F338" s="169">
        <f t="shared" si="10"/>
        <v>7</v>
      </c>
      <c r="G338" s="169">
        <f t="shared" si="11"/>
        <v>2004</v>
      </c>
    </row>
    <row r="339" spans="1:7" ht="18.5">
      <c r="A339" s="188" t="s">
        <v>1441</v>
      </c>
      <c r="B339" s="188" t="s">
        <v>1442</v>
      </c>
      <c r="C339" s="189">
        <v>14843.75</v>
      </c>
      <c r="D339" s="190">
        <v>38172</v>
      </c>
      <c r="E339" s="188">
        <v>10584</v>
      </c>
      <c r="F339" s="169">
        <f t="shared" si="10"/>
        <v>7</v>
      </c>
      <c r="G339" s="169">
        <f t="shared" si="11"/>
        <v>2004</v>
      </c>
    </row>
    <row r="340" spans="1:7" ht="18.5">
      <c r="A340" s="188" t="s">
        <v>1438</v>
      </c>
      <c r="B340" s="188" t="s">
        <v>1448</v>
      </c>
      <c r="C340" s="189">
        <v>3562.5</v>
      </c>
      <c r="D340" s="190">
        <v>38178</v>
      </c>
      <c r="E340" s="188">
        <v>10585</v>
      </c>
      <c r="F340" s="169">
        <f t="shared" si="10"/>
        <v>7</v>
      </c>
      <c r="G340" s="169">
        <f t="shared" si="11"/>
        <v>2004</v>
      </c>
    </row>
    <row r="341" spans="1:7" ht="18.5">
      <c r="A341" s="188" t="s">
        <v>1438</v>
      </c>
      <c r="B341" s="188" t="s">
        <v>1444</v>
      </c>
      <c r="C341" s="189">
        <v>595</v>
      </c>
      <c r="D341" s="190">
        <v>38177</v>
      </c>
      <c r="E341" s="188">
        <v>10586</v>
      </c>
      <c r="F341" s="169">
        <f t="shared" si="10"/>
        <v>7</v>
      </c>
      <c r="G341" s="169">
        <f t="shared" si="11"/>
        <v>2004</v>
      </c>
    </row>
    <row r="342" spans="1:7" ht="18.5">
      <c r="A342" s="188" t="s">
        <v>1441</v>
      </c>
      <c r="B342" s="188" t="s">
        <v>1445</v>
      </c>
      <c r="C342" s="189">
        <v>20184.5</v>
      </c>
      <c r="D342" s="190">
        <v>38177</v>
      </c>
      <c r="E342" s="188">
        <v>10587</v>
      </c>
      <c r="F342" s="169">
        <f t="shared" si="10"/>
        <v>7</v>
      </c>
      <c r="G342" s="169">
        <f t="shared" si="11"/>
        <v>2004</v>
      </c>
    </row>
    <row r="343" spans="1:7" ht="18.5">
      <c r="A343" s="188" t="s">
        <v>1441</v>
      </c>
      <c r="B343" s="188" t="s">
        <v>1447</v>
      </c>
      <c r="C343" s="189">
        <v>78000</v>
      </c>
      <c r="D343" s="190">
        <v>38178</v>
      </c>
      <c r="E343" s="188">
        <v>10588</v>
      </c>
      <c r="F343" s="169">
        <f t="shared" si="10"/>
        <v>7</v>
      </c>
      <c r="G343" s="169">
        <f t="shared" si="11"/>
        <v>2004</v>
      </c>
    </row>
    <row r="344" spans="1:7" ht="18.5">
      <c r="A344" s="188" t="s">
        <v>1441</v>
      </c>
      <c r="B344" s="188" t="s">
        <v>1446</v>
      </c>
      <c r="C344" s="189">
        <v>1800</v>
      </c>
      <c r="D344" s="190">
        <v>38182</v>
      </c>
      <c r="E344" s="188">
        <v>10589</v>
      </c>
      <c r="F344" s="169">
        <f t="shared" si="10"/>
        <v>7</v>
      </c>
      <c r="G344" s="169">
        <f t="shared" si="11"/>
        <v>2004</v>
      </c>
    </row>
    <row r="345" spans="1:7" ht="18.5">
      <c r="A345" s="188" t="s">
        <v>1441</v>
      </c>
      <c r="B345" s="188" t="s">
        <v>1442</v>
      </c>
      <c r="C345" s="189">
        <v>27525</v>
      </c>
      <c r="D345" s="190">
        <v>38182</v>
      </c>
      <c r="E345" s="188">
        <v>10590</v>
      </c>
      <c r="F345" s="169">
        <f t="shared" si="10"/>
        <v>7</v>
      </c>
      <c r="G345" s="169">
        <f t="shared" si="11"/>
        <v>2004</v>
      </c>
    </row>
    <row r="346" spans="1:7" ht="18.5">
      <c r="A346" s="188" t="s">
        <v>1441</v>
      </c>
      <c r="B346" s="188" t="s">
        <v>1445</v>
      </c>
      <c r="C346" s="189">
        <v>20312.5</v>
      </c>
      <c r="D346" s="190">
        <v>38184</v>
      </c>
      <c r="E346" s="188">
        <v>10591</v>
      </c>
      <c r="F346" s="169">
        <f t="shared" si="10"/>
        <v>7</v>
      </c>
      <c r="G346" s="169">
        <f t="shared" si="11"/>
        <v>2004</v>
      </c>
    </row>
    <row r="347" spans="1:7" ht="18.5">
      <c r="A347" s="188" t="s">
        <v>1441</v>
      </c>
      <c r="B347" s="188" t="s">
        <v>1443</v>
      </c>
      <c r="C347" s="189">
        <v>12911.5</v>
      </c>
      <c r="D347" s="190">
        <v>38184</v>
      </c>
      <c r="E347" s="188">
        <v>10592</v>
      </c>
      <c r="F347" s="169">
        <f t="shared" si="10"/>
        <v>7</v>
      </c>
      <c r="G347" s="169">
        <f t="shared" si="11"/>
        <v>2004</v>
      </c>
    </row>
    <row r="348" spans="1:7" ht="18.5">
      <c r="A348" s="188" t="s">
        <v>1438</v>
      </c>
      <c r="B348" s="188" t="s">
        <v>1448</v>
      </c>
      <c r="C348" s="189">
        <v>49860</v>
      </c>
      <c r="D348" s="190">
        <v>38212</v>
      </c>
      <c r="E348" s="188">
        <v>10593</v>
      </c>
      <c r="F348" s="169">
        <f t="shared" si="10"/>
        <v>8</v>
      </c>
      <c r="G348" s="169">
        <f t="shared" si="11"/>
        <v>2004</v>
      </c>
    </row>
    <row r="349" spans="1:7" ht="18.5">
      <c r="A349" s="188" t="s">
        <v>1441</v>
      </c>
      <c r="B349" s="188" t="s">
        <v>1443</v>
      </c>
      <c r="C349" s="189">
        <v>14137.5</v>
      </c>
      <c r="D349" s="190">
        <v>38184</v>
      </c>
      <c r="E349" s="188">
        <v>10594</v>
      </c>
      <c r="F349" s="169">
        <f t="shared" si="10"/>
        <v>7</v>
      </c>
      <c r="G349" s="169">
        <f t="shared" si="11"/>
        <v>2004</v>
      </c>
    </row>
    <row r="350" spans="1:7" ht="18.5">
      <c r="A350" s="188" t="s">
        <v>1441</v>
      </c>
      <c r="B350" s="188" t="s">
        <v>1447</v>
      </c>
      <c r="C350" s="189">
        <v>118125</v>
      </c>
      <c r="D350" s="190">
        <v>38182</v>
      </c>
      <c r="E350" s="188">
        <v>10595</v>
      </c>
      <c r="F350" s="169">
        <f t="shared" si="10"/>
        <v>7</v>
      </c>
      <c r="G350" s="169">
        <f t="shared" si="11"/>
        <v>2004</v>
      </c>
    </row>
    <row r="351" spans="1:7" ht="18.5">
      <c r="A351" s="188" t="s">
        <v>1441</v>
      </c>
      <c r="B351" s="188" t="s">
        <v>1446</v>
      </c>
      <c r="C351" s="189">
        <v>29522</v>
      </c>
      <c r="D351" s="190">
        <v>38211</v>
      </c>
      <c r="E351" s="188">
        <v>10596</v>
      </c>
      <c r="F351" s="169">
        <f t="shared" si="10"/>
        <v>8</v>
      </c>
      <c r="G351" s="169">
        <f t="shared" si="11"/>
        <v>2004</v>
      </c>
    </row>
    <row r="352" spans="1:7" ht="18.5">
      <c r="A352" s="188" t="s">
        <v>1438</v>
      </c>
      <c r="B352" s="188" t="s">
        <v>1448</v>
      </c>
      <c r="C352" s="189">
        <v>17952</v>
      </c>
      <c r="D352" s="190">
        <v>38186</v>
      </c>
      <c r="E352" s="188">
        <v>10597</v>
      </c>
      <c r="F352" s="169">
        <f t="shared" si="10"/>
        <v>7</v>
      </c>
      <c r="G352" s="169">
        <f t="shared" si="11"/>
        <v>2004</v>
      </c>
    </row>
    <row r="353" spans="1:7" ht="18.5">
      <c r="A353" s="188" t="s">
        <v>1441</v>
      </c>
      <c r="B353" s="188" t="s">
        <v>1445</v>
      </c>
      <c r="C353" s="189">
        <v>59712.5</v>
      </c>
      <c r="D353" s="190">
        <v>38186</v>
      </c>
      <c r="E353" s="188">
        <v>10598</v>
      </c>
      <c r="F353" s="169">
        <f t="shared" si="10"/>
        <v>7</v>
      </c>
      <c r="G353" s="169">
        <f t="shared" si="11"/>
        <v>2004</v>
      </c>
    </row>
    <row r="354" spans="1:7" ht="18.5">
      <c r="A354" s="188" t="s">
        <v>1438</v>
      </c>
      <c r="B354" s="188" t="s">
        <v>1440</v>
      </c>
      <c r="C354" s="189">
        <v>12325</v>
      </c>
      <c r="D354" s="190">
        <v>38189</v>
      </c>
      <c r="E354" s="188">
        <v>10599</v>
      </c>
      <c r="F354" s="169">
        <f t="shared" si="10"/>
        <v>7</v>
      </c>
      <c r="G354" s="169">
        <f t="shared" si="11"/>
        <v>2004</v>
      </c>
    </row>
    <row r="355" spans="1:7" ht="18.5">
      <c r="A355" s="188" t="s">
        <v>1441</v>
      </c>
      <c r="B355" s="188" t="s">
        <v>1442</v>
      </c>
      <c r="C355" s="189">
        <v>11995</v>
      </c>
      <c r="D355" s="190">
        <v>38189</v>
      </c>
      <c r="E355" s="188">
        <v>10600</v>
      </c>
      <c r="F355" s="169">
        <f t="shared" si="10"/>
        <v>7</v>
      </c>
      <c r="G355" s="169">
        <f t="shared" si="11"/>
        <v>2004</v>
      </c>
    </row>
    <row r="356" spans="1:7" ht="18.5">
      <c r="A356" s="188" t="s">
        <v>1438</v>
      </c>
      <c r="B356" s="188" t="s">
        <v>1448</v>
      </c>
      <c r="C356" s="189">
        <v>57125</v>
      </c>
      <c r="D356" s="190">
        <v>38190</v>
      </c>
      <c r="E356" s="188">
        <v>10601</v>
      </c>
      <c r="F356" s="169">
        <f t="shared" si="10"/>
        <v>7</v>
      </c>
      <c r="G356" s="169">
        <f t="shared" si="11"/>
        <v>2004</v>
      </c>
    </row>
    <row r="357" spans="1:7" ht="18.5">
      <c r="A357" s="188" t="s">
        <v>1441</v>
      </c>
      <c r="B357" s="188" t="s">
        <v>1446</v>
      </c>
      <c r="C357" s="189">
        <v>1218.75</v>
      </c>
      <c r="D357" s="190">
        <v>38190</v>
      </c>
      <c r="E357" s="188">
        <v>10602</v>
      </c>
      <c r="F357" s="169">
        <f t="shared" si="10"/>
        <v>7</v>
      </c>
      <c r="G357" s="169">
        <f t="shared" si="11"/>
        <v>2004</v>
      </c>
    </row>
    <row r="358" spans="1:7" ht="18.5">
      <c r="A358" s="188" t="s">
        <v>1441</v>
      </c>
      <c r="B358" s="188" t="s">
        <v>1446</v>
      </c>
      <c r="C358" s="189">
        <v>37075</v>
      </c>
      <c r="D358" s="190">
        <v>38207</v>
      </c>
      <c r="E358" s="188">
        <v>10603</v>
      </c>
      <c r="F358" s="169">
        <f t="shared" si="10"/>
        <v>8</v>
      </c>
      <c r="G358" s="169">
        <f t="shared" si="11"/>
        <v>2004</v>
      </c>
    </row>
    <row r="359" spans="1:7" ht="18.5">
      <c r="A359" s="188" t="s">
        <v>1441</v>
      </c>
      <c r="B359" s="188" t="s">
        <v>1445</v>
      </c>
      <c r="C359" s="189">
        <v>5771.25</v>
      </c>
      <c r="D359" s="190">
        <v>38197</v>
      </c>
      <c r="E359" s="188">
        <v>10604</v>
      </c>
      <c r="F359" s="169">
        <f t="shared" si="10"/>
        <v>7</v>
      </c>
      <c r="G359" s="169">
        <f t="shared" si="11"/>
        <v>2004</v>
      </c>
    </row>
    <row r="360" spans="1:7" ht="18.5">
      <c r="A360" s="188" t="s">
        <v>1441</v>
      </c>
      <c r="B360" s="188" t="s">
        <v>1445</v>
      </c>
      <c r="C360" s="189">
        <v>102742.25</v>
      </c>
      <c r="D360" s="190">
        <v>38197</v>
      </c>
      <c r="E360" s="188">
        <v>10605</v>
      </c>
      <c r="F360" s="169">
        <f t="shared" si="10"/>
        <v>7</v>
      </c>
      <c r="G360" s="169">
        <f t="shared" si="11"/>
        <v>2004</v>
      </c>
    </row>
    <row r="361" spans="1:7" ht="18.5">
      <c r="A361" s="188" t="s">
        <v>1441</v>
      </c>
      <c r="B361" s="188" t="s">
        <v>1442</v>
      </c>
      <c r="C361" s="189">
        <v>28260</v>
      </c>
      <c r="D361" s="190">
        <v>38199</v>
      </c>
      <c r="E361" s="188">
        <v>10606</v>
      </c>
      <c r="F361" s="169">
        <f t="shared" si="10"/>
        <v>7</v>
      </c>
      <c r="G361" s="169">
        <f t="shared" si="11"/>
        <v>2004</v>
      </c>
    </row>
    <row r="362" spans="1:7" ht="18.5">
      <c r="A362" s="188" t="s">
        <v>1438</v>
      </c>
      <c r="B362" s="188" t="s">
        <v>1439</v>
      </c>
      <c r="C362" s="189">
        <v>161885</v>
      </c>
      <c r="D362" s="190">
        <v>38193</v>
      </c>
      <c r="E362" s="188">
        <v>10607</v>
      </c>
      <c r="F362" s="169">
        <f t="shared" si="10"/>
        <v>7</v>
      </c>
      <c r="G362" s="169">
        <f t="shared" si="11"/>
        <v>2004</v>
      </c>
    </row>
    <row r="363" spans="1:7" ht="18.5">
      <c r="A363" s="188" t="s">
        <v>1441</v>
      </c>
      <c r="B363" s="188" t="s">
        <v>1442</v>
      </c>
      <c r="C363" s="189">
        <v>26600</v>
      </c>
      <c r="D363" s="190">
        <v>38200</v>
      </c>
      <c r="E363" s="188">
        <v>10608</v>
      </c>
      <c r="F363" s="169">
        <f t="shared" si="10"/>
        <v>8</v>
      </c>
      <c r="G363" s="169">
        <f t="shared" si="11"/>
        <v>2004</v>
      </c>
    </row>
    <row r="364" spans="1:7" ht="18.5">
      <c r="A364" s="188" t="s">
        <v>1438</v>
      </c>
      <c r="B364" s="188" t="s">
        <v>1448</v>
      </c>
      <c r="C364" s="189">
        <v>10600</v>
      </c>
      <c r="D364" s="190">
        <v>38198</v>
      </c>
      <c r="E364" s="188">
        <v>10609</v>
      </c>
      <c r="F364" s="169">
        <f t="shared" si="10"/>
        <v>7</v>
      </c>
      <c r="G364" s="169">
        <f t="shared" si="11"/>
        <v>2004</v>
      </c>
    </row>
    <row r="365" spans="1:7" ht="18.5">
      <c r="A365" s="188" t="s">
        <v>1441</v>
      </c>
      <c r="B365" s="188" t="s">
        <v>1446</v>
      </c>
      <c r="C365" s="189">
        <v>7481.25</v>
      </c>
      <c r="D365" s="190">
        <v>38205</v>
      </c>
      <c r="E365" s="188">
        <v>10610</v>
      </c>
      <c r="F365" s="169">
        <f t="shared" si="10"/>
        <v>8</v>
      </c>
      <c r="G365" s="169">
        <f t="shared" si="11"/>
        <v>2004</v>
      </c>
    </row>
    <row r="366" spans="1:7" ht="18.5">
      <c r="A366" s="188" t="s">
        <v>1438</v>
      </c>
      <c r="B366" s="188" t="s">
        <v>1440</v>
      </c>
      <c r="C366" s="189">
        <v>20200</v>
      </c>
      <c r="D366" s="190">
        <v>38200</v>
      </c>
      <c r="E366" s="188">
        <v>10611</v>
      </c>
      <c r="F366" s="169">
        <f t="shared" si="10"/>
        <v>8</v>
      </c>
      <c r="G366" s="169">
        <f t="shared" si="11"/>
        <v>2004</v>
      </c>
    </row>
    <row r="367" spans="1:7" ht="18.5">
      <c r="A367" s="188" t="s">
        <v>1441</v>
      </c>
      <c r="B367" s="188" t="s">
        <v>1445</v>
      </c>
      <c r="C367" s="189">
        <v>159375</v>
      </c>
      <c r="D367" s="190">
        <v>38200</v>
      </c>
      <c r="E367" s="188">
        <v>10612</v>
      </c>
      <c r="F367" s="169">
        <f t="shared" si="10"/>
        <v>8</v>
      </c>
      <c r="G367" s="169">
        <f t="shared" si="11"/>
        <v>2004</v>
      </c>
    </row>
    <row r="368" spans="1:7" ht="18.5">
      <c r="A368" s="188" t="s">
        <v>1441</v>
      </c>
      <c r="B368" s="188" t="s">
        <v>1442</v>
      </c>
      <c r="C368" s="189">
        <v>8830</v>
      </c>
      <c r="D368" s="190">
        <v>38200</v>
      </c>
      <c r="E368" s="188">
        <v>10613</v>
      </c>
      <c r="F368" s="169">
        <f t="shared" si="10"/>
        <v>8</v>
      </c>
      <c r="G368" s="169">
        <f t="shared" si="11"/>
        <v>2004</v>
      </c>
    </row>
    <row r="369" spans="1:7" ht="18.5">
      <c r="A369" s="188" t="s">
        <v>1441</v>
      </c>
      <c r="B369" s="188" t="s">
        <v>1446</v>
      </c>
      <c r="C369" s="189">
        <v>11600</v>
      </c>
      <c r="D369" s="190">
        <v>38200</v>
      </c>
      <c r="E369" s="188">
        <v>10614</v>
      </c>
      <c r="F369" s="169">
        <f t="shared" si="10"/>
        <v>8</v>
      </c>
      <c r="G369" s="169">
        <f t="shared" si="11"/>
        <v>2004</v>
      </c>
    </row>
    <row r="370" spans="1:7" ht="18.5">
      <c r="A370" s="188" t="s">
        <v>1441</v>
      </c>
      <c r="B370" s="188" t="s">
        <v>1447</v>
      </c>
      <c r="C370" s="189">
        <v>3000</v>
      </c>
      <c r="D370" s="190">
        <v>38205</v>
      </c>
      <c r="E370" s="188">
        <v>10615</v>
      </c>
      <c r="F370" s="169">
        <f t="shared" si="10"/>
        <v>8</v>
      </c>
      <c r="G370" s="169">
        <f t="shared" si="11"/>
        <v>2004</v>
      </c>
    </row>
    <row r="371" spans="1:7" ht="18.5">
      <c r="A371" s="188" t="s">
        <v>1441</v>
      </c>
      <c r="B371" s="188" t="s">
        <v>1445</v>
      </c>
      <c r="C371" s="189">
        <v>120174.75</v>
      </c>
      <c r="D371" s="190">
        <v>38204</v>
      </c>
      <c r="E371" s="188">
        <v>10616</v>
      </c>
      <c r="F371" s="169">
        <f t="shared" si="10"/>
        <v>8</v>
      </c>
      <c r="G371" s="169">
        <f t="shared" si="11"/>
        <v>2004</v>
      </c>
    </row>
    <row r="372" spans="1:7" ht="18.5">
      <c r="A372" s="188" t="s">
        <v>1441</v>
      </c>
      <c r="B372" s="188" t="s">
        <v>1442</v>
      </c>
      <c r="C372" s="189">
        <v>35062.5</v>
      </c>
      <c r="D372" s="190">
        <v>38203</v>
      </c>
      <c r="E372" s="188">
        <v>10617</v>
      </c>
      <c r="F372" s="169">
        <f t="shared" si="10"/>
        <v>8</v>
      </c>
      <c r="G372" s="169">
        <f t="shared" si="11"/>
        <v>2004</v>
      </c>
    </row>
    <row r="373" spans="1:7" ht="18.5">
      <c r="A373" s="188" t="s">
        <v>1441</v>
      </c>
      <c r="B373" s="188" t="s">
        <v>1445</v>
      </c>
      <c r="C373" s="189">
        <v>67437.5</v>
      </c>
      <c r="D373" s="190">
        <v>38207</v>
      </c>
      <c r="E373" s="188">
        <v>10618</v>
      </c>
      <c r="F373" s="169">
        <f t="shared" si="10"/>
        <v>8</v>
      </c>
      <c r="G373" s="169">
        <f t="shared" si="11"/>
        <v>2004</v>
      </c>
    </row>
    <row r="374" spans="1:7" ht="18.5">
      <c r="A374" s="188" t="s">
        <v>1441</v>
      </c>
      <c r="B374" s="188" t="s">
        <v>1443</v>
      </c>
      <c r="C374" s="189">
        <v>31500</v>
      </c>
      <c r="D374" s="190">
        <v>38206</v>
      </c>
      <c r="E374" s="188">
        <v>10619</v>
      </c>
      <c r="F374" s="169">
        <f t="shared" si="10"/>
        <v>8</v>
      </c>
      <c r="G374" s="169">
        <f t="shared" si="11"/>
        <v>2004</v>
      </c>
    </row>
    <row r="375" spans="1:7" ht="18.5">
      <c r="A375" s="188" t="s">
        <v>1441</v>
      </c>
      <c r="B375" s="188" t="s">
        <v>1447</v>
      </c>
      <c r="C375" s="189">
        <v>1437.5</v>
      </c>
      <c r="D375" s="190">
        <v>38213</v>
      </c>
      <c r="E375" s="188">
        <v>10620</v>
      </c>
      <c r="F375" s="169">
        <f t="shared" si="10"/>
        <v>8</v>
      </c>
      <c r="G375" s="169">
        <f t="shared" si="11"/>
        <v>2004</v>
      </c>
    </row>
    <row r="376" spans="1:7" ht="18.5">
      <c r="A376" s="188" t="s">
        <v>1441</v>
      </c>
      <c r="B376" s="188" t="s">
        <v>1442</v>
      </c>
      <c r="C376" s="189">
        <v>18962.5</v>
      </c>
      <c r="D376" s="190">
        <v>38210</v>
      </c>
      <c r="E376" s="188">
        <v>10621</v>
      </c>
      <c r="F376" s="169">
        <f t="shared" si="10"/>
        <v>8</v>
      </c>
      <c r="G376" s="169">
        <f t="shared" si="11"/>
        <v>2004</v>
      </c>
    </row>
    <row r="377" spans="1:7" ht="18.5">
      <c r="A377" s="188" t="s">
        <v>1441</v>
      </c>
      <c r="B377" s="188" t="s">
        <v>1442</v>
      </c>
      <c r="C377" s="189">
        <v>14000</v>
      </c>
      <c r="D377" s="190">
        <v>38210</v>
      </c>
      <c r="E377" s="188">
        <v>10622</v>
      </c>
      <c r="F377" s="169">
        <f t="shared" si="10"/>
        <v>8</v>
      </c>
      <c r="G377" s="169">
        <f t="shared" si="11"/>
        <v>2004</v>
      </c>
    </row>
    <row r="378" spans="1:7" ht="18.5">
      <c r="A378" s="188" t="s">
        <v>1441</v>
      </c>
      <c r="B378" s="188" t="s">
        <v>1446</v>
      </c>
      <c r="C378" s="189">
        <v>33423.75</v>
      </c>
      <c r="D378" s="190">
        <v>38211</v>
      </c>
      <c r="E378" s="188">
        <v>10623</v>
      </c>
      <c r="F378" s="169">
        <f t="shared" si="10"/>
        <v>8</v>
      </c>
      <c r="G378" s="169">
        <f t="shared" si="11"/>
        <v>2004</v>
      </c>
    </row>
    <row r="379" spans="1:7" ht="18.5">
      <c r="A379" s="188" t="s">
        <v>1441</v>
      </c>
      <c r="B379" s="188" t="s">
        <v>1442</v>
      </c>
      <c r="C379" s="189">
        <v>34831</v>
      </c>
      <c r="D379" s="190">
        <v>38218</v>
      </c>
      <c r="E379" s="188">
        <v>10624</v>
      </c>
      <c r="F379" s="169">
        <f t="shared" si="10"/>
        <v>8</v>
      </c>
      <c r="G379" s="169">
        <f t="shared" si="11"/>
        <v>2004</v>
      </c>
    </row>
    <row r="380" spans="1:7" ht="18.5">
      <c r="A380" s="188" t="s">
        <v>1441</v>
      </c>
      <c r="B380" s="188" t="s">
        <v>1443</v>
      </c>
      <c r="C380" s="189">
        <v>11993.75</v>
      </c>
      <c r="D380" s="190">
        <v>38213</v>
      </c>
      <c r="E380" s="188">
        <v>10625</v>
      </c>
      <c r="F380" s="169">
        <f t="shared" si="10"/>
        <v>8</v>
      </c>
      <c r="G380" s="169">
        <f t="shared" si="11"/>
        <v>2004</v>
      </c>
    </row>
    <row r="381" spans="1:7" ht="18.5">
      <c r="A381" s="188" t="s">
        <v>1441</v>
      </c>
      <c r="B381" s="188" t="s">
        <v>1445</v>
      </c>
      <c r="C381" s="189">
        <v>37590</v>
      </c>
      <c r="D381" s="190">
        <v>38219</v>
      </c>
      <c r="E381" s="188">
        <v>10626</v>
      </c>
      <c r="F381" s="169">
        <f t="shared" si="10"/>
        <v>8</v>
      </c>
      <c r="G381" s="169">
        <f t="shared" si="11"/>
        <v>2004</v>
      </c>
    </row>
    <row r="382" spans="1:7" ht="18.5">
      <c r="A382" s="188" t="s">
        <v>1441</v>
      </c>
      <c r="B382" s="188" t="s">
        <v>1446</v>
      </c>
      <c r="C382" s="189">
        <v>29643.75</v>
      </c>
      <c r="D382" s="190">
        <v>38220</v>
      </c>
      <c r="E382" s="188">
        <v>10627</v>
      </c>
      <c r="F382" s="169">
        <f t="shared" si="10"/>
        <v>8</v>
      </c>
      <c r="G382" s="169">
        <f t="shared" si="11"/>
        <v>2004</v>
      </c>
    </row>
    <row r="383" spans="1:7" ht="18.5">
      <c r="A383" s="188" t="s">
        <v>1441</v>
      </c>
      <c r="B383" s="188" t="s">
        <v>1442</v>
      </c>
      <c r="C383" s="189">
        <v>11250</v>
      </c>
      <c r="D383" s="190">
        <v>38219</v>
      </c>
      <c r="E383" s="188">
        <v>10628</v>
      </c>
      <c r="F383" s="169">
        <f t="shared" si="10"/>
        <v>8</v>
      </c>
      <c r="G383" s="169">
        <f t="shared" si="11"/>
        <v>2004</v>
      </c>
    </row>
    <row r="384" spans="1:7" ht="18.5">
      <c r="A384" s="188" t="s">
        <v>1441</v>
      </c>
      <c r="B384" s="188" t="s">
        <v>1442</v>
      </c>
      <c r="C384" s="189">
        <v>69376.25</v>
      </c>
      <c r="D384" s="190">
        <v>38219</v>
      </c>
      <c r="E384" s="188">
        <v>10629</v>
      </c>
      <c r="F384" s="169">
        <f t="shared" si="10"/>
        <v>8</v>
      </c>
      <c r="G384" s="169">
        <f t="shared" si="11"/>
        <v>2004</v>
      </c>
    </row>
    <row r="385" spans="1:7" ht="18.5">
      <c r="A385" s="188" t="s">
        <v>1441</v>
      </c>
      <c r="B385" s="188" t="s">
        <v>1445</v>
      </c>
      <c r="C385" s="189">
        <v>22590</v>
      </c>
      <c r="D385" s="190">
        <v>38218</v>
      </c>
      <c r="E385" s="188">
        <v>10630</v>
      </c>
      <c r="F385" s="169">
        <f t="shared" si="10"/>
        <v>8</v>
      </c>
      <c r="G385" s="169">
        <f t="shared" si="11"/>
        <v>2004</v>
      </c>
    </row>
    <row r="386" spans="1:7" ht="18.5">
      <c r="A386" s="188" t="s">
        <v>1441</v>
      </c>
      <c r="B386" s="188" t="s">
        <v>1446</v>
      </c>
      <c r="C386" s="189">
        <v>1395</v>
      </c>
      <c r="D386" s="190">
        <v>38214</v>
      </c>
      <c r="E386" s="188">
        <v>10631</v>
      </c>
      <c r="F386" s="169">
        <f t="shared" si="10"/>
        <v>8</v>
      </c>
      <c r="G386" s="169">
        <f t="shared" si="11"/>
        <v>2004</v>
      </c>
    </row>
    <row r="387" spans="1:7" ht="18.5">
      <c r="A387" s="188" t="s">
        <v>1441</v>
      </c>
      <c r="B387" s="188" t="s">
        <v>1446</v>
      </c>
      <c r="C387" s="189">
        <v>14725</v>
      </c>
      <c r="D387" s="190">
        <v>38218</v>
      </c>
      <c r="E387" s="188">
        <v>10632</v>
      </c>
      <c r="F387" s="169">
        <f t="shared" si="10"/>
        <v>8</v>
      </c>
      <c r="G387" s="169">
        <f t="shared" si="11"/>
        <v>2004</v>
      </c>
    </row>
    <row r="388" spans="1:7" ht="18.5">
      <c r="A388" s="188" t="s">
        <v>1438</v>
      </c>
      <c r="B388" s="188" t="s">
        <v>1448</v>
      </c>
      <c r="C388" s="189">
        <v>137764.75</v>
      </c>
      <c r="D388" s="190">
        <v>38217</v>
      </c>
      <c r="E388" s="188">
        <v>10633</v>
      </c>
      <c r="F388" s="169">
        <f t="shared" ref="F388:F451" si="12">MONTH(D388)</f>
        <v>8</v>
      </c>
      <c r="G388" s="169">
        <f t="shared" ref="G388:G451" si="13">YEAR(D388)</f>
        <v>2004</v>
      </c>
    </row>
    <row r="389" spans="1:7" ht="18.5">
      <c r="A389" s="188" t="s">
        <v>1441</v>
      </c>
      <c r="B389" s="188" t="s">
        <v>1442</v>
      </c>
      <c r="C389" s="189">
        <v>124637.5</v>
      </c>
      <c r="D389" s="190">
        <v>38220</v>
      </c>
      <c r="E389" s="188">
        <v>10634</v>
      </c>
      <c r="F389" s="169">
        <f t="shared" si="12"/>
        <v>8</v>
      </c>
      <c r="G389" s="169">
        <f t="shared" si="13"/>
        <v>2004</v>
      </c>
    </row>
    <row r="390" spans="1:7" ht="18.5">
      <c r="A390" s="188" t="s">
        <v>1441</v>
      </c>
      <c r="B390" s="188" t="s">
        <v>1446</v>
      </c>
      <c r="C390" s="189">
        <v>33155.5</v>
      </c>
      <c r="D390" s="190">
        <v>38220</v>
      </c>
      <c r="E390" s="188">
        <v>10635</v>
      </c>
      <c r="F390" s="169">
        <f t="shared" si="12"/>
        <v>8</v>
      </c>
      <c r="G390" s="169">
        <f t="shared" si="13"/>
        <v>2004</v>
      </c>
    </row>
    <row r="391" spans="1:7" ht="18.5">
      <c r="A391" s="188" t="s">
        <v>1441</v>
      </c>
      <c r="B391" s="188" t="s">
        <v>1442</v>
      </c>
      <c r="C391" s="189">
        <v>15737.5</v>
      </c>
      <c r="D391" s="190">
        <v>38225</v>
      </c>
      <c r="E391" s="188">
        <v>10636</v>
      </c>
      <c r="F391" s="169">
        <f t="shared" si="12"/>
        <v>8</v>
      </c>
      <c r="G391" s="169">
        <f t="shared" si="13"/>
        <v>2004</v>
      </c>
    </row>
    <row r="392" spans="1:7" ht="18.5">
      <c r="A392" s="188" t="s">
        <v>1438</v>
      </c>
      <c r="B392" s="188" t="s">
        <v>1440</v>
      </c>
      <c r="C392" s="189">
        <v>69048.5</v>
      </c>
      <c r="D392" s="190">
        <v>38225</v>
      </c>
      <c r="E392" s="188">
        <v>10637</v>
      </c>
      <c r="F392" s="169">
        <f t="shared" si="12"/>
        <v>8</v>
      </c>
      <c r="G392" s="169">
        <f t="shared" si="13"/>
        <v>2004</v>
      </c>
    </row>
    <row r="393" spans="1:7" ht="18.5">
      <c r="A393" s="188" t="s">
        <v>1441</v>
      </c>
      <c r="B393" s="188" t="s">
        <v>1443</v>
      </c>
      <c r="C393" s="189">
        <v>68001.25</v>
      </c>
      <c r="D393" s="190">
        <v>38231</v>
      </c>
      <c r="E393" s="188">
        <v>10638</v>
      </c>
      <c r="F393" s="169">
        <f t="shared" si="12"/>
        <v>9</v>
      </c>
      <c r="G393" s="169">
        <f t="shared" si="13"/>
        <v>2004</v>
      </c>
    </row>
    <row r="394" spans="1:7" ht="18.5">
      <c r="A394" s="188" t="s">
        <v>1438</v>
      </c>
      <c r="B394" s="188" t="s">
        <v>1448</v>
      </c>
      <c r="C394" s="189">
        <v>12500</v>
      </c>
      <c r="D394" s="190">
        <v>38226</v>
      </c>
      <c r="E394" s="188">
        <v>10639</v>
      </c>
      <c r="F394" s="169">
        <f t="shared" si="12"/>
        <v>8</v>
      </c>
      <c r="G394" s="169">
        <f t="shared" si="13"/>
        <v>2004</v>
      </c>
    </row>
    <row r="395" spans="1:7" ht="18.5">
      <c r="A395" s="188" t="s">
        <v>1441</v>
      </c>
      <c r="B395" s="188" t="s">
        <v>1442</v>
      </c>
      <c r="C395" s="189">
        <v>17718.75</v>
      </c>
      <c r="D395" s="190">
        <v>38227</v>
      </c>
      <c r="E395" s="188">
        <v>10640</v>
      </c>
      <c r="F395" s="169">
        <f t="shared" si="12"/>
        <v>8</v>
      </c>
      <c r="G395" s="169">
        <f t="shared" si="13"/>
        <v>2004</v>
      </c>
    </row>
    <row r="396" spans="1:7" ht="18.5">
      <c r="A396" s="188" t="s">
        <v>1441</v>
      </c>
      <c r="B396" s="188" t="s">
        <v>1442</v>
      </c>
      <c r="C396" s="189">
        <v>51350</v>
      </c>
      <c r="D396" s="190">
        <v>38225</v>
      </c>
      <c r="E396" s="188">
        <v>10641</v>
      </c>
      <c r="F396" s="169">
        <f t="shared" si="12"/>
        <v>8</v>
      </c>
      <c r="G396" s="169">
        <f t="shared" si="13"/>
        <v>2004</v>
      </c>
    </row>
    <row r="397" spans="1:7" ht="18.5">
      <c r="A397" s="188" t="s">
        <v>1438</v>
      </c>
      <c r="B397" s="188" t="s">
        <v>1448</v>
      </c>
      <c r="C397" s="189">
        <v>17400</v>
      </c>
      <c r="D397" s="190">
        <v>38235</v>
      </c>
      <c r="E397" s="188">
        <v>10642</v>
      </c>
      <c r="F397" s="169">
        <f t="shared" si="12"/>
        <v>9</v>
      </c>
      <c r="G397" s="169">
        <f t="shared" si="13"/>
        <v>2004</v>
      </c>
    </row>
    <row r="398" spans="1:7" ht="18.5">
      <c r="A398" s="188" t="s">
        <v>1438</v>
      </c>
      <c r="B398" s="188" t="s">
        <v>1440</v>
      </c>
      <c r="C398" s="189">
        <v>20362.5</v>
      </c>
      <c r="D398" s="190">
        <v>38232</v>
      </c>
      <c r="E398" s="188">
        <v>10643</v>
      </c>
      <c r="F398" s="169">
        <f t="shared" si="12"/>
        <v>9</v>
      </c>
      <c r="G398" s="169">
        <f t="shared" si="13"/>
        <v>2004</v>
      </c>
    </row>
    <row r="399" spans="1:7" ht="18.5">
      <c r="A399" s="188" t="s">
        <v>1441</v>
      </c>
      <c r="B399" s="188" t="s">
        <v>1443</v>
      </c>
      <c r="C399" s="189">
        <v>34295</v>
      </c>
      <c r="D399" s="190">
        <v>38231</v>
      </c>
      <c r="E399" s="188">
        <v>10644</v>
      </c>
      <c r="F399" s="169">
        <f t="shared" si="12"/>
        <v>9</v>
      </c>
      <c r="G399" s="169">
        <f t="shared" si="13"/>
        <v>2004</v>
      </c>
    </row>
    <row r="400" spans="1:7" ht="18.5">
      <c r="A400" s="188" t="s">
        <v>1441</v>
      </c>
      <c r="B400" s="188" t="s">
        <v>1442</v>
      </c>
      <c r="C400" s="189">
        <v>38375</v>
      </c>
      <c r="D400" s="190">
        <v>38232</v>
      </c>
      <c r="E400" s="188">
        <v>10645</v>
      </c>
      <c r="F400" s="169">
        <f t="shared" si="12"/>
        <v>9</v>
      </c>
      <c r="G400" s="169">
        <f t="shared" si="13"/>
        <v>2004</v>
      </c>
    </row>
    <row r="401" spans="1:7" ht="18.5">
      <c r="A401" s="188" t="s">
        <v>1438</v>
      </c>
      <c r="B401" s="188" t="s">
        <v>1444</v>
      </c>
      <c r="C401" s="189">
        <v>36150</v>
      </c>
      <c r="D401" s="190">
        <v>38233</v>
      </c>
      <c r="E401" s="188">
        <v>10646</v>
      </c>
      <c r="F401" s="169">
        <f t="shared" si="12"/>
        <v>9</v>
      </c>
      <c r="G401" s="169">
        <f t="shared" si="13"/>
        <v>2004</v>
      </c>
    </row>
    <row r="402" spans="1:7" ht="18.5">
      <c r="A402" s="188" t="s">
        <v>1441</v>
      </c>
      <c r="B402" s="188" t="s">
        <v>1442</v>
      </c>
      <c r="C402" s="189">
        <v>15900</v>
      </c>
      <c r="D402" s="190">
        <v>38233</v>
      </c>
      <c r="E402" s="188">
        <v>10647</v>
      </c>
      <c r="F402" s="169">
        <f t="shared" si="12"/>
        <v>9</v>
      </c>
      <c r="G402" s="169">
        <f t="shared" si="13"/>
        <v>2004</v>
      </c>
    </row>
    <row r="403" spans="1:7" ht="18.5">
      <c r="A403" s="188" t="s">
        <v>1438</v>
      </c>
      <c r="B403" s="188" t="s">
        <v>1439</v>
      </c>
      <c r="C403" s="189">
        <v>9309.25</v>
      </c>
      <c r="D403" s="190">
        <v>38239</v>
      </c>
      <c r="E403" s="188">
        <v>10648</v>
      </c>
      <c r="F403" s="169">
        <f t="shared" si="12"/>
        <v>9</v>
      </c>
      <c r="G403" s="169">
        <f t="shared" si="13"/>
        <v>2004</v>
      </c>
    </row>
    <row r="404" spans="1:7" ht="18.5">
      <c r="A404" s="188" t="s">
        <v>1438</v>
      </c>
      <c r="B404" s="188" t="s">
        <v>1439</v>
      </c>
      <c r="C404" s="189">
        <v>35850</v>
      </c>
      <c r="D404" s="190">
        <v>38228</v>
      </c>
      <c r="E404" s="188">
        <v>10649</v>
      </c>
      <c r="F404" s="169">
        <f t="shared" si="12"/>
        <v>8</v>
      </c>
      <c r="G404" s="169">
        <f t="shared" si="13"/>
        <v>2004</v>
      </c>
    </row>
    <row r="405" spans="1:7" ht="18.5">
      <c r="A405" s="188" t="s">
        <v>1438</v>
      </c>
      <c r="B405" s="188" t="s">
        <v>1439</v>
      </c>
      <c r="C405" s="189">
        <v>44480</v>
      </c>
      <c r="D405" s="190">
        <v>38233</v>
      </c>
      <c r="E405" s="188">
        <v>10650</v>
      </c>
      <c r="F405" s="169">
        <f t="shared" si="12"/>
        <v>9</v>
      </c>
      <c r="G405" s="169">
        <f t="shared" si="13"/>
        <v>2004</v>
      </c>
    </row>
    <row r="406" spans="1:7" ht="18.5">
      <c r="A406" s="188" t="s">
        <v>1441</v>
      </c>
      <c r="B406" s="188" t="s">
        <v>1446</v>
      </c>
      <c r="C406" s="189">
        <v>9945</v>
      </c>
      <c r="D406" s="190">
        <v>38241</v>
      </c>
      <c r="E406" s="188">
        <v>10651</v>
      </c>
      <c r="F406" s="169">
        <f t="shared" si="12"/>
        <v>9</v>
      </c>
      <c r="G406" s="169">
        <f t="shared" si="13"/>
        <v>2004</v>
      </c>
    </row>
    <row r="407" spans="1:7" ht="18.5">
      <c r="A407" s="188" t="s">
        <v>1441</v>
      </c>
      <c r="B407" s="188" t="s">
        <v>1442</v>
      </c>
      <c r="C407" s="189">
        <v>7971</v>
      </c>
      <c r="D407" s="190">
        <v>38238</v>
      </c>
      <c r="E407" s="188">
        <v>10652</v>
      </c>
      <c r="F407" s="169">
        <f t="shared" si="12"/>
        <v>9</v>
      </c>
      <c r="G407" s="169">
        <f t="shared" si="13"/>
        <v>2004</v>
      </c>
    </row>
    <row r="408" spans="1:7" ht="18.5">
      <c r="A408" s="188" t="s">
        <v>1441</v>
      </c>
      <c r="B408" s="188" t="s">
        <v>1445</v>
      </c>
      <c r="C408" s="189">
        <v>27078.75</v>
      </c>
      <c r="D408" s="190">
        <v>38249</v>
      </c>
      <c r="E408" s="188">
        <v>10653</v>
      </c>
      <c r="F408" s="169">
        <f t="shared" si="12"/>
        <v>9</v>
      </c>
      <c r="G408" s="169">
        <f t="shared" si="13"/>
        <v>2004</v>
      </c>
    </row>
    <row r="409" spans="1:7" ht="18.5">
      <c r="A409" s="188" t="s">
        <v>1438</v>
      </c>
      <c r="B409" s="188" t="s">
        <v>1439</v>
      </c>
      <c r="C409" s="189">
        <v>15045.75</v>
      </c>
      <c r="D409" s="190">
        <v>38241</v>
      </c>
      <c r="E409" s="188">
        <v>10654</v>
      </c>
      <c r="F409" s="169">
        <f t="shared" si="12"/>
        <v>9</v>
      </c>
      <c r="G409" s="169">
        <f t="shared" si="13"/>
        <v>2004</v>
      </c>
    </row>
    <row r="410" spans="1:7" ht="18.5">
      <c r="A410" s="188" t="s">
        <v>1441</v>
      </c>
      <c r="B410" s="188" t="s">
        <v>1445</v>
      </c>
      <c r="C410" s="189">
        <v>3860</v>
      </c>
      <c r="D410" s="190">
        <v>38241</v>
      </c>
      <c r="E410" s="188">
        <v>10655</v>
      </c>
      <c r="F410" s="169">
        <f t="shared" si="12"/>
        <v>9</v>
      </c>
      <c r="G410" s="169">
        <f t="shared" si="13"/>
        <v>2004</v>
      </c>
    </row>
    <row r="411" spans="1:7" ht="18.5">
      <c r="A411" s="188" t="s">
        <v>1438</v>
      </c>
      <c r="B411" s="188" t="s">
        <v>1440</v>
      </c>
      <c r="C411" s="189">
        <v>15105.25</v>
      </c>
      <c r="D411" s="190">
        <v>38240</v>
      </c>
      <c r="E411" s="188">
        <v>10656</v>
      </c>
      <c r="F411" s="169">
        <f t="shared" si="12"/>
        <v>9</v>
      </c>
      <c r="G411" s="169">
        <f t="shared" si="13"/>
        <v>2004</v>
      </c>
    </row>
    <row r="412" spans="1:7" ht="18.5">
      <c r="A412" s="188" t="s">
        <v>1441</v>
      </c>
      <c r="B412" s="188" t="s">
        <v>1447</v>
      </c>
      <c r="C412" s="189">
        <v>109290</v>
      </c>
      <c r="D412" s="190">
        <v>38245</v>
      </c>
      <c r="E412" s="188">
        <v>10657</v>
      </c>
      <c r="F412" s="169">
        <f t="shared" si="12"/>
        <v>9</v>
      </c>
      <c r="G412" s="169">
        <f t="shared" si="13"/>
        <v>2004</v>
      </c>
    </row>
    <row r="413" spans="1:7" ht="18.5">
      <c r="A413" s="188" t="s">
        <v>1441</v>
      </c>
      <c r="B413" s="188" t="s">
        <v>1442</v>
      </c>
      <c r="C413" s="189">
        <v>111615</v>
      </c>
      <c r="D413" s="190">
        <v>38238</v>
      </c>
      <c r="E413" s="188">
        <v>10658</v>
      </c>
      <c r="F413" s="169">
        <f t="shared" si="12"/>
        <v>9</v>
      </c>
      <c r="G413" s="169">
        <f t="shared" si="13"/>
        <v>2004</v>
      </c>
    </row>
    <row r="414" spans="1:7" ht="18.5">
      <c r="A414" s="188" t="s">
        <v>1438</v>
      </c>
      <c r="B414" s="188" t="s">
        <v>1448</v>
      </c>
      <c r="C414" s="189">
        <v>30675.5</v>
      </c>
      <c r="D414" s="190">
        <v>38240</v>
      </c>
      <c r="E414" s="188">
        <v>10659</v>
      </c>
      <c r="F414" s="169">
        <f t="shared" si="12"/>
        <v>9</v>
      </c>
      <c r="G414" s="169">
        <f t="shared" si="13"/>
        <v>2004</v>
      </c>
    </row>
    <row r="415" spans="1:7" ht="18.5">
      <c r="A415" s="188" t="s">
        <v>1441</v>
      </c>
      <c r="B415" s="188" t="s">
        <v>1446</v>
      </c>
      <c r="C415" s="189">
        <v>42525</v>
      </c>
      <c r="D415" s="190">
        <v>38275</v>
      </c>
      <c r="E415" s="188">
        <v>10660</v>
      </c>
      <c r="F415" s="169">
        <f t="shared" si="12"/>
        <v>10</v>
      </c>
      <c r="G415" s="169">
        <f t="shared" si="13"/>
        <v>2004</v>
      </c>
    </row>
    <row r="416" spans="1:7" ht="18.5">
      <c r="A416" s="188" t="s">
        <v>1438</v>
      </c>
      <c r="B416" s="188" t="s">
        <v>1448</v>
      </c>
      <c r="C416" s="189">
        <v>14065</v>
      </c>
      <c r="D416" s="190">
        <v>38245</v>
      </c>
      <c r="E416" s="188">
        <v>10661</v>
      </c>
      <c r="F416" s="169">
        <f t="shared" si="12"/>
        <v>9</v>
      </c>
      <c r="G416" s="169">
        <f t="shared" si="13"/>
        <v>2004</v>
      </c>
    </row>
    <row r="417" spans="1:7" ht="18.5">
      <c r="A417" s="188" t="s">
        <v>1441</v>
      </c>
      <c r="B417" s="188" t="s">
        <v>1443</v>
      </c>
      <c r="C417" s="189">
        <v>3125</v>
      </c>
      <c r="D417" s="190">
        <v>38248</v>
      </c>
      <c r="E417" s="188">
        <v>10662</v>
      </c>
      <c r="F417" s="169">
        <f t="shared" si="12"/>
        <v>9</v>
      </c>
      <c r="G417" s="169">
        <f t="shared" si="13"/>
        <v>2004</v>
      </c>
    </row>
    <row r="418" spans="1:7" ht="18.5">
      <c r="A418" s="188" t="s">
        <v>1441</v>
      </c>
      <c r="B418" s="188" t="s">
        <v>1447</v>
      </c>
      <c r="C418" s="189">
        <v>48260</v>
      </c>
      <c r="D418" s="190">
        <v>38263</v>
      </c>
      <c r="E418" s="188">
        <v>10663</v>
      </c>
      <c r="F418" s="169">
        <f t="shared" si="12"/>
        <v>10</v>
      </c>
      <c r="G418" s="169">
        <f t="shared" si="13"/>
        <v>2004</v>
      </c>
    </row>
    <row r="419" spans="1:7" ht="18.5">
      <c r="A419" s="188" t="s">
        <v>1441</v>
      </c>
      <c r="B419" s="188" t="s">
        <v>1445</v>
      </c>
      <c r="C419" s="189">
        <v>32209.75</v>
      </c>
      <c r="D419" s="190">
        <v>38249</v>
      </c>
      <c r="E419" s="188">
        <v>10664</v>
      </c>
      <c r="F419" s="169">
        <f t="shared" si="12"/>
        <v>9</v>
      </c>
      <c r="G419" s="169">
        <f t="shared" si="13"/>
        <v>2004</v>
      </c>
    </row>
    <row r="420" spans="1:7" ht="18.5">
      <c r="A420" s="188" t="s">
        <v>1441</v>
      </c>
      <c r="B420" s="188" t="s">
        <v>1445</v>
      </c>
      <c r="C420" s="189">
        <v>32375</v>
      </c>
      <c r="D420" s="190">
        <v>38247</v>
      </c>
      <c r="E420" s="188">
        <v>10665</v>
      </c>
      <c r="F420" s="169">
        <f t="shared" si="12"/>
        <v>9</v>
      </c>
      <c r="G420" s="169">
        <f t="shared" si="13"/>
        <v>2004</v>
      </c>
    </row>
    <row r="421" spans="1:7" ht="18.5">
      <c r="A421" s="188" t="s">
        <v>1438</v>
      </c>
      <c r="B421" s="188" t="s">
        <v>1448</v>
      </c>
      <c r="C421" s="189">
        <v>116673.5</v>
      </c>
      <c r="D421" s="190">
        <v>38252</v>
      </c>
      <c r="E421" s="188">
        <v>10666</v>
      </c>
      <c r="F421" s="169">
        <f t="shared" si="12"/>
        <v>9</v>
      </c>
      <c r="G421" s="169">
        <f t="shared" si="13"/>
        <v>2004</v>
      </c>
    </row>
    <row r="422" spans="1:7" ht="18.5">
      <c r="A422" s="188" t="s">
        <v>1438</v>
      </c>
      <c r="B422" s="188" t="s">
        <v>1448</v>
      </c>
      <c r="C422" s="189">
        <v>38420</v>
      </c>
      <c r="D422" s="190">
        <v>38249</v>
      </c>
      <c r="E422" s="188">
        <v>10667</v>
      </c>
      <c r="F422" s="169">
        <f t="shared" si="12"/>
        <v>9</v>
      </c>
      <c r="G422" s="169">
        <f t="shared" si="13"/>
        <v>2004</v>
      </c>
    </row>
    <row r="423" spans="1:7" ht="18.5">
      <c r="A423" s="188" t="s">
        <v>1441</v>
      </c>
      <c r="B423" s="188" t="s">
        <v>1445</v>
      </c>
      <c r="C423" s="189">
        <v>15631.75</v>
      </c>
      <c r="D423" s="190">
        <v>38253</v>
      </c>
      <c r="E423" s="188">
        <v>10668</v>
      </c>
      <c r="F423" s="169">
        <f t="shared" si="12"/>
        <v>9</v>
      </c>
      <c r="G423" s="169">
        <f t="shared" si="13"/>
        <v>2004</v>
      </c>
    </row>
    <row r="424" spans="1:7" ht="18.5">
      <c r="A424" s="188" t="s">
        <v>1441</v>
      </c>
      <c r="B424" s="188" t="s">
        <v>1447</v>
      </c>
      <c r="C424" s="189">
        <v>14250</v>
      </c>
      <c r="D424" s="190">
        <v>38252</v>
      </c>
      <c r="E424" s="188">
        <v>10669</v>
      </c>
      <c r="F424" s="169">
        <f t="shared" si="12"/>
        <v>9</v>
      </c>
      <c r="G424" s="169">
        <f t="shared" si="13"/>
        <v>2004</v>
      </c>
    </row>
    <row r="425" spans="1:7" ht="18.5">
      <c r="A425" s="188" t="s">
        <v>1441</v>
      </c>
      <c r="B425" s="188" t="s">
        <v>1442</v>
      </c>
      <c r="C425" s="189">
        <v>57543.75</v>
      </c>
      <c r="D425" s="190">
        <v>38248</v>
      </c>
      <c r="E425" s="188">
        <v>10670</v>
      </c>
      <c r="F425" s="169">
        <f t="shared" si="12"/>
        <v>9</v>
      </c>
      <c r="G425" s="169">
        <f t="shared" si="13"/>
        <v>2004</v>
      </c>
    </row>
    <row r="426" spans="1:7" ht="18.5">
      <c r="A426" s="188" t="s">
        <v>1441</v>
      </c>
      <c r="B426" s="188" t="s">
        <v>1445</v>
      </c>
      <c r="C426" s="189">
        <v>23002.5</v>
      </c>
      <c r="D426" s="190">
        <v>38254</v>
      </c>
      <c r="E426" s="188">
        <v>10671</v>
      </c>
      <c r="F426" s="169">
        <f t="shared" si="12"/>
        <v>9</v>
      </c>
      <c r="G426" s="169">
        <f t="shared" si="13"/>
        <v>2004</v>
      </c>
    </row>
    <row r="427" spans="1:7" ht="18.5">
      <c r="A427" s="188" t="s">
        <v>1438</v>
      </c>
      <c r="B427" s="188" t="s">
        <v>1444</v>
      </c>
      <c r="C427" s="189">
        <v>95381.25</v>
      </c>
      <c r="D427" s="190">
        <v>38256</v>
      </c>
      <c r="E427" s="188">
        <v>10672</v>
      </c>
      <c r="F427" s="169">
        <f t="shared" si="12"/>
        <v>9</v>
      </c>
      <c r="G427" s="169">
        <f t="shared" si="13"/>
        <v>2004</v>
      </c>
    </row>
    <row r="428" spans="1:7" ht="18.5">
      <c r="A428" s="188" t="s">
        <v>1441</v>
      </c>
      <c r="B428" s="188" t="s">
        <v>1447</v>
      </c>
      <c r="C428" s="189">
        <v>10308.75</v>
      </c>
      <c r="D428" s="190">
        <v>38249</v>
      </c>
      <c r="E428" s="188">
        <v>10673</v>
      </c>
      <c r="F428" s="169">
        <f t="shared" si="12"/>
        <v>9</v>
      </c>
      <c r="G428" s="169">
        <f t="shared" si="13"/>
        <v>2004</v>
      </c>
    </row>
    <row r="429" spans="1:7" ht="18.5">
      <c r="A429" s="188" t="s">
        <v>1441</v>
      </c>
      <c r="B429" s="188" t="s">
        <v>1442</v>
      </c>
      <c r="C429" s="189">
        <v>1125</v>
      </c>
      <c r="D429" s="190">
        <v>38260</v>
      </c>
      <c r="E429" s="188">
        <v>10674</v>
      </c>
      <c r="F429" s="169">
        <f t="shared" si="12"/>
        <v>9</v>
      </c>
      <c r="G429" s="169">
        <f t="shared" si="13"/>
        <v>2004</v>
      </c>
    </row>
    <row r="430" spans="1:7" ht="18.5">
      <c r="A430" s="188" t="s">
        <v>1438</v>
      </c>
      <c r="B430" s="188" t="s">
        <v>1439</v>
      </c>
      <c r="C430" s="189">
        <v>35575</v>
      </c>
      <c r="D430" s="190">
        <v>38253</v>
      </c>
      <c r="E430" s="188">
        <v>10675</v>
      </c>
      <c r="F430" s="169">
        <f t="shared" si="12"/>
        <v>9</v>
      </c>
      <c r="G430" s="169">
        <f t="shared" si="13"/>
        <v>2004</v>
      </c>
    </row>
    <row r="431" spans="1:7" ht="18.5">
      <c r="A431" s="188" t="s">
        <v>1441</v>
      </c>
      <c r="B431" s="188" t="s">
        <v>1447</v>
      </c>
      <c r="C431" s="189">
        <v>13371.25</v>
      </c>
      <c r="D431" s="190">
        <v>38259</v>
      </c>
      <c r="E431" s="188">
        <v>10676</v>
      </c>
      <c r="F431" s="169">
        <f t="shared" si="12"/>
        <v>9</v>
      </c>
      <c r="G431" s="169">
        <f t="shared" si="13"/>
        <v>2004</v>
      </c>
    </row>
    <row r="432" spans="1:7" ht="18.5">
      <c r="A432" s="188" t="s">
        <v>1441</v>
      </c>
      <c r="B432" s="188" t="s">
        <v>1445</v>
      </c>
      <c r="C432" s="189">
        <v>20334</v>
      </c>
      <c r="D432" s="190">
        <v>38256</v>
      </c>
      <c r="E432" s="188">
        <v>10677</v>
      </c>
      <c r="F432" s="169">
        <f t="shared" si="12"/>
        <v>9</v>
      </c>
      <c r="G432" s="169">
        <f t="shared" si="13"/>
        <v>2004</v>
      </c>
    </row>
    <row r="433" spans="1:7" ht="18.5">
      <c r="A433" s="188" t="s">
        <v>1438</v>
      </c>
      <c r="B433" s="188" t="s">
        <v>1448</v>
      </c>
      <c r="C433" s="189">
        <v>131412.5</v>
      </c>
      <c r="D433" s="190">
        <v>38276</v>
      </c>
      <c r="E433" s="188">
        <v>10678</v>
      </c>
      <c r="F433" s="169">
        <f t="shared" si="12"/>
        <v>10</v>
      </c>
      <c r="G433" s="169">
        <f t="shared" si="13"/>
        <v>2004</v>
      </c>
    </row>
    <row r="434" spans="1:7" ht="18.5">
      <c r="A434" s="188" t="s">
        <v>1441</v>
      </c>
      <c r="B434" s="188" t="s">
        <v>1446</v>
      </c>
      <c r="C434" s="189">
        <v>16500</v>
      </c>
      <c r="D434" s="190">
        <v>38260</v>
      </c>
      <c r="E434" s="188">
        <v>10679</v>
      </c>
      <c r="F434" s="169">
        <f t="shared" si="12"/>
        <v>9</v>
      </c>
      <c r="G434" s="169">
        <f t="shared" si="13"/>
        <v>2004</v>
      </c>
    </row>
    <row r="435" spans="1:7" ht="18.5">
      <c r="A435" s="188" t="s">
        <v>1441</v>
      </c>
      <c r="B435" s="188" t="s">
        <v>1445</v>
      </c>
      <c r="C435" s="189">
        <v>31547</v>
      </c>
      <c r="D435" s="190">
        <v>38256</v>
      </c>
      <c r="E435" s="188">
        <v>10680</v>
      </c>
      <c r="F435" s="169">
        <f t="shared" si="12"/>
        <v>9</v>
      </c>
      <c r="G435" s="169">
        <f t="shared" si="13"/>
        <v>2004</v>
      </c>
    </row>
    <row r="436" spans="1:7" ht="18.5">
      <c r="A436" s="188" t="s">
        <v>1441</v>
      </c>
      <c r="B436" s="188" t="s">
        <v>1443</v>
      </c>
      <c r="C436" s="189">
        <v>32185</v>
      </c>
      <c r="D436" s="190">
        <v>38260</v>
      </c>
      <c r="E436" s="188">
        <v>10681</v>
      </c>
      <c r="F436" s="169">
        <f t="shared" si="12"/>
        <v>9</v>
      </c>
      <c r="G436" s="169">
        <f t="shared" si="13"/>
        <v>2004</v>
      </c>
    </row>
    <row r="437" spans="1:7" ht="18.5">
      <c r="A437" s="188" t="s">
        <v>1441</v>
      </c>
      <c r="B437" s="188" t="s">
        <v>1443</v>
      </c>
      <c r="C437" s="189">
        <v>9387.5</v>
      </c>
      <c r="D437" s="190">
        <v>38261</v>
      </c>
      <c r="E437" s="188">
        <v>10682</v>
      </c>
      <c r="F437" s="169">
        <f t="shared" si="12"/>
        <v>10</v>
      </c>
      <c r="G437" s="169">
        <f t="shared" si="13"/>
        <v>2004</v>
      </c>
    </row>
    <row r="438" spans="1:7" ht="18.5">
      <c r="A438" s="188" t="s">
        <v>1441</v>
      </c>
      <c r="B438" s="188" t="s">
        <v>1447</v>
      </c>
      <c r="C438" s="189">
        <v>1575</v>
      </c>
      <c r="D438" s="190">
        <v>38261</v>
      </c>
      <c r="E438" s="188">
        <v>10683</v>
      </c>
      <c r="F438" s="169">
        <f t="shared" si="12"/>
        <v>10</v>
      </c>
      <c r="G438" s="169">
        <f t="shared" si="13"/>
        <v>2004</v>
      </c>
    </row>
    <row r="439" spans="1:7" ht="18.5">
      <c r="A439" s="188" t="s">
        <v>1441</v>
      </c>
      <c r="B439" s="188" t="s">
        <v>1443</v>
      </c>
      <c r="C439" s="189">
        <v>44200</v>
      </c>
      <c r="D439" s="190">
        <v>38260</v>
      </c>
      <c r="E439" s="188">
        <v>10684</v>
      </c>
      <c r="F439" s="169">
        <f t="shared" si="12"/>
        <v>9</v>
      </c>
      <c r="G439" s="169">
        <f t="shared" si="13"/>
        <v>2004</v>
      </c>
    </row>
    <row r="440" spans="1:7" ht="18.5">
      <c r="A440" s="188" t="s">
        <v>1441</v>
      </c>
      <c r="B440" s="188" t="s">
        <v>1442</v>
      </c>
      <c r="C440" s="189">
        <v>20027.5</v>
      </c>
      <c r="D440" s="190">
        <v>38263</v>
      </c>
      <c r="E440" s="188">
        <v>10685</v>
      </c>
      <c r="F440" s="169">
        <f t="shared" si="12"/>
        <v>10</v>
      </c>
      <c r="G440" s="169">
        <f t="shared" si="13"/>
        <v>2004</v>
      </c>
    </row>
    <row r="441" spans="1:7" ht="18.5">
      <c r="A441" s="188" t="s">
        <v>1441</v>
      </c>
      <c r="B441" s="188" t="s">
        <v>1447</v>
      </c>
      <c r="C441" s="189">
        <v>35111.25</v>
      </c>
      <c r="D441" s="190">
        <v>38268</v>
      </c>
      <c r="E441" s="188">
        <v>10686</v>
      </c>
      <c r="F441" s="169">
        <f t="shared" si="12"/>
        <v>10</v>
      </c>
      <c r="G441" s="169">
        <f t="shared" si="13"/>
        <v>2004</v>
      </c>
    </row>
    <row r="442" spans="1:7" ht="18.5">
      <c r="A442" s="188" t="s">
        <v>1438</v>
      </c>
      <c r="B442" s="188" t="s">
        <v>1444</v>
      </c>
      <c r="C442" s="189">
        <v>124022.5</v>
      </c>
      <c r="D442" s="190">
        <v>38290</v>
      </c>
      <c r="E442" s="188">
        <v>10687</v>
      </c>
      <c r="F442" s="169">
        <f t="shared" si="12"/>
        <v>10</v>
      </c>
      <c r="G442" s="169">
        <f t="shared" si="13"/>
        <v>2004</v>
      </c>
    </row>
    <row r="443" spans="1:7" ht="18.5">
      <c r="A443" s="188" t="s">
        <v>1441</v>
      </c>
      <c r="B443" s="188" t="s">
        <v>1442</v>
      </c>
      <c r="C443" s="189">
        <v>79015</v>
      </c>
      <c r="D443" s="190">
        <v>38267</v>
      </c>
      <c r="E443" s="188">
        <v>10688</v>
      </c>
      <c r="F443" s="169">
        <f t="shared" si="12"/>
        <v>10</v>
      </c>
      <c r="G443" s="169">
        <f t="shared" si="13"/>
        <v>2004</v>
      </c>
    </row>
    <row r="444" spans="1:7" ht="18.5">
      <c r="A444" s="188" t="s">
        <v>1441</v>
      </c>
      <c r="B444" s="188" t="s">
        <v>1445</v>
      </c>
      <c r="C444" s="189">
        <v>11812.5</v>
      </c>
      <c r="D444" s="190">
        <v>38267</v>
      </c>
      <c r="E444" s="188">
        <v>10689</v>
      </c>
      <c r="F444" s="169">
        <f t="shared" si="12"/>
        <v>10</v>
      </c>
      <c r="G444" s="169">
        <f t="shared" si="13"/>
        <v>2004</v>
      </c>
    </row>
    <row r="445" spans="1:7" ht="18.5">
      <c r="A445" s="188" t="s">
        <v>1441</v>
      </c>
      <c r="B445" s="188" t="s">
        <v>1445</v>
      </c>
      <c r="C445" s="189">
        <v>21562.5</v>
      </c>
      <c r="D445" s="190">
        <v>38263</v>
      </c>
      <c r="E445" s="188">
        <v>10690</v>
      </c>
      <c r="F445" s="169">
        <f t="shared" si="12"/>
        <v>10</v>
      </c>
      <c r="G445" s="169">
        <f t="shared" si="13"/>
        <v>2004</v>
      </c>
    </row>
    <row r="446" spans="1:7" ht="18.5">
      <c r="A446" s="188" t="s">
        <v>1441</v>
      </c>
      <c r="B446" s="188" t="s">
        <v>1447</v>
      </c>
      <c r="C446" s="189">
        <v>254120</v>
      </c>
      <c r="D446" s="190">
        <v>38282</v>
      </c>
      <c r="E446" s="188">
        <v>10691</v>
      </c>
      <c r="F446" s="169">
        <f t="shared" si="12"/>
        <v>10</v>
      </c>
      <c r="G446" s="169">
        <f t="shared" si="13"/>
        <v>2004</v>
      </c>
    </row>
    <row r="447" spans="1:7" ht="18.5">
      <c r="A447" s="188" t="s">
        <v>1441</v>
      </c>
      <c r="B447" s="188" t="s">
        <v>1442</v>
      </c>
      <c r="C447" s="189">
        <v>21950</v>
      </c>
      <c r="D447" s="190">
        <v>38273</v>
      </c>
      <c r="E447" s="188">
        <v>10692</v>
      </c>
      <c r="F447" s="169">
        <f t="shared" si="12"/>
        <v>10</v>
      </c>
      <c r="G447" s="169">
        <f t="shared" si="13"/>
        <v>2004</v>
      </c>
    </row>
    <row r="448" spans="1:7" ht="18.5">
      <c r="A448" s="188" t="s">
        <v>1441</v>
      </c>
      <c r="B448" s="188" t="s">
        <v>1443</v>
      </c>
      <c r="C448" s="189">
        <v>51780</v>
      </c>
      <c r="D448" s="190">
        <v>38270</v>
      </c>
      <c r="E448" s="188">
        <v>10693</v>
      </c>
      <c r="F448" s="169">
        <f t="shared" si="12"/>
        <v>10</v>
      </c>
      <c r="G448" s="169">
        <f t="shared" si="13"/>
        <v>2004</v>
      </c>
    </row>
    <row r="449" spans="1:7" ht="18.5">
      <c r="A449" s="188" t="s">
        <v>1441</v>
      </c>
      <c r="B449" s="188" t="s">
        <v>1446</v>
      </c>
      <c r="C449" s="189">
        <v>120625</v>
      </c>
      <c r="D449" s="190">
        <v>38269</v>
      </c>
      <c r="E449" s="188">
        <v>10694</v>
      </c>
      <c r="F449" s="169">
        <f t="shared" si="12"/>
        <v>10</v>
      </c>
      <c r="G449" s="169">
        <f t="shared" si="13"/>
        <v>2004</v>
      </c>
    </row>
    <row r="450" spans="1:7" ht="18.5">
      <c r="A450" s="188" t="s">
        <v>1438</v>
      </c>
      <c r="B450" s="188" t="s">
        <v>1448</v>
      </c>
      <c r="C450" s="189">
        <v>16050</v>
      </c>
      <c r="D450" s="190">
        <v>38274</v>
      </c>
      <c r="E450" s="188">
        <v>10695</v>
      </c>
      <c r="F450" s="169">
        <f t="shared" si="12"/>
        <v>10</v>
      </c>
      <c r="G450" s="169">
        <f t="shared" si="13"/>
        <v>2004</v>
      </c>
    </row>
    <row r="451" spans="1:7" ht="18.5">
      <c r="A451" s="188" t="s">
        <v>1441</v>
      </c>
      <c r="B451" s="188" t="s">
        <v>1446</v>
      </c>
      <c r="C451" s="189">
        <v>24900</v>
      </c>
      <c r="D451" s="190">
        <v>38274</v>
      </c>
      <c r="E451" s="188">
        <v>10696</v>
      </c>
      <c r="F451" s="169">
        <f t="shared" si="12"/>
        <v>10</v>
      </c>
      <c r="G451" s="169">
        <f t="shared" si="13"/>
        <v>2004</v>
      </c>
    </row>
    <row r="452" spans="1:7" ht="18.5">
      <c r="A452" s="188" t="s">
        <v>1441</v>
      </c>
      <c r="B452" s="188" t="s">
        <v>1443</v>
      </c>
      <c r="C452" s="189">
        <v>20135.75</v>
      </c>
      <c r="D452" s="190">
        <v>38274</v>
      </c>
      <c r="E452" s="188">
        <v>10697</v>
      </c>
      <c r="F452" s="169">
        <f t="shared" ref="F452:F515" si="14">MONTH(D452)</f>
        <v>10</v>
      </c>
      <c r="G452" s="169">
        <f t="shared" ref="G452:G515" si="15">YEAR(D452)</f>
        <v>2004</v>
      </c>
    </row>
    <row r="453" spans="1:7" ht="18.5">
      <c r="A453" s="188" t="s">
        <v>1441</v>
      </c>
      <c r="B453" s="188" t="s">
        <v>1442</v>
      </c>
      <c r="C453" s="189">
        <v>85911.25</v>
      </c>
      <c r="D453" s="190">
        <v>38277</v>
      </c>
      <c r="E453" s="188">
        <v>10698</v>
      </c>
      <c r="F453" s="169">
        <f t="shared" si="14"/>
        <v>10</v>
      </c>
      <c r="G453" s="169">
        <f t="shared" si="15"/>
        <v>2004</v>
      </c>
    </row>
    <row r="454" spans="1:7" ht="18.5">
      <c r="A454" s="188" t="s">
        <v>1441</v>
      </c>
      <c r="B454" s="188" t="s">
        <v>1443</v>
      </c>
      <c r="C454" s="189">
        <v>2850</v>
      </c>
      <c r="D454" s="190">
        <v>38273</v>
      </c>
      <c r="E454" s="188">
        <v>10699</v>
      </c>
      <c r="F454" s="169">
        <f t="shared" si="14"/>
        <v>10</v>
      </c>
      <c r="G454" s="169">
        <f t="shared" si="15"/>
        <v>2004</v>
      </c>
    </row>
    <row r="455" spans="1:7" ht="18.5">
      <c r="A455" s="188" t="s">
        <v>1441</v>
      </c>
      <c r="B455" s="188" t="s">
        <v>1443</v>
      </c>
      <c r="C455" s="189">
        <v>40960</v>
      </c>
      <c r="D455" s="190">
        <v>38276</v>
      </c>
      <c r="E455" s="188">
        <v>10700</v>
      </c>
      <c r="F455" s="169">
        <f t="shared" si="14"/>
        <v>10</v>
      </c>
      <c r="G455" s="169">
        <f t="shared" si="15"/>
        <v>2004</v>
      </c>
    </row>
    <row r="456" spans="1:7" ht="18.5">
      <c r="A456" s="188" t="s">
        <v>1438</v>
      </c>
      <c r="B456" s="188" t="s">
        <v>1440</v>
      </c>
      <c r="C456" s="189">
        <v>71612.5</v>
      </c>
      <c r="D456" s="190">
        <v>38275</v>
      </c>
      <c r="E456" s="188">
        <v>10701</v>
      </c>
      <c r="F456" s="169">
        <f t="shared" si="14"/>
        <v>10</v>
      </c>
      <c r="G456" s="169">
        <f t="shared" si="15"/>
        <v>2004</v>
      </c>
    </row>
    <row r="457" spans="1:7" ht="18.5">
      <c r="A457" s="188" t="s">
        <v>1441</v>
      </c>
      <c r="B457" s="188" t="s">
        <v>1442</v>
      </c>
      <c r="C457" s="189">
        <v>8250</v>
      </c>
      <c r="D457" s="190">
        <v>38281</v>
      </c>
      <c r="E457" s="188">
        <v>10702</v>
      </c>
      <c r="F457" s="169">
        <f t="shared" si="14"/>
        <v>10</v>
      </c>
      <c r="G457" s="169">
        <f t="shared" si="15"/>
        <v>2004</v>
      </c>
    </row>
    <row r="458" spans="1:7" ht="18.5">
      <c r="A458" s="188" t="s">
        <v>1438</v>
      </c>
      <c r="B458" s="188" t="s">
        <v>1440</v>
      </c>
      <c r="C458" s="189">
        <v>63625</v>
      </c>
      <c r="D458" s="190">
        <v>38280</v>
      </c>
      <c r="E458" s="188">
        <v>10703</v>
      </c>
      <c r="F458" s="169">
        <f t="shared" si="14"/>
        <v>10</v>
      </c>
      <c r="G458" s="169">
        <f t="shared" si="15"/>
        <v>2004</v>
      </c>
    </row>
    <row r="459" spans="1:7" ht="18.5">
      <c r="A459" s="188" t="s">
        <v>1438</v>
      </c>
      <c r="B459" s="188" t="s">
        <v>1440</v>
      </c>
      <c r="C459" s="189">
        <v>14887.5</v>
      </c>
      <c r="D459" s="190">
        <v>38298</v>
      </c>
      <c r="E459" s="188">
        <v>10704</v>
      </c>
      <c r="F459" s="169">
        <f t="shared" si="14"/>
        <v>11</v>
      </c>
      <c r="G459" s="169">
        <f t="shared" si="15"/>
        <v>2004</v>
      </c>
    </row>
    <row r="460" spans="1:7" ht="18.5">
      <c r="A460" s="188" t="s">
        <v>1438</v>
      </c>
      <c r="B460" s="188" t="s">
        <v>1444</v>
      </c>
      <c r="C460" s="189">
        <v>9450</v>
      </c>
      <c r="D460" s="190">
        <v>38309</v>
      </c>
      <c r="E460" s="188">
        <v>10705</v>
      </c>
      <c r="F460" s="169">
        <f t="shared" si="14"/>
        <v>11</v>
      </c>
      <c r="G460" s="169">
        <f t="shared" si="15"/>
        <v>2004</v>
      </c>
    </row>
    <row r="461" spans="1:7" ht="18.5">
      <c r="A461" s="188" t="s">
        <v>1441</v>
      </c>
      <c r="B461" s="188" t="s">
        <v>1446</v>
      </c>
      <c r="C461" s="189">
        <v>47325</v>
      </c>
      <c r="D461" s="190">
        <v>38281</v>
      </c>
      <c r="E461" s="188">
        <v>10706</v>
      </c>
      <c r="F461" s="169">
        <f t="shared" si="14"/>
        <v>10</v>
      </c>
      <c r="G461" s="169">
        <f t="shared" si="15"/>
        <v>2004</v>
      </c>
    </row>
    <row r="462" spans="1:7" ht="18.5">
      <c r="A462" s="188" t="s">
        <v>1441</v>
      </c>
      <c r="B462" s="188" t="s">
        <v>1442</v>
      </c>
      <c r="C462" s="189">
        <v>41025</v>
      </c>
      <c r="D462" s="190">
        <v>38283</v>
      </c>
      <c r="E462" s="188">
        <v>10707</v>
      </c>
      <c r="F462" s="169">
        <f t="shared" si="14"/>
        <v>10</v>
      </c>
      <c r="G462" s="169">
        <f t="shared" si="15"/>
        <v>2004</v>
      </c>
    </row>
    <row r="463" spans="1:7" ht="18.5">
      <c r="A463" s="188" t="s">
        <v>1438</v>
      </c>
      <c r="B463" s="188" t="s">
        <v>1440</v>
      </c>
      <c r="C463" s="189">
        <v>4510</v>
      </c>
      <c r="D463" s="190">
        <v>38296</v>
      </c>
      <c r="E463" s="188">
        <v>10708</v>
      </c>
      <c r="F463" s="169">
        <f t="shared" si="14"/>
        <v>11</v>
      </c>
      <c r="G463" s="169">
        <f t="shared" si="15"/>
        <v>2004</v>
      </c>
    </row>
    <row r="464" spans="1:7" ht="18.5">
      <c r="A464" s="188" t="s">
        <v>1441</v>
      </c>
      <c r="B464" s="188" t="s">
        <v>1445</v>
      </c>
      <c r="C464" s="189">
        <v>85600</v>
      </c>
      <c r="D464" s="190">
        <v>38311</v>
      </c>
      <c r="E464" s="188">
        <v>10709</v>
      </c>
      <c r="F464" s="169">
        <f t="shared" si="14"/>
        <v>11</v>
      </c>
      <c r="G464" s="169">
        <f t="shared" si="15"/>
        <v>2004</v>
      </c>
    </row>
    <row r="465" spans="1:7" ht="18.5">
      <c r="A465" s="188" t="s">
        <v>1441</v>
      </c>
      <c r="B465" s="188" t="s">
        <v>1445</v>
      </c>
      <c r="C465" s="189">
        <v>2337.5</v>
      </c>
      <c r="D465" s="190">
        <v>38283</v>
      </c>
      <c r="E465" s="188">
        <v>10710</v>
      </c>
      <c r="F465" s="169">
        <f t="shared" si="14"/>
        <v>10</v>
      </c>
      <c r="G465" s="169">
        <f t="shared" si="15"/>
        <v>2004</v>
      </c>
    </row>
    <row r="466" spans="1:7" ht="18.5">
      <c r="A466" s="188" t="s">
        <v>1438</v>
      </c>
      <c r="B466" s="188" t="s">
        <v>1439</v>
      </c>
      <c r="C466" s="189">
        <v>111292.5</v>
      </c>
      <c r="D466" s="190">
        <v>38289</v>
      </c>
      <c r="E466" s="188">
        <v>10711</v>
      </c>
      <c r="F466" s="169">
        <f t="shared" si="14"/>
        <v>10</v>
      </c>
      <c r="G466" s="169">
        <f t="shared" si="15"/>
        <v>2004</v>
      </c>
    </row>
    <row r="467" spans="1:7" ht="18.5">
      <c r="A467" s="188" t="s">
        <v>1441</v>
      </c>
      <c r="B467" s="188" t="s">
        <v>1443</v>
      </c>
      <c r="C467" s="189">
        <v>30837</v>
      </c>
      <c r="D467" s="190">
        <v>38291</v>
      </c>
      <c r="E467" s="188">
        <v>10712</v>
      </c>
      <c r="F467" s="169">
        <f t="shared" si="14"/>
        <v>10</v>
      </c>
      <c r="G467" s="169">
        <f t="shared" si="15"/>
        <v>2004</v>
      </c>
    </row>
    <row r="468" spans="1:7" ht="18.5">
      <c r="A468" s="188" t="s">
        <v>1441</v>
      </c>
      <c r="B468" s="188" t="s">
        <v>1445</v>
      </c>
      <c r="C468" s="189">
        <v>70697.5</v>
      </c>
      <c r="D468" s="190">
        <v>38284</v>
      </c>
      <c r="E468" s="188">
        <v>10713</v>
      </c>
      <c r="F468" s="169">
        <f t="shared" si="14"/>
        <v>10</v>
      </c>
      <c r="G468" s="169">
        <f t="shared" si="15"/>
        <v>2004</v>
      </c>
    </row>
    <row r="469" spans="1:7" ht="18.5">
      <c r="A469" s="188" t="s">
        <v>1438</v>
      </c>
      <c r="B469" s="188" t="s">
        <v>1439</v>
      </c>
      <c r="C469" s="189">
        <v>55143.75</v>
      </c>
      <c r="D469" s="190">
        <v>38287</v>
      </c>
      <c r="E469" s="188">
        <v>10714</v>
      </c>
      <c r="F469" s="169">
        <f t="shared" si="14"/>
        <v>10</v>
      </c>
      <c r="G469" s="169">
        <f t="shared" si="15"/>
        <v>2004</v>
      </c>
    </row>
    <row r="470" spans="1:7" ht="18.5">
      <c r="A470" s="188" t="s">
        <v>1441</v>
      </c>
      <c r="B470" s="188" t="s">
        <v>1443</v>
      </c>
      <c r="C470" s="189">
        <v>32400</v>
      </c>
      <c r="D470" s="190">
        <v>38289</v>
      </c>
      <c r="E470" s="188">
        <v>10715</v>
      </c>
      <c r="F470" s="169">
        <f t="shared" si="14"/>
        <v>10</v>
      </c>
      <c r="G470" s="169">
        <f t="shared" si="15"/>
        <v>2004</v>
      </c>
    </row>
    <row r="471" spans="1:7" ht="18.5">
      <c r="A471" s="188" t="s">
        <v>1441</v>
      </c>
      <c r="B471" s="188" t="s">
        <v>1442</v>
      </c>
      <c r="C471" s="189">
        <v>17650</v>
      </c>
      <c r="D471" s="190">
        <v>38287</v>
      </c>
      <c r="E471" s="188">
        <v>10716</v>
      </c>
      <c r="F471" s="169">
        <f t="shared" si="14"/>
        <v>10</v>
      </c>
      <c r="G471" s="169">
        <f t="shared" si="15"/>
        <v>2004</v>
      </c>
    </row>
    <row r="472" spans="1:7" ht="18.5">
      <c r="A472" s="188" t="s">
        <v>1441</v>
      </c>
      <c r="B472" s="188" t="s">
        <v>1445</v>
      </c>
      <c r="C472" s="189">
        <v>31768.75</v>
      </c>
      <c r="D472" s="190">
        <v>38289</v>
      </c>
      <c r="E472" s="188">
        <v>10717</v>
      </c>
      <c r="F472" s="169">
        <f t="shared" si="14"/>
        <v>10</v>
      </c>
      <c r="G472" s="169">
        <f t="shared" si="15"/>
        <v>2004</v>
      </c>
    </row>
    <row r="473" spans="1:7" ht="18.5">
      <c r="A473" s="188" t="s">
        <v>1441</v>
      </c>
      <c r="B473" s="188" t="s">
        <v>1445</v>
      </c>
      <c r="C473" s="189">
        <v>86575</v>
      </c>
      <c r="D473" s="190">
        <v>38289</v>
      </c>
      <c r="E473" s="188">
        <v>10718</v>
      </c>
      <c r="F473" s="169">
        <f t="shared" si="14"/>
        <v>10</v>
      </c>
      <c r="G473" s="169">
        <f t="shared" si="15"/>
        <v>2004</v>
      </c>
    </row>
    <row r="474" spans="1:7" ht="18.5">
      <c r="A474" s="188" t="s">
        <v>1441</v>
      </c>
      <c r="B474" s="188" t="s">
        <v>1446</v>
      </c>
      <c r="C474" s="189">
        <v>21106.25</v>
      </c>
      <c r="D474" s="190">
        <v>38296</v>
      </c>
      <c r="E474" s="188">
        <v>10719</v>
      </c>
      <c r="F474" s="169">
        <f t="shared" si="14"/>
        <v>11</v>
      </c>
      <c r="G474" s="169">
        <f t="shared" si="15"/>
        <v>2004</v>
      </c>
    </row>
    <row r="475" spans="1:7" ht="18.5">
      <c r="A475" s="188" t="s">
        <v>1441</v>
      </c>
      <c r="B475" s="188" t="s">
        <v>1446</v>
      </c>
      <c r="C475" s="189">
        <v>13750</v>
      </c>
      <c r="D475" s="190">
        <v>38296</v>
      </c>
      <c r="E475" s="188">
        <v>10720</v>
      </c>
      <c r="F475" s="169">
        <f t="shared" si="14"/>
        <v>11</v>
      </c>
      <c r="G475" s="169">
        <f t="shared" si="15"/>
        <v>2004</v>
      </c>
    </row>
    <row r="476" spans="1:7" ht="18.5">
      <c r="A476" s="188" t="s">
        <v>1438</v>
      </c>
      <c r="B476" s="188" t="s">
        <v>1439</v>
      </c>
      <c r="C476" s="189">
        <v>23096.75</v>
      </c>
      <c r="D476" s="190">
        <v>38291</v>
      </c>
      <c r="E476" s="188">
        <v>10721</v>
      </c>
      <c r="F476" s="169">
        <f t="shared" si="14"/>
        <v>10</v>
      </c>
      <c r="G476" s="169">
        <f t="shared" si="15"/>
        <v>2004</v>
      </c>
    </row>
    <row r="477" spans="1:7" ht="18.5">
      <c r="A477" s="188" t="s">
        <v>1441</v>
      </c>
      <c r="B477" s="188" t="s">
        <v>1446</v>
      </c>
      <c r="C477" s="189">
        <v>39250</v>
      </c>
      <c r="D477" s="190">
        <v>38295</v>
      </c>
      <c r="E477" s="188">
        <v>10722</v>
      </c>
      <c r="F477" s="169">
        <f t="shared" si="14"/>
        <v>11</v>
      </c>
      <c r="G477" s="169">
        <f t="shared" si="15"/>
        <v>2004</v>
      </c>
    </row>
    <row r="478" spans="1:7" ht="18.5">
      <c r="A478" s="188" t="s">
        <v>1441</v>
      </c>
      <c r="B478" s="188" t="s">
        <v>1443</v>
      </c>
      <c r="C478" s="189">
        <v>11711.25</v>
      </c>
      <c r="D478" s="190">
        <v>38316</v>
      </c>
      <c r="E478" s="188">
        <v>10723</v>
      </c>
      <c r="F478" s="169">
        <f t="shared" si="14"/>
        <v>11</v>
      </c>
      <c r="G478" s="169">
        <f t="shared" si="15"/>
        <v>2004</v>
      </c>
    </row>
    <row r="479" spans="1:7" ht="18.5">
      <c r="A479" s="188" t="s">
        <v>1441</v>
      </c>
      <c r="B479" s="188" t="s">
        <v>1446</v>
      </c>
      <c r="C479" s="189">
        <v>15962.5</v>
      </c>
      <c r="D479" s="190">
        <v>38296</v>
      </c>
      <c r="E479" s="188">
        <v>10724</v>
      </c>
      <c r="F479" s="169">
        <f t="shared" si="14"/>
        <v>11</v>
      </c>
      <c r="G479" s="169">
        <f t="shared" si="15"/>
        <v>2004</v>
      </c>
    </row>
    <row r="480" spans="1:7" ht="18.5">
      <c r="A480" s="188" t="s">
        <v>1441</v>
      </c>
      <c r="B480" s="188" t="s">
        <v>1442</v>
      </c>
      <c r="C480" s="189">
        <v>7195</v>
      </c>
      <c r="D480" s="190">
        <v>38296</v>
      </c>
      <c r="E480" s="188">
        <v>10725</v>
      </c>
      <c r="F480" s="169">
        <f t="shared" si="14"/>
        <v>11</v>
      </c>
      <c r="G480" s="169">
        <f t="shared" si="15"/>
        <v>2004</v>
      </c>
    </row>
    <row r="481" spans="1:7" ht="18.5">
      <c r="A481" s="188" t="s">
        <v>1441</v>
      </c>
      <c r="B481" s="188" t="s">
        <v>1442</v>
      </c>
      <c r="C481" s="189">
        <v>16375</v>
      </c>
      <c r="D481" s="190">
        <v>38326</v>
      </c>
      <c r="E481" s="188">
        <v>10726</v>
      </c>
      <c r="F481" s="169">
        <f t="shared" si="14"/>
        <v>12</v>
      </c>
      <c r="G481" s="169">
        <f t="shared" si="15"/>
        <v>2004</v>
      </c>
    </row>
    <row r="482" spans="1:7" ht="18.5">
      <c r="A482" s="188" t="s">
        <v>1441</v>
      </c>
      <c r="B482" s="188" t="s">
        <v>1447</v>
      </c>
      <c r="C482" s="189">
        <v>40612.5</v>
      </c>
      <c r="D482" s="190">
        <v>38326</v>
      </c>
      <c r="E482" s="188">
        <v>10727</v>
      </c>
      <c r="F482" s="169">
        <f t="shared" si="14"/>
        <v>12</v>
      </c>
      <c r="G482" s="169">
        <f t="shared" si="15"/>
        <v>2004</v>
      </c>
    </row>
    <row r="483" spans="1:7" ht="18.5">
      <c r="A483" s="188" t="s">
        <v>1441</v>
      </c>
      <c r="B483" s="188" t="s">
        <v>1442</v>
      </c>
      <c r="C483" s="189">
        <v>32418.75</v>
      </c>
      <c r="D483" s="190">
        <v>38302</v>
      </c>
      <c r="E483" s="188">
        <v>10728</v>
      </c>
      <c r="F483" s="169">
        <f t="shared" si="14"/>
        <v>11</v>
      </c>
      <c r="G483" s="169">
        <f t="shared" si="15"/>
        <v>2004</v>
      </c>
    </row>
    <row r="484" spans="1:7" ht="18.5">
      <c r="A484" s="188" t="s">
        <v>1441</v>
      </c>
      <c r="B484" s="188" t="s">
        <v>1446</v>
      </c>
      <c r="C484" s="189">
        <v>46250</v>
      </c>
      <c r="D484" s="190">
        <v>38305</v>
      </c>
      <c r="E484" s="188">
        <v>10729</v>
      </c>
      <c r="F484" s="169">
        <f t="shared" si="14"/>
        <v>11</v>
      </c>
      <c r="G484" s="169">
        <f t="shared" si="15"/>
        <v>2004</v>
      </c>
    </row>
    <row r="485" spans="1:7" ht="18.5">
      <c r="A485" s="188" t="s">
        <v>1438</v>
      </c>
      <c r="B485" s="188" t="s">
        <v>1439</v>
      </c>
      <c r="C485" s="189">
        <v>12106.25</v>
      </c>
      <c r="D485" s="190">
        <v>38305</v>
      </c>
      <c r="E485" s="188">
        <v>10730</v>
      </c>
      <c r="F485" s="169">
        <f t="shared" si="14"/>
        <v>11</v>
      </c>
      <c r="G485" s="169">
        <f t="shared" si="15"/>
        <v>2004</v>
      </c>
    </row>
    <row r="486" spans="1:7" ht="18.5">
      <c r="A486" s="188" t="s">
        <v>1438</v>
      </c>
      <c r="B486" s="188" t="s">
        <v>1448</v>
      </c>
      <c r="C486" s="189">
        <v>47262.5</v>
      </c>
      <c r="D486" s="190">
        <v>38305</v>
      </c>
      <c r="E486" s="188">
        <v>10731</v>
      </c>
      <c r="F486" s="169">
        <f t="shared" si="14"/>
        <v>11</v>
      </c>
      <c r="G486" s="169">
        <f t="shared" si="15"/>
        <v>2004</v>
      </c>
    </row>
    <row r="487" spans="1:7" ht="18.5">
      <c r="A487" s="188" t="s">
        <v>1441</v>
      </c>
      <c r="B487" s="188" t="s">
        <v>1443</v>
      </c>
      <c r="C487" s="189">
        <v>9000</v>
      </c>
      <c r="D487" s="190">
        <v>38298</v>
      </c>
      <c r="E487" s="188">
        <v>10732</v>
      </c>
      <c r="F487" s="169">
        <f t="shared" si="14"/>
        <v>11</v>
      </c>
      <c r="G487" s="169">
        <f t="shared" si="15"/>
        <v>2004</v>
      </c>
    </row>
    <row r="488" spans="1:7" ht="18.5">
      <c r="A488" s="188" t="s">
        <v>1441</v>
      </c>
      <c r="B488" s="188" t="s">
        <v>1445</v>
      </c>
      <c r="C488" s="189">
        <v>36475</v>
      </c>
      <c r="D488" s="190">
        <v>38301</v>
      </c>
      <c r="E488" s="188">
        <v>10733</v>
      </c>
      <c r="F488" s="169">
        <f t="shared" si="14"/>
        <v>11</v>
      </c>
      <c r="G488" s="169">
        <f t="shared" si="15"/>
        <v>2004</v>
      </c>
    </row>
    <row r="489" spans="1:7" ht="18.5">
      <c r="A489" s="188" t="s">
        <v>1441</v>
      </c>
      <c r="B489" s="188" t="s">
        <v>1447</v>
      </c>
      <c r="C489" s="189">
        <v>37458.75</v>
      </c>
      <c r="D489" s="190">
        <v>38303</v>
      </c>
      <c r="E489" s="188">
        <v>10734</v>
      </c>
      <c r="F489" s="169">
        <f t="shared" si="14"/>
        <v>11</v>
      </c>
      <c r="G489" s="169">
        <f t="shared" si="15"/>
        <v>2004</v>
      </c>
    </row>
    <row r="490" spans="1:7" ht="18.5">
      <c r="A490" s="188" t="s">
        <v>1438</v>
      </c>
      <c r="B490" s="188" t="s">
        <v>1440</v>
      </c>
      <c r="C490" s="189">
        <v>13410</v>
      </c>
      <c r="D490" s="190">
        <v>38312</v>
      </c>
      <c r="E490" s="188">
        <v>10735</v>
      </c>
      <c r="F490" s="169">
        <f t="shared" si="14"/>
        <v>11</v>
      </c>
      <c r="G490" s="169">
        <f t="shared" si="15"/>
        <v>2004</v>
      </c>
    </row>
    <row r="491" spans="1:7" ht="18.5">
      <c r="A491" s="188" t="s">
        <v>1438</v>
      </c>
      <c r="B491" s="188" t="s">
        <v>1444</v>
      </c>
      <c r="C491" s="189">
        <v>24925</v>
      </c>
      <c r="D491" s="190">
        <v>38312</v>
      </c>
      <c r="E491" s="188">
        <v>10736</v>
      </c>
      <c r="F491" s="169">
        <f t="shared" si="14"/>
        <v>11</v>
      </c>
      <c r="G491" s="169">
        <f t="shared" si="15"/>
        <v>2004</v>
      </c>
    </row>
    <row r="492" spans="1:7" ht="18.5">
      <c r="A492" s="188" t="s">
        <v>1441</v>
      </c>
      <c r="B492" s="188" t="s">
        <v>1447</v>
      </c>
      <c r="C492" s="189">
        <v>3495</v>
      </c>
      <c r="D492" s="190">
        <v>38309</v>
      </c>
      <c r="E492" s="188">
        <v>10737</v>
      </c>
      <c r="F492" s="169">
        <f t="shared" si="14"/>
        <v>11</v>
      </c>
      <c r="G492" s="169">
        <f t="shared" si="15"/>
        <v>2004</v>
      </c>
    </row>
    <row r="493" spans="1:7" ht="18.5">
      <c r="A493" s="188" t="s">
        <v>1441</v>
      </c>
      <c r="B493" s="188" t="s">
        <v>1447</v>
      </c>
      <c r="C493" s="189">
        <v>1308.75</v>
      </c>
      <c r="D493" s="190">
        <v>38309</v>
      </c>
      <c r="E493" s="188">
        <v>10738</v>
      </c>
      <c r="F493" s="169">
        <f t="shared" si="14"/>
        <v>11</v>
      </c>
      <c r="G493" s="169">
        <f t="shared" si="15"/>
        <v>2004</v>
      </c>
    </row>
    <row r="494" spans="1:7" ht="18.5">
      <c r="A494" s="188" t="s">
        <v>1441</v>
      </c>
      <c r="B494" s="188" t="s">
        <v>1443</v>
      </c>
      <c r="C494" s="189">
        <v>6000</v>
      </c>
      <c r="D494" s="190">
        <v>38308</v>
      </c>
      <c r="E494" s="188">
        <v>10739</v>
      </c>
      <c r="F494" s="169">
        <f t="shared" si="14"/>
        <v>11</v>
      </c>
      <c r="G494" s="169">
        <f t="shared" si="15"/>
        <v>2004</v>
      </c>
    </row>
    <row r="495" spans="1:7" ht="18.5">
      <c r="A495" s="188" t="s">
        <v>1441</v>
      </c>
      <c r="B495" s="188" t="s">
        <v>1442</v>
      </c>
      <c r="C495" s="189">
        <v>35400</v>
      </c>
      <c r="D495" s="190">
        <v>38316</v>
      </c>
      <c r="E495" s="188">
        <v>10740</v>
      </c>
      <c r="F495" s="169">
        <f t="shared" si="14"/>
        <v>11</v>
      </c>
      <c r="G495" s="169">
        <f t="shared" si="15"/>
        <v>2004</v>
      </c>
    </row>
    <row r="496" spans="1:7" ht="18.5">
      <c r="A496" s="188" t="s">
        <v>1441</v>
      </c>
      <c r="B496" s="188" t="s">
        <v>1442</v>
      </c>
      <c r="C496" s="189">
        <v>5700</v>
      </c>
      <c r="D496" s="190">
        <v>38309</v>
      </c>
      <c r="E496" s="188">
        <v>10741</v>
      </c>
      <c r="F496" s="169">
        <f t="shared" si="14"/>
        <v>11</v>
      </c>
      <c r="G496" s="169">
        <f t="shared" si="15"/>
        <v>2004</v>
      </c>
    </row>
    <row r="497" spans="1:7" ht="18.5">
      <c r="A497" s="188" t="s">
        <v>1441</v>
      </c>
      <c r="B497" s="188" t="s">
        <v>1443</v>
      </c>
      <c r="C497" s="189">
        <v>77950</v>
      </c>
      <c r="D497" s="190">
        <v>38309</v>
      </c>
      <c r="E497" s="188">
        <v>10742</v>
      </c>
      <c r="F497" s="169">
        <f t="shared" si="14"/>
        <v>11</v>
      </c>
      <c r="G497" s="169">
        <f t="shared" si="15"/>
        <v>2004</v>
      </c>
    </row>
    <row r="498" spans="1:7" ht="18.5">
      <c r="A498" s="188" t="s">
        <v>1441</v>
      </c>
      <c r="B498" s="188" t="s">
        <v>1445</v>
      </c>
      <c r="C498" s="189">
        <v>7980</v>
      </c>
      <c r="D498" s="190">
        <v>38312</v>
      </c>
      <c r="E498" s="188">
        <v>10743</v>
      </c>
      <c r="F498" s="169">
        <f t="shared" si="14"/>
        <v>11</v>
      </c>
      <c r="G498" s="169">
        <f t="shared" si="15"/>
        <v>2004</v>
      </c>
    </row>
    <row r="499" spans="1:7" ht="18.5">
      <c r="A499" s="188" t="s">
        <v>1438</v>
      </c>
      <c r="B499" s="188" t="s">
        <v>1440</v>
      </c>
      <c r="C499" s="189">
        <v>18400</v>
      </c>
      <c r="D499" s="190">
        <v>38315</v>
      </c>
      <c r="E499" s="188">
        <v>10744</v>
      </c>
      <c r="F499" s="169">
        <f t="shared" si="14"/>
        <v>11</v>
      </c>
      <c r="G499" s="169">
        <f t="shared" si="15"/>
        <v>2004</v>
      </c>
    </row>
    <row r="500" spans="1:7" ht="18.5">
      <c r="A500" s="188" t="s">
        <v>1438</v>
      </c>
      <c r="B500" s="188" t="s">
        <v>1444</v>
      </c>
      <c r="C500" s="189">
        <v>113245</v>
      </c>
      <c r="D500" s="190">
        <v>38318</v>
      </c>
      <c r="E500" s="188">
        <v>10745</v>
      </c>
      <c r="F500" s="169">
        <f t="shared" si="14"/>
        <v>11</v>
      </c>
      <c r="G500" s="169">
        <f t="shared" si="15"/>
        <v>2004</v>
      </c>
    </row>
    <row r="501" spans="1:7" ht="18.5">
      <c r="A501" s="188" t="s">
        <v>1441</v>
      </c>
      <c r="B501" s="188" t="s">
        <v>1445</v>
      </c>
      <c r="C501" s="189">
        <v>57792.5</v>
      </c>
      <c r="D501" s="190">
        <v>38312</v>
      </c>
      <c r="E501" s="188">
        <v>10746</v>
      </c>
      <c r="F501" s="169">
        <f t="shared" si="14"/>
        <v>11</v>
      </c>
      <c r="G501" s="169">
        <f t="shared" si="15"/>
        <v>2004</v>
      </c>
    </row>
    <row r="502" spans="1:7" ht="18.5">
      <c r="A502" s="188" t="s">
        <v>1438</v>
      </c>
      <c r="B502" s="188" t="s">
        <v>1440</v>
      </c>
      <c r="C502" s="189">
        <v>47821.25</v>
      </c>
      <c r="D502" s="190">
        <v>38317</v>
      </c>
      <c r="E502" s="188">
        <v>10747</v>
      </c>
      <c r="F502" s="169">
        <f t="shared" si="14"/>
        <v>11</v>
      </c>
      <c r="G502" s="169">
        <f t="shared" si="15"/>
        <v>2004</v>
      </c>
    </row>
    <row r="503" spans="1:7" ht="18.5">
      <c r="A503" s="188" t="s">
        <v>1441</v>
      </c>
      <c r="B503" s="188" t="s">
        <v>1443</v>
      </c>
      <c r="C503" s="189">
        <v>54900</v>
      </c>
      <c r="D503" s="190">
        <v>38319</v>
      </c>
      <c r="E503" s="188">
        <v>10748</v>
      </c>
      <c r="F503" s="169">
        <f t="shared" si="14"/>
        <v>11</v>
      </c>
      <c r="G503" s="169">
        <f t="shared" si="15"/>
        <v>2004</v>
      </c>
    </row>
    <row r="504" spans="1:7" ht="18.5">
      <c r="A504" s="188" t="s">
        <v>1441</v>
      </c>
      <c r="B504" s="188" t="s">
        <v>1442</v>
      </c>
      <c r="C504" s="189">
        <v>27000</v>
      </c>
      <c r="D504" s="190">
        <v>38340</v>
      </c>
      <c r="E504" s="188">
        <v>10749</v>
      </c>
      <c r="F504" s="169">
        <f t="shared" si="14"/>
        <v>12</v>
      </c>
      <c r="G504" s="169">
        <f t="shared" si="15"/>
        <v>2004</v>
      </c>
    </row>
    <row r="505" spans="1:7" ht="18.5">
      <c r="A505" s="188" t="s">
        <v>1438</v>
      </c>
      <c r="B505" s="188" t="s">
        <v>1444</v>
      </c>
      <c r="C505" s="189">
        <v>39764</v>
      </c>
      <c r="D505" s="190">
        <v>38315</v>
      </c>
      <c r="E505" s="188">
        <v>10750</v>
      </c>
      <c r="F505" s="169">
        <f t="shared" si="14"/>
        <v>11</v>
      </c>
      <c r="G505" s="169">
        <f t="shared" si="15"/>
        <v>2004</v>
      </c>
    </row>
    <row r="506" spans="1:7" ht="18.5">
      <c r="A506" s="188" t="s">
        <v>1441</v>
      </c>
      <c r="B506" s="188" t="s">
        <v>1443</v>
      </c>
      <c r="C506" s="189">
        <v>40787</v>
      </c>
      <c r="D506" s="190">
        <v>38324</v>
      </c>
      <c r="E506" s="188">
        <v>10751</v>
      </c>
      <c r="F506" s="169">
        <f t="shared" si="14"/>
        <v>12</v>
      </c>
      <c r="G506" s="169">
        <f t="shared" si="15"/>
        <v>2004</v>
      </c>
    </row>
    <row r="507" spans="1:7" ht="18.5">
      <c r="A507" s="188" t="s">
        <v>1441</v>
      </c>
      <c r="B507" s="188" t="s">
        <v>1447</v>
      </c>
      <c r="C507" s="189">
        <v>6300</v>
      </c>
      <c r="D507" s="190">
        <v>38319</v>
      </c>
      <c r="E507" s="188">
        <v>10752</v>
      </c>
      <c r="F507" s="169">
        <f t="shared" si="14"/>
        <v>11</v>
      </c>
      <c r="G507" s="169">
        <f t="shared" si="15"/>
        <v>2004</v>
      </c>
    </row>
    <row r="508" spans="1:7" ht="18.5">
      <c r="A508" s="188" t="s">
        <v>1441</v>
      </c>
      <c r="B508" s="188" t="s">
        <v>1443</v>
      </c>
      <c r="C508" s="189">
        <v>2200</v>
      </c>
      <c r="D508" s="190">
        <v>38318</v>
      </c>
      <c r="E508" s="188">
        <v>10753</v>
      </c>
      <c r="F508" s="169">
        <f t="shared" si="14"/>
        <v>11</v>
      </c>
      <c r="G508" s="169">
        <f t="shared" si="15"/>
        <v>2004</v>
      </c>
    </row>
    <row r="509" spans="1:7" ht="18.5">
      <c r="A509" s="188" t="s">
        <v>1438</v>
      </c>
      <c r="B509" s="188" t="s">
        <v>1440</v>
      </c>
      <c r="C509" s="189">
        <v>1380</v>
      </c>
      <c r="D509" s="190">
        <v>38318</v>
      </c>
      <c r="E509" s="188">
        <v>10754</v>
      </c>
      <c r="F509" s="169">
        <f t="shared" si="14"/>
        <v>11</v>
      </c>
      <c r="G509" s="169">
        <f t="shared" si="15"/>
        <v>2004</v>
      </c>
    </row>
    <row r="510" spans="1:7" ht="18.5">
      <c r="A510" s="188" t="s">
        <v>1441</v>
      </c>
      <c r="B510" s="188" t="s">
        <v>1442</v>
      </c>
      <c r="C510" s="189">
        <v>48712.5</v>
      </c>
      <c r="D510" s="190">
        <v>38319</v>
      </c>
      <c r="E510" s="188">
        <v>10755</v>
      </c>
      <c r="F510" s="169">
        <f t="shared" si="14"/>
        <v>11</v>
      </c>
      <c r="G510" s="169">
        <f t="shared" si="15"/>
        <v>2004</v>
      </c>
    </row>
    <row r="511" spans="1:7" ht="18.5">
      <c r="A511" s="188" t="s">
        <v>1441</v>
      </c>
      <c r="B511" s="188" t="s">
        <v>1446</v>
      </c>
      <c r="C511" s="189">
        <v>49750</v>
      </c>
      <c r="D511" s="190">
        <v>38323</v>
      </c>
      <c r="E511" s="188">
        <v>10756</v>
      </c>
      <c r="F511" s="169">
        <f t="shared" si="14"/>
        <v>12</v>
      </c>
      <c r="G511" s="169">
        <f t="shared" si="15"/>
        <v>2004</v>
      </c>
    </row>
    <row r="512" spans="1:7" ht="18.5">
      <c r="A512" s="188" t="s">
        <v>1438</v>
      </c>
      <c r="B512" s="188" t="s">
        <v>1440</v>
      </c>
      <c r="C512" s="189">
        <v>77050</v>
      </c>
      <c r="D512" s="190">
        <v>38336</v>
      </c>
      <c r="E512" s="188">
        <v>10757</v>
      </c>
      <c r="F512" s="169">
        <f t="shared" si="14"/>
        <v>12</v>
      </c>
      <c r="G512" s="169">
        <f t="shared" si="15"/>
        <v>2004</v>
      </c>
    </row>
    <row r="513" spans="1:7" ht="18.5">
      <c r="A513" s="188" t="s">
        <v>1441</v>
      </c>
      <c r="B513" s="188" t="s">
        <v>1443</v>
      </c>
      <c r="C513" s="189">
        <v>41115</v>
      </c>
      <c r="D513" s="190">
        <v>38325</v>
      </c>
      <c r="E513" s="188">
        <v>10758</v>
      </c>
      <c r="F513" s="169">
        <f t="shared" si="14"/>
        <v>12</v>
      </c>
      <c r="G513" s="169">
        <f t="shared" si="15"/>
        <v>2004</v>
      </c>
    </row>
    <row r="514" spans="1:7" ht="18.5">
      <c r="A514" s="188" t="s">
        <v>1441</v>
      </c>
      <c r="B514" s="188" t="s">
        <v>1443</v>
      </c>
      <c r="C514" s="189">
        <v>8000</v>
      </c>
      <c r="D514" s="190">
        <v>38333</v>
      </c>
      <c r="E514" s="188">
        <v>10759</v>
      </c>
      <c r="F514" s="169">
        <f t="shared" si="14"/>
        <v>12</v>
      </c>
      <c r="G514" s="169">
        <f t="shared" si="15"/>
        <v>2004</v>
      </c>
    </row>
    <row r="515" spans="1:7" ht="18.5">
      <c r="A515" s="188" t="s">
        <v>1441</v>
      </c>
      <c r="B515" s="188" t="s">
        <v>1442</v>
      </c>
      <c r="C515" s="189">
        <v>72925</v>
      </c>
      <c r="D515" s="190">
        <v>38331</v>
      </c>
      <c r="E515" s="188">
        <v>10760</v>
      </c>
      <c r="F515" s="169">
        <f t="shared" si="14"/>
        <v>12</v>
      </c>
      <c r="G515" s="169">
        <f t="shared" si="15"/>
        <v>2004</v>
      </c>
    </row>
    <row r="516" spans="1:7" ht="18.5">
      <c r="A516" s="188" t="s">
        <v>1438</v>
      </c>
      <c r="B516" s="188" t="s">
        <v>1439</v>
      </c>
      <c r="C516" s="189">
        <v>12675</v>
      </c>
      <c r="D516" s="190">
        <v>38329</v>
      </c>
      <c r="E516" s="188">
        <v>10761</v>
      </c>
      <c r="F516" s="169">
        <f t="shared" ref="F516:F579" si="16">MONTH(D516)</f>
        <v>12</v>
      </c>
      <c r="G516" s="169">
        <f t="shared" ref="G516:G579" si="17">YEAR(D516)</f>
        <v>2004</v>
      </c>
    </row>
    <row r="517" spans="1:7" ht="18.5">
      <c r="A517" s="188" t="s">
        <v>1441</v>
      </c>
      <c r="B517" s="188" t="s">
        <v>1443</v>
      </c>
      <c r="C517" s="189">
        <v>108425</v>
      </c>
      <c r="D517" s="190">
        <v>38330</v>
      </c>
      <c r="E517" s="188">
        <v>10762</v>
      </c>
      <c r="F517" s="169">
        <f t="shared" si="16"/>
        <v>12</v>
      </c>
      <c r="G517" s="169">
        <f t="shared" si="17"/>
        <v>2004</v>
      </c>
    </row>
    <row r="518" spans="1:7" ht="18.5">
      <c r="A518" s="188" t="s">
        <v>1441</v>
      </c>
      <c r="B518" s="188" t="s">
        <v>1443</v>
      </c>
      <c r="C518" s="189">
        <v>15400</v>
      </c>
      <c r="D518" s="190">
        <v>38329</v>
      </c>
      <c r="E518" s="188">
        <v>10763</v>
      </c>
      <c r="F518" s="169">
        <f t="shared" si="16"/>
        <v>12</v>
      </c>
      <c r="G518" s="169">
        <f t="shared" si="17"/>
        <v>2004</v>
      </c>
    </row>
    <row r="519" spans="1:7" ht="18.5">
      <c r="A519" s="188" t="s">
        <v>1438</v>
      </c>
      <c r="B519" s="188" t="s">
        <v>1440</v>
      </c>
      <c r="C519" s="189">
        <v>57150</v>
      </c>
      <c r="D519" s="190">
        <v>38329</v>
      </c>
      <c r="E519" s="188">
        <v>10764</v>
      </c>
      <c r="F519" s="169">
        <f t="shared" si="16"/>
        <v>12</v>
      </c>
      <c r="G519" s="169">
        <f t="shared" si="17"/>
        <v>2004</v>
      </c>
    </row>
    <row r="520" spans="1:7" ht="18.5">
      <c r="A520" s="188" t="s">
        <v>1441</v>
      </c>
      <c r="B520" s="188" t="s">
        <v>1443</v>
      </c>
      <c r="C520" s="189">
        <v>37890</v>
      </c>
      <c r="D520" s="190">
        <v>38330</v>
      </c>
      <c r="E520" s="188">
        <v>10765</v>
      </c>
      <c r="F520" s="169">
        <f t="shared" si="16"/>
        <v>12</v>
      </c>
      <c r="G520" s="169">
        <f t="shared" si="17"/>
        <v>2004</v>
      </c>
    </row>
    <row r="521" spans="1:7" ht="18.5">
      <c r="A521" s="188" t="s">
        <v>1441</v>
      </c>
      <c r="B521" s="188" t="s">
        <v>1442</v>
      </c>
      <c r="C521" s="189">
        <v>57750</v>
      </c>
      <c r="D521" s="190">
        <v>38330</v>
      </c>
      <c r="E521" s="188">
        <v>10766</v>
      </c>
      <c r="F521" s="169">
        <f t="shared" si="16"/>
        <v>12</v>
      </c>
      <c r="G521" s="169">
        <f t="shared" si="17"/>
        <v>2004</v>
      </c>
    </row>
    <row r="522" spans="1:7" ht="18.5">
      <c r="A522" s="188" t="s">
        <v>1441</v>
      </c>
      <c r="B522" s="188" t="s">
        <v>1442</v>
      </c>
      <c r="C522" s="189">
        <v>700</v>
      </c>
      <c r="D522" s="190">
        <v>38336</v>
      </c>
      <c r="E522" s="188">
        <v>10767</v>
      </c>
      <c r="F522" s="169">
        <f t="shared" si="16"/>
        <v>12</v>
      </c>
      <c r="G522" s="169">
        <f t="shared" si="17"/>
        <v>2004</v>
      </c>
    </row>
    <row r="523" spans="1:7" ht="18.5">
      <c r="A523" s="188" t="s">
        <v>1441</v>
      </c>
      <c r="B523" s="188" t="s">
        <v>1443</v>
      </c>
      <c r="C523" s="189">
        <v>36925</v>
      </c>
      <c r="D523" s="190">
        <v>38336</v>
      </c>
      <c r="E523" s="188">
        <v>10768</v>
      </c>
      <c r="F523" s="169">
        <f t="shared" si="16"/>
        <v>12</v>
      </c>
      <c r="G523" s="169">
        <f t="shared" si="17"/>
        <v>2004</v>
      </c>
    </row>
    <row r="524" spans="1:7" ht="18.5">
      <c r="A524" s="188" t="s">
        <v>1441</v>
      </c>
      <c r="B524" s="188" t="s">
        <v>1443</v>
      </c>
      <c r="C524" s="189">
        <v>42106.75</v>
      </c>
      <c r="D524" s="190">
        <v>38333</v>
      </c>
      <c r="E524" s="188">
        <v>10769</v>
      </c>
      <c r="F524" s="169">
        <f t="shared" si="16"/>
        <v>12</v>
      </c>
      <c r="G524" s="169">
        <f t="shared" si="17"/>
        <v>2004</v>
      </c>
    </row>
    <row r="525" spans="1:7" ht="18.5">
      <c r="A525" s="188" t="s">
        <v>1441</v>
      </c>
      <c r="B525" s="188" t="s">
        <v>1446</v>
      </c>
      <c r="C525" s="189">
        <v>5906.25</v>
      </c>
      <c r="D525" s="190">
        <v>38338</v>
      </c>
      <c r="E525" s="188">
        <v>10770</v>
      </c>
      <c r="F525" s="169">
        <f t="shared" si="16"/>
        <v>12</v>
      </c>
      <c r="G525" s="169">
        <f t="shared" si="17"/>
        <v>2004</v>
      </c>
    </row>
    <row r="526" spans="1:7" ht="18.5">
      <c r="A526" s="188" t="s">
        <v>1438</v>
      </c>
      <c r="B526" s="188" t="s">
        <v>1444</v>
      </c>
      <c r="C526" s="189">
        <v>8600</v>
      </c>
      <c r="D526" s="190">
        <v>37988</v>
      </c>
      <c r="E526" s="188">
        <v>10771</v>
      </c>
      <c r="F526" s="169">
        <f t="shared" si="16"/>
        <v>1</v>
      </c>
      <c r="G526" s="169">
        <f t="shared" si="17"/>
        <v>2004</v>
      </c>
    </row>
    <row r="527" spans="1:7" ht="18.5">
      <c r="A527" s="188" t="s">
        <v>1441</v>
      </c>
      <c r="B527" s="188" t="s">
        <v>1443</v>
      </c>
      <c r="C527" s="189">
        <v>90080.5</v>
      </c>
      <c r="D527" s="190">
        <v>38340</v>
      </c>
      <c r="E527" s="188">
        <v>10772</v>
      </c>
      <c r="F527" s="169">
        <f t="shared" si="16"/>
        <v>12</v>
      </c>
      <c r="G527" s="169">
        <f t="shared" si="17"/>
        <v>2004</v>
      </c>
    </row>
    <row r="528" spans="1:7" ht="18.5">
      <c r="A528" s="188" t="s">
        <v>1441</v>
      </c>
      <c r="B528" s="188" t="s">
        <v>1445</v>
      </c>
      <c r="C528" s="189">
        <v>50760</v>
      </c>
      <c r="D528" s="190">
        <v>38337</v>
      </c>
      <c r="E528" s="188">
        <v>10773</v>
      </c>
      <c r="F528" s="169">
        <f t="shared" si="16"/>
        <v>12</v>
      </c>
      <c r="G528" s="169">
        <f t="shared" si="17"/>
        <v>2004</v>
      </c>
    </row>
    <row r="529" spans="1:7" ht="18.5">
      <c r="A529" s="188" t="s">
        <v>1441</v>
      </c>
      <c r="B529" s="188" t="s">
        <v>1442</v>
      </c>
      <c r="C529" s="189">
        <v>21718.75</v>
      </c>
      <c r="D529" s="190">
        <v>38333</v>
      </c>
      <c r="E529" s="188">
        <v>10774</v>
      </c>
      <c r="F529" s="169">
        <f t="shared" si="16"/>
        <v>12</v>
      </c>
      <c r="G529" s="169">
        <f t="shared" si="17"/>
        <v>2004</v>
      </c>
    </row>
    <row r="530" spans="1:7" ht="18.5">
      <c r="A530" s="188" t="s">
        <v>1438</v>
      </c>
      <c r="B530" s="188" t="s">
        <v>1448</v>
      </c>
      <c r="C530" s="189">
        <v>5700</v>
      </c>
      <c r="D530" s="190">
        <v>38347</v>
      </c>
      <c r="E530" s="188">
        <v>10775</v>
      </c>
      <c r="F530" s="169">
        <f t="shared" si="16"/>
        <v>12</v>
      </c>
      <c r="G530" s="169">
        <f t="shared" si="17"/>
        <v>2004</v>
      </c>
    </row>
    <row r="531" spans="1:7" ht="18.5">
      <c r="A531" s="188" t="s">
        <v>1441</v>
      </c>
      <c r="B531" s="188" t="s">
        <v>1445</v>
      </c>
      <c r="C531" s="189">
        <v>165881.75</v>
      </c>
      <c r="D531" s="190">
        <v>38339</v>
      </c>
      <c r="E531" s="188">
        <v>10776</v>
      </c>
      <c r="F531" s="169">
        <f t="shared" si="16"/>
        <v>12</v>
      </c>
      <c r="G531" s="169">
        <f t="shared" si="17"/>
        <v>2004</v>
      </c>
    </row>
    <row r="532" spans="1:7" ht="18.5">
      <c r="A532" s="188" t="s">
        <v>1438</v>
      </c>
      <c r="B532" s="188" t="s">
        <v>1448</v>
      </c>
      <c r="C532" s="189">
        <v>5600</v>
      </c>
      <c r="D532" s="190">
        <v>38373</v>
      </c>
      <c r="E532" s="188">
        <v>10777</v>
      </c>
      <c r="F532" s="169">
        <f t="shared" si="16"/>
        <v>1</v>
      </c>
      <c r="G532" s="169">
        <f t="shared" si="17"/>
        <v>2005</v>
      </c>
    </row>
    <row r="533" spans="1:7" ht="18.5">
      <c r="A533" s="188" t="s">
        <v>1441</v>
      </c>
      <c r="B533" s="188" t="s">
        <v>1443</v>
      </c>
      <c r="C533" s="189">
        <v>2412.5</v>
      </c>
      <c r="D533" s="190">
        <v>38345</v>
      </c>
      <c r="E533" s="188">
        <v>10778</v>
      </c>
      <c r="F533" s="169">
        <f t="shared" si="16"/>
        <v>12</v>
      </c>
      <c r="G533" s="169">
        <f t="shared" si="17"/>
        <v>2004</v>
      </c>
    </row>
    <row r="534" spans="1:7" ht="18.5">
      <c r="A534" s="188" t="s">
        <v>1441</v>
      </c>
      <c r="B534" s="188" t="s">
        <v>1443</v>
      </c>
      <c r="C534" s="189">
        <v>33375</v>
      </c>
      <c r="D534" s="190">
        <v>38366</v>
      </c>
      <c r="E534" s="188">
        <v>10779</v>
      </c>
      <c r="F534" s="169">
        <f t="shared" si="16"/>
        <v>1</v>
      </c>
      <c r="G534" s="169">
        <f t="shared" si="17"/>
        <v>2005</v>
      </c>
    </row>
    <row r="535" spans="1:7" ht="18.5">
      <c r="A535" s="188" t="s">
        <v>1441</v>
      </c>
      <c r="B535" s="188" t="s">
        <v>1447</v>
      </c>
      <c r="C535" s="189">
        <v>18000</v>
      </c>
      <c r="D535" s="190">
        <v>38346</v>
      </c>
      <c r="E535" s="188">
        <v>10780</v>
      </c>
      <c r="F535" s="169">
        <f t="shared" si="16"/>
        <v>12</v>
      </c>
      <c r="G535" s="169">
        <f t="shared" si="17"/>
        <v>2004</v>
      </c>
    </row>
    <row r="536" spans="1:7" ht="18.5">
      <c r="A536" s="188" t="s">
        <v>1441</v>
      </c>
      <c r="B536" s="188" t="s">
        <v>1447</v>
      </c>
      <c r="C536" s="189">
        <v>24397</v>
      </c>
      <c r="D536" s="190">
        <v>38340</v>
      </c>
      <c r="E536" s="188">
        <v>10781</v>
      </c>
      <c r="F536" s="169">
        <f t="shared" si="16"/>
        <v>12</v>
      </c>
      <c r="G536" s="169">
        <f t="shared" si="17"/>
        <v>2004</v>
      </c>
    </row>
    <row r="537" spans="1:7" ht="18.5">
      <c r="A537" s="188" t="s">
        <v>1438</v>
      </c>
      <c r="B537" s="188" t="s">
        <v>1444</v>
      </c>
      <c r="C537" s="189">
        <v>312.5</v>
      </c>
      <c r="D537" s="190">
        <v>38343</v>
      </c>
      <c r="E537" s="188">
        <v>10782</v>
      </c>
      <c r="F537" s="169">
        <f t="shared" si="16"/>
        <v>12</v>
      </c>
      <c r="G537" s="169">
        <f t="shared" si="17"/>
        <v>2004</v>
      </c>
    </row>
    <row r="538" spans="1:7" ht="18.5">
      <c r="A538" s="188" t="s">
        <v>1441</v>
      </c>
      <c r="B538" s="188" t="s">
        <v>1442</v>
      </c>
      <c r="C538" s="189">
        <v>36062.5</v>
      </c>
      <c r="D538" s="190">
        <v>38340</v>
      </c>
      <c r="E538" s="188">
        <v>10783</v>
      </c>
      <c r="F538" s="169">
        <f t="shared" si="16"/>
        <v>12</v>
      </c>
      <c r="G538" s="169">
        <f t="shared" si="17"/>
        <v>2004</v>
      </c>
    </row>
    <row r="539" spans="1:7" ht="18.5">
      <c r="A539" s="188" t="s">
        <v>1441</v>
      </c>
      <c r="B539" s="188" t="s">
        <v>1442</v>
      </c>
      <c r="C539" s="189">
        <v>37200</v>
      </c>
      <c r="D539" s="190">
        <v>38343</v>
      </c>
      <c r="E539" s="188">
        <v>10784</v>
      </c>
      <c r="F539" s="169">
        <f t="shared" si="16"/>
        <v>12</v>
      </c>
      <c r="G539" s="169">
        <f t="shared" si="17"/>
        <v>2004</v>
      </c>
    </row>
    <row r="540" spans="1:7" ht="18.5">
      <c r="A540" s="188" t="s">
        <v>1441</v>
      </c>
      <c r="B540" s="188" t="s">
        <v>1445</v>
      </c>
      <c r="C540" s="189">
        <v>9687.5</v>
      </c>
      <c r="D540" s="190">
        <v>38345</v>
      </c>
      <c r="E540" s="188">
        <v>10785</v>
      </c>
      <c r="F540" s="169">
        <f t="shared" si="16"/>
        <v>12</v>
      </c>
      <c r="G540" s="169">
        <f t="shared" si="17"/>
        <v>2004</v>
      </c>
    </row>
    <row r="541" spans="1:7" ht="18.5">
      <c r="A541" s="188" t="s">
        <v>1441</v>
      </c>
      <c r="B541" s="188" t="s">
        <v>1446</v>
      </c>
      <c r="C541" s="189">
        <v>38277</v>
      </c>
      <c r="D541" s="190">
        <v>38344</v>
      </c>
      <c r="E541" s="188">
        <v>10786</v>
      </c>
      <c r="F541" s="169">
        <f t="shared" si="16"/>
        <v>12</v>
      </c>
      <c r="G541" s="169">
        <f t="shared" si="17"/>
        <v>2004</v>
      </c>
    </row>
    <row r="542" spans="1:7" ht="18.5">
      <c r="A542" s="188" t="s">
        <v>1441</v>
      </c>
      <c r="B542" s="188" t="s">
        <v>1447</v>
      </c>
      <c r="C542" s="189">
        <v>65569</v>
      </c>
      <c r="D542" s="190">
        <v>38347</v>
      </c>
      <c r="E542" s="188">
        <v>10787</v>
      </c>
      <c r="F542" s="169">
        <f t="shared" si="16"/>
        <v>12</v>
      </c>
      <c r="G542" s="169">
        <f t="shared" si="17"/>
        <v>2004</v>
      </c>
    </row>
    <row r="543" spans="1:7" ht="18.5">
      <c r="A543" s="188" t="s">
        <v>1441</v>
      </c>
      <c r="B543" s="188" t="s">
        <v>1445</v>
      </c>
      <c r="C543" s="189">
        <v>18287.5</v>
      </c>
      <c r="D543" s="190">
        <v>38371</v>
      </c>
      <c r="E543" s="188">
        <v>10788</v>
      </c>
      <c r="F543" s="169">
        <f t="shared" si="16"/>
        <v>1</v>
      </c>
      <c r="G543" s="169">
        <f t="shared" si="17"/>
        <v>2005</v>
      </c>
    </row>
    <row r="544" spans="1:7" ht="18.5">
      <c r="A544" s="188" t="s">
        <v>1441</v>
      </c>
      <c r="B544" s="188" t="s">
        <v>1445</v>
      </c>
      <c r="C544" s="189">
        <v>92175</v>
      </c>
      <c r="D544" s="190">
        <v>38352</v>
      </c>
      <c r="E544" s="188">
        <v>10789</v>
      </c>
      <c r="F544" s="169">
        <f t="shared" si="16"/>
        <v>12</v>
      </c>
      <c r="G544" s="169">
        <f t="shared" si="17"/>
        <v>2004</v>
      </c>
    </row>
    <row r="545" spans="1:7" ht="18.5">
      <c r="A545" s="188" t="s">
        <v>1438</v>
      </c>
      <c r="B545" s="188" t="s">
        <v>1440</v>
      </c>
      <c r="C545" s="189">
        <v>18062.5</v>
      </c>
      <c r="D545" s="190">
        <v>38347</v>
      </c>
      <c r="E545" s="188">
        <v>10790</v>
      </c>
      <c r="F545" s="169">
        <f t="shared" si="16"/>
        <v>12</v>
      </c>
      <c r="G545" s="169">
        <f t="shared" si="17"/>
        <v>2004</v>
      </c>
    </row>
    <row r="546" spans="1:7" ht="18.5">
      <c r="A546" s="188" t="s">
        <v>1438</v>
      </c>
      <c r="B546" s="188" t="s">
        <v>1440</v>
      </c>
      <c r="C546" s="189">
        <v>45744</v>
      </c>
      <c r="D546" s="190">
        <v>38353</v>
      </c>
      <c r="E546" s="188">
        <v>10791</v>
      </c>
      <c r="F546" s="169">
        <f t="shared" si="16"/>
        <v>1</v>
      </c>
      <c r="G546" s="169">
        <f t="shared" si="17"/>
        <v>2005</v>
      </c>
    </row>
    <row r="547" spans="1:7" ht="18.5">
      <c r="A547" s="188" t="s">
        <v>1441</v>
      </c>
      <c r="B547" s="188" t="s">
        <v>1445</v>
      </c>
      <c r="C547" s="189">
        <v>9996.25</v>
      </c>
      <c r="D547" s="190">
        <v>38352</v>
      </c>
      <c r="E547" s="188">
        <v>10792</v>
      </c>
      <c r="F547" s="169">
        <f t="shared" si="16"/>
        <v>12</v>
      </c>
      <c r="G547" s="169">
        <f t="shared" si="17"/>
        <v>2004</v>
      </c>
    </row>
    <row r="548" spans="1:7" ht="18.5">
      <c r="A548" s="188" t="s">
        <v>1441</v>
      </c>
      <c r="B548" s="188" t="s">
        <v>1443</v>
      </c>
      <c r="C548" s="189">
        <v>4777.5</v>
      </c>
      <c r="D548" s="190">
        <v>38360</v>
      </c>
      <c r="E548" s="188">
        <v>10793</v>
      </c>
      <c r="F548" s="169">
        <f t="shared" si="16"/>
        <v>1</v>
      </c>
      <c r="G548" s="169">
        <f t="shared" si="17"/>
        <v>2005</v>
      </c>
    </row>
    <row r="549" spans="1:7" ht="18.5">
      <c r="A549" s="188" t="s">
        <v>1438</v>
      </c>
      <c r="B549" s="188" t="s">
        <v>1440</v>
      </c>
      <c r="C549" s="189">
        <v>7869</v>
      </c>
      <c r="D549" s="190">
        <v>38354</v>
      </c>
      <c r="E549" s="188">
        <v>10794</v>
      </c>
      <c r="F549" s="169">
        <f t="shared" si="16"/>
        <v>1</v>
      </c>
      <c r="G549" s="169">
        <f t="shared" si="17"/>
        <v>2005</v>
      </c>
    </row>
    <row r="550" spans="1:7" ht="18.5">
      <c r="A550" s="188" t="s">
        <v>1441</v>
      </c>
      <c r="B550" s="188" t="s">
        <v>1446</v>
      </c>
      <c r="C550" s="189">
        <v>53950</v>
      </c>
      <c r="D550" s="190">
        <v>38372</v>
      </c>
      <c r="E550" s="188">
        <v>10795</v>
      </c>
      <c r="F550" s="169">
        <f t="shared" si="16"/>
        <v>1</v>
      </c>
      <c r="G550" s="169">
        <f t="shared" si="17"/>
        <v>2005</v>
      </c>
    </row>
    <row r="551" spans="1:7" ht="18.5">
      <c r="A551" s="188" t="s">
        <v>1441</v>
      </c>
      <c r="B551" s="188" t="s">
        <v>1443</v>
      </c>
      <c r="C551" s="189">
        <v>58534</v>
      </c>
      <c r="D551" s="190">
        <v>38366</v>
      </c>
      <c r="E551" s="188">
        <v>10796</v>
      </c>
      <c r="F551" s="169">
        <f t="shared" si="16"/>
        <v>1</v>
      </c>
      <c r="G551" s="169">
        <f t="shared" si="17"/>
        <v>2005</v>
      </c>
    </row>
    <row r="552" spans="1:7" ht="18.5">
      <c r="A552" s="188" t="s">
        <v>1438</v>
      </c>
      <c r="B552" s="188" t="s">
        <v>1448</v>
      </c>
      <c r="C552" s="189">
        <v>10500</v>
      </c>
      <c r="D552" s="190">
        <v>38357</v>
      </c>
      <c r="E552" s="188">
        <v>10797</v>
      </c>
      <c r="F552" s="169">
        <f t="shared" si="16"/>
        <v>1</v>
      </c>
      <c r="G552" s="169">
        <f t="shared" si="17"/>
        <v>2005</v>
      </c>
    </row>
    <row r="553" spans="1:7" ht="18.5">
      <c r="A553" s="188" t="s">
        <v>1441</v>
      </c>
      <c r="B553" s="188" t="s">
        <v>1447</v>
      </c>
      <c r="C553" s="189">
        <v>11165</v>
      </c>
      <c r="D553" s="190">
        <v>38357</v>
      </c>
      <c r="E553" s="188">
        <v>10798</v>
      </c>
      <c r="F553" s="169">
        <f t="shared" si="16"/>
        <v>1</v>
      </c>
      <c r="G553" s="169">
        <f t="shared" si="17"/>
        <v>2005</v>
      </c>
    </row>
    <row r="554" spans="1:7" ht="18.5">
      <c r="A554" s="188" t="s">
        <v>1438</v>
      </c>
      <c r="B554" s="188" t="s">
        <v>1444</v>
      </c>
      <c r="C554" s="189">
        <v>38837.5</v>
      </c>
      <c r="D554" s="190">
        <v>38357</v>
      </c>
      <c r="E554" s="188">
        <v>10799</v>
      </c>
      <c r="F554" s="169">
        <f t="shared" si="16"/>
        <v>1</v>
      </c>
      <c r="G554" s="169">
        <f t="shared" si="17"/>
        <v>2005</v>
      </c>
    </row>
    <row r="555" spans="1:7" ht="18.5">
      <c r="A555" s="188" t="s">
        <v>1441</v>
      </c>
      <c r="B555" s="188" t="s">
        <v>1445</v>
      </c>
      <c r="C555" s="189">
        <v>36723.25</v>
      </c>
      <c r="D555" s="190">
        <v>38357</v>
      </c>
      <c r="E555" s="188">
        <v>10800</v>
      </c>
      <c r="F555" s="169">
        <f t="shared" si="16"/>
        <v>1</v>
      </c>
      <c r="G555" s="169">
        <f t="shared" si="17"/>
        <v>2005</v>
      </c>
    </row>
    <row r="556" spans="1:7" ht="18.5">
      <c r="A556" s="188" t="s">
        <v>1441</v>
      </c>
      <c r="B556" s="188" t="s">
        <v>1442</v>
      </c>
      <c r="C556" s="189">
        <v>75671.25</v>
      </c>
      <c r="D556" s="190">
        <v>38352</v>
      </c>
      <c r="E556" s="188">
        <v>10801</v>
      </c>
      <c r="F556" s="169">
        <f t="shared" si="16"/>
        <v>12</v>
      </c>
      <c r="G556" s="169">
        <f t="shared" si="17"/>
        <v>2004</v>
      </c>
    </row>
    <row r="557" spans="1:7" ht="18.5">
      <c r="A557" s="188" t="s">
        <v>1441</v>
      </c>
      <c r="B557" s="188" t="s">
        <v>1442</v>
      </c>
      <c r="C557" s="189">
        <v>73570.25</v>
      </c>
      <c r="D557" s="190">
        <v>38354</v>
      </c>
      <c r="E557" s="188">
        <v>10802</v>
      </c>
      <c r="F557" s="169">
        <f t="shared" si="16"/>
        <v>1</v>
      </c>
      <c r="G557" s="169">
        <f t="shared" si="17"/>
        <v>2005</v>
      </c>
    </row>
    <row r="558" spans="1:7" ht="18.5">
      <c r="A558" s="188" t="s">
        <v>1441</v>
      </c>
      <c r="B558" s="188" t="s">
        <v>1442</v>
      </c>
      <c r="C558" s="189">
        <v>29825.25</v>
      </c>
      <c r="D558" s="190">
        <v>38358</v>
      </c>
      <c r="E558" s="188">
        <v>10803</v>
      </c>
      <c r="F558" s="169">
        <f t="shared" si="16"/>
        <v>1</v>
      </c>
      <c r="G558" s="169">
        <f t="shared" si="17"/>
        <v>2005</v>
      </c>
    </row>
    <row r="559" spans="1:7" ht="18.5">
      <c r="A559" s="188" t="s">
        <v>1438</v>
      </c>
      <c r="B559" s="188" t="s">
        <v>1440</v>
      </c>
      <c r="C559" s="189">
        <v>56960</v>
      </c>
      <c r="D559" s="190">
        <v>38359</v>
      </c>
      <c r="E559" s="188">
        <v>10804</v>
      </c>
      <c r="F559" s="169">
        <f t="shared" si="16"/>
        <v>1</v>
      </c>
      <c r="G559" s="169">
        <f t="shared" si="17"/>
        <v>2005</v>
      </c>
    </row>
    <row r="560" spans="1:7" ht="18.5">
      <c r="A560" s="188" t="s">
        <v>1441</v>
      </c>
      <c r="B560" s="188" t="s">
        <v>1447</v>
      </c>
      <c r="C560" s="189">
        <v>69375</v>
      </c>
      <c r="D560" s="190">
        <v>38361</v>
      </c>
      <c r="E560" s="188">
        <v>10805</v>
      </c>
      <c r="F560" s="169">
        <f t="shared" si="16"/>
        <v>1</v>
      </c>
      <c r="G560" s="169">
        <f t="shared" si="17"/>
        <v>2005</v>
      </c>
    </row>
    <row r="561" spans="1:7" ht="18.5">
      <c r="A561" s="188" t="s">
        <v>1441</v>
      </c>
      <c r="B561" s="188" t="s">
        <v>1443</v>
      </c>
      <c r="C561" s="189">
        <v>10990</v>
      </c>
      <c r="D561" s="190">
        <v>38357</v>
      </c>
      <c r="E561" s="188">
        <v>10806</v>
      </c>
      <c r="F561" s="169">
        <f t="shared" si="16"/>
        <v>1</v>
      </c>
      <c r="G561" s="169">
        <f t="shared" si="17"/>
        <v>2005</v>
      </c>
    </row>
    <row r="562" spans="1:7" ht="18.5">
      <c r="A562" s="188" t="s">
        <v>1441</v>
      </c>
      <c r="B562" s="188" t="s">
        <v>1442</v>
      </c>
      <c r="C562" s="189">
        <v>460</v>
      </c>
      <c r="D562" s="190">
        <v>38382</v>
      </c>
      <c r="E562" s="188">
        <v>10807</v>
      </c>
      <c r="F562" s="169">
        <f t="shared" si="16"/>
        <v>1</v>
      </c>
      <c r="G562" s="169">
        <f t="shared" si="17"/>
        <v>2005</v>
      </c>
    </row>
    <row r="563" spans="1:7" ht="18.5">
      <c r="A563" s="188" t="s">
        <v>1441</v>
      </c>
      <c r="B563" s="188" t="s">
        <v>1447</v>
      </c>
      <c r="C563" s="189">
        <v>35275</v>
      </c>
      <c r="D563" s="190">
        <v>38361</v>
      </c>
      <c r="E563" s="188">
        <v>10808</v>
      </c>
      <c r="F563" s="169">
        <f t="shared" si="16"/>
        <v>1</v>
      </c>
      <c r="G563" s="169">
        <f t="shared" si="17"/>
        <v>2005</v>
      </c>
    </row>
    <row r="564" spans="1:7" ht="18.5">
      <c r="A564" s="188" t="s">
        <v>1438</v>
      </c>
      <c r="B564" s="188" t="s">
        <v>1448</v>
      </c>
      <c r="C564" s="189">
        <v>3500</v>
      </c>
      <c r="D564" s="190">
        <v>38359</v>
      </c>
      <c r="E564" s="188">
        <v>10809</v>
      </c>
      <c r="F564" s="169">
        <f t="shared" si="16"/>
        <v>1</v>
      </c>
      <c r="G564" s="169">
        <f t="shared" si="17"/>
        <v>2005</v>
      </c>
    </row>
    <row r="565" spans="1:7" ht="18.5">
      <c r="A565" s="188" t="s">
        <v>1441</v>
      </c>
      <c r="B565" s="188" t="s">
        <v>1447</v>
      </c>
      <c r="C565" s="189">
        <v>4675</v>
      </c>
      <c r="D565" s="190">
        <v>38359</v>
      </c>
      <c r="E565" s="188">
        <v>10810</v>
      </c>
      <c r="F565" s="169">
        <f t="shared" si="16"/>
        <v>1</v>
      </c>
      <c r="G565" s="169">
        <f t="shared" si="17"/>
        <v>2005</v>
      </c>
    </row>
    <row r="566" spans="1:7" ht="18.5">
      <c r="A566" s="188" t="s">
        <v>1441</v>
      </c>
      <c r="B566" s="188" t="s">
        <v>1446</v>
      </c>
      <c r="C566" s="189">
        <v>21300</v>
      </c>
      <c r="D566" s="190">
        <v>38360</v>
      </c>
      <c r="E566" s="188">
        <v>10811</v>
      </c>
      <c r="F566" s="169">
        <f t="shared" si="16"/>
        <v>1</v>
      </c>
      <c r="G566" s="169">
        <f t="shared" si="17"/>
        <v>2005</v>
      </c>
    </row>
    <row r="567" spans="1:7" ht="18.5">
      <c r="A567" s="188" t="s">
        <v>1438</v>
      </c>
      <c r="B567" s="188" t="s">
        <v>1439</v>
      </c>
      <c r="C567" s="189">
        <v>42320</v>
      </c>
      <c r="D567" s="190">
        <v>38364</v>
      </c>
      <c r="E567" s="188">
        <v>10812</v>
      </c>
      <c r="F567" s="169">
        <f t="shared" si="16"/>
        <v>1</v>
      </c>
      <c r="G567" s="169">
        <f t="shared" si="17"/>
        <v>2005</v>
      </c>
    </row>
    <row r="568" spans="1:7" ht="18.5">
      <c r="A568" s="188" t="s">
        <v>1441</v>
      </c>
      <c r="B568" s="188" t="s">
        <v>1445</v>
      </c>
      <c r="C568" s="189">
        <v>15060</v>
      </c>
      <c r="D568" s="190">
        <v>38361</v>
      </c>
      <c r="E568" s="188">
        <v>10813</v>
      </c>
      <c r="F568" s="169">
        <f t="shared" si="16"/>
        <v>1</v>
      </c>
      <c r="G568" s="169">
        <f t="shared" si="17"/>
        <v>2005</v>
      </c>
    </row>
    <row r="569" spans="1:7" ht="18.5">
      <c r="A569" s="188" t="s">
        <v>1441</v>
      </c>
      <c r="B569" s="188" t="s">
        <v>1443</v>
      </c>
      <c r="C569" s="189">
        <v>44711.25</v>
      </c>
      <c r="D569" s="190">
        <v>38366</v>
      </c>
      <c r="E569" s="188">
        <v>10814</v>
      </c>
      <c r="F569" s="169">
        <f t="shared" si="16"/>
        <v>1</v>
      </c>
      <c r="G569" s="169">
        <f t="shared" si="17"/>
        <v>2005</v>
      </c>
    </row>
    <row r="570" spans="1:7" ht="18.5">
      <c r="A570" s="188" t="s">
        <v>1441</v>
      </c>
      <c r="B570" s="188" t="s">
        <v>1447</v>
      </c>
      <c r="C570" s="189">
        <v>1000</v>
      </c>
      <c r="D570" s="190">
        <v>38366</v>
      </c>
      <c r="E570" s="188">
        <v>10815</v>
      </c>
      <c r="F570" s="169">
        <f t="shared" si="16"/>
        <v>1</v>
      </c>
      <c r="G570" s="169">
        <f t="shared" si="17"/>
        <v>2005</v>
      </c>
    </row>
    <row r="571" spans="1:7" ht="18.5">
      <c r="A571" s="188" t="s">
        <v>1441</v>
      </c>
      <c r="B571" s="188" t="s">
        <v>1442</v>
      </c>
      <c r="C571" s="189">
        <v>211161.25</v>
      </c>
      <c r="D571" s="190">
        <v>38387</v>
      </c>
      <c r="E571" s="188">
        <v>10816</v>
      </c>
      <c r="F571" s="169">
        <f t="shared" si="16"/>
        <v>2</v>
      </c>
      <c r="G571" s="169">
        <f t="shared" si="17"/>
        <v>2005</v>
      </c>
    </row>
    <row r="572" spans="1:7" ht="18.5">
      <c r="A572" s="188" t="s">
        <v>1441</v>
      </c>
      <c r="B572" s="188" t="s">
        <v>1443</v>
      </c>
      <c r="C572" s="189">
        <v>273821</v>
      </c>
      <c r="D572" s="190">
        <v>38365</v>
      </c>
      <c r="E572" s="188">
        <v>10817</v>
      </c>
      <c r="F572" s="169">
        <f t="shared" si="16"/>
        <v>1</v>
      </c>
      <c r="G572" s="169">
        <f t="shared" si="17"/>
        <v>2005</v>
      </c>
    </row>
    <row r="573" spans="1:7" ht="18.5">
      <c r="A573" s="188" t="s">
        <v>1438</v>
      </c>
      <c r="B573" s="188" t="s">
        <v>1448</v>
      </c>
      <c r="C573" s="189">
        <v>20825</v>
      </c>
      <c r="D573" s="190">
        <v>38364</v>
      </c>
      <c r="E573" s="188">
        <v>10818</v>
      </c>
      <c r="F573" s="169">
        <f t="shared" si="16"/>
        <v>1</v>
      </c>
      <c r="G573" s="169">
        <f t="shared" si="17"/>
        <v>2005</v>
      </c>
    </row>
    <row r="574" spans="1:7" ht="18.5">
      <c r="A574" s="188" t="s">
        <v>1441</v>
      </c>
      <c r="B574" s="188" t="s">
        <v>1447</v>
      </c>
      <c r="C574" s="189">
        <v>11925</v>
      </c>
      <c r="D574" s="190">
        <v>38368</v>
      </c>
      <c r="E574" s="188">
        <v>10819</v>
      </c>
      <c r="F574" s="169">
        <f t="shared" si="16"/>
        <v>1</v>
      </c>
      <c r="G574" s="169">
        <f t="shared" si="17"/>
        <v>2005</v>
      </c>
    </row>
    <row r="575" spans="1:7" ht="18.5">
      <c r="A575" s="188" t="s">
        <v>1441</v>
      </c>
      <c r="B575" s="188" t="s">
        <v>1443</v>
      </c>
      <c r="C575" s="189">
        <v>28500</v>
      </c>
      <c r="D575" s="190">
        <v>38365</v>
      </c>
      <c r="E575" s="188">
        <v>10820</v>
      </c>
      <c r="F575" s="169">
        <f t="shared" si="16"/>
        <v>1</v>
      </c>
      <c r="G575" s="169">
        <f t="shared" si="17"/>
        <v>2005</v>
      </c>
    </row>
    <row r="576" spans="1:7" ht="18.5">
      <c r="A576" s="188" t="s">
        <v>1441</v>
      </c>
      <c r="B576" s="188" t="s">
        <v>1445</v>
      </c>
      <c r="C576" s="189">
        <v>16950</v>
      </c>
      <c r="D576" s="190">
        <v>38367</v>
      </c>
      <c r="E576" s="188">
        <v>10821</v>
      </c>
      <c r="F576" s="169">
        <f t="shared" si="16"/>
        <v>1</v>
      </c>
      <c r="G576" s="169">
        <f t="shared" si="17"/>
        <v>2005</v>
      </c>
    </row>
    <row r="577" spans="1:7" ht="18.5">
      <c r="A577" s="188" t="s">
        <v>1438</v>
      </c>
      <c r="B577" s="188" t="s">
        <v>1440</v>
      </c>
      <c r="C577" s="189">
        <v>5947.5</v>
      </c>
      <c r="D577" s="190">
        <v>38368</v>
      </c>
      <c r="E577" s="188">
        <v>10822</v>
      </c>
      <c r="F577" s="169">
        <f t="shared" si="16"/>
        <v>1</v>
      </c>
      <c r="G577" s="169">
        <f t="shared" si="17"/>
        <v>2005</v>
      </c>
    </row>
    <row r="578" spans="1:7" ht="18.5">
      <c r="A578" s="188" t="s">
        <v>1438</v>
      </c>
      <c r="B578" s="188" t="s">
        <v>1439</v>
      </c>
      <c r="C578" s="189">
        <v>70650</v>
      </c>
      <c r="D578" s="190">
        <v>38365</v>
      </c>
      <c r="E578" s="188">
        <v>10823</v>
      </c>
      <c r="F578" s="169">
        <f t="shared" si="16"/>
        <v>1</v>
      </c>
      <c r="G578" s="169">
        <f t="shared" si="17"/>
        <v>2005</v>
      </c>
    </row>
    <row r="579" spans="1:7" ht="18.5">
      <c r="A579" s="188" t="s">
        <v>1441</v>
      </c>
      <c r="B579" s="188" t="s">
        <v>1446</v>
      </c>
      <c r="C579" s="189">
        <v>6270</v>
      </c>
      <c r="D579" s="190">
        <v>38382</v>
      </c>
      <c r="E579" s="188">
        <v>10824</v>
      </c>
      <c r="F579" s="169">
        <f t="shared" si="16"/>
        <v>1</v>
      </c>
      <c r="G579" s="169">
        <f t="shared" si="17"/>
        <v>2005</v>
      </c>
    </row>
    <row r="580" spans="1:7" ht="18.5">
      <c r="A580" s="188" t="s">
        <v>1441</v>
      </c>
      <c r="B580" s="188" t="s">
        <v>1445</v>
      </c>
      <c r="C580" s="189">
        <v>25769</v>
      </c>
      <c r="D580" s="190">
        <v>38366</v>
      </c>
      <c r="E580" s="188">
        <v>10825</v>
      </c>
      <c r="F580" s="169">
        <f t="shared" ref="F580:F643" si="18">MONTH(D580)</f>
        <v>1</v>
      </c>
      <c r="G580" s="169">
        <f t="shared" ref="G580:G643" si="19">YEAR(D580)</f>
        <v>2005</v>
      </c>
    </row>
    <row r="581" spans="1:7" ht="18.5">
      <c r="A581" s="188" t="s">
        <v>1438</v>
      </c>
      <c r="B581" s="188" t="s">
        <v>1440</v>
      </c>
      <c r="C581" s="189">
        <v>18250</v>
      </c>
      <c r="D581" s="190">
        <v>38389</v>
      </c>
      <c r="E581" s="188">
        <v>10826</v>
      </c>
      <c r="F581" s="169">
        <f t="shared" si="18"/>
        <v>2</v>
      </c>
      <c r="G581" s="169">
        <f t="shared" si="19"/>
        <v>2005</v>
      </c>
    </row>
    <row r="582" spans="1:7" ht="18.5">
      <c r="A582" s="188" t="s">
        <v>1441</v>
      </c>
      <c r="B582" s="188" t="s">
        <v>1445</v>
      </c>
      <c r="C582" s="189">
        <v>21075</v>
      </c>
      <c r="D582" s="190">
        <v>38389</v>
      </c>
      <c r="E582" s="188">
        <v>10827</v>
      </c>
      <c r="F582" s="169">
        <f t="shared" si="18"/>
        <v>2</v>
      </c>
      <c r="G582" s="169">
        <f t="shared" si="19"/>
        <v>2005</v>
      </c>
    </row>
    <row r="583" spans="1:7" ht="18.5">
      <c r="A583" s="188" t="s">
        <v>1438</v>
      </c>
      <c r="B583" s="188" t="s">
        <v>1444</v>
      </c>
      <c r="C583" s="189">
        <v>23300</v>
      </c>
      <c r="D583" s="190">
        <v>38387</v>
      </c>
      <c r="E583" s="188">
        <v>10828</v>
      </c>
      <c r="F583" s="169">
        <f t="shared" si="18"/>
        <v>2</v>
      </c>
      <c r="G583" s="169">
        <f t="shared" si="19"/>
        <v>2005</v>
      </c>
    </row>
    <row r="584" spans="1:7" ht="18.5">
      <c r="A584" s="188" t="s">
        <v>1438</v>
      </c>
      <c r="B584" s="188" t="s">
        <v>1444</v>
      </c>
      <c r="C584" s="189">
        <v>44100</v>
      </c>
      <c r="D584" s="190">
        <v>38375</v>
      </c>
      <c r="E584" s="188">
        <v>10829</v>
      </c>
      <c r="F584" s="169">
        <f t="shared" si="18"/>
        <v>1</v>
      </c>
      <c r="G584" s="169">
        <f t="shared" si="19"/>
        <v>2005</v>
      </c>
    </row>
    <row r="585" spans="1:7" ht="18.5">
      <c r="A585" s="188" t="s">
        <v>1441</v>
      </c>
      <c r="B585" s="188" t="s">
        <v>1442</v>
      </c>
      <c r="C585" s="189">
        <v>49350</v>
      </c>
      <c r="D585" s="190">
        <v>38373</v>
      </c>
      <c r="E585" s="188">
        <v>10830</v>
      </c>
      <c r="F585" s="169">
        <f t="shared" si="18"/>
        <v>1</v>
      </c>
      <c r="G585" s="169">
        <f t="shared" si="19"/>
        <v>2005</v>
      </c>
    </row>
    <row r="586" spans="1:7" ht="18.5">
      <c r="A586" s="188" t="s">
        <v>1441</v>
      </c>
      <c r="B586" s="188" t="s">
        <v>1443</v>
      </c>
      <c r="C586" s="189">
        <v>67110</v>
      </c>
      <c r="D586" s="190">
        <v>38375</v>
      </c>
      <c r="E586" s="188">
        <v>10831</v>
      </c>
      <c r="F586" s="169">
        <f t="shared" si="18"/>
        <v>1</v>
      </c>
      <c r="G586" s="169">
        <f t="shared" si="19"/>
        <v>2005</v>
      </c>
    </row>
    <row r="587" spans="1:7" ht="18.5">
      <c r="A587" s="188" t="s">
        <v>1441</v>
      </c>
      <c r="B587" s="188" t="s">
        <v>1447</v>
      </c>
      <c r="C587" s="189">
        <v>11877.75</v>
      </c>
      <c r="D587" s="190">
        <v>38371</v>
      </c>
      <c r="E587" s="188">
        <v>10832</v>
      </c>
      <c r="F587" s="169">
        <f t="shared" si="18"/>
        <v>1</v>
      </c>
      <c r="G587" s="169">
        <f t="shared" si="19"/>
        <v>2005</v>
      </c>
    </row>
    <row r="588" spans="1:7" ht="18.5">
      <c r="A588" s="188" t="s">
        <v>1438</v>
      </c>
      <c r="B588" s="188" t="s">
        <v>1440</v>
      </c>
      <c r="C588" s="189">
        <v>22673.25</v>
      </c>
      <c r="D588" s="190">
        <v>38375</v>
      </c>
      <c r="E588" s="188">
        <v>10833</v>
      </c>
      <c r="F588" s="169">
        <f t="shared" si="18"/>
        <v>1</v>
      </c>
      <c r="G588" s="169">
        <f t="shared" si="19"/>
        <v>2005</v>
      </c>
    </row>
    <row r="589" spans="1:7" ht="18.5">
      <c r="A589" s="188" t="s">
        <v>1441</v>
      </c>
      <c r="B589" s="188" t="s">
        <v>1445</v>
      </c>
      <c r="C589" s="189">
        <v>35817.75</v>
      </c>
      <c r="D589" s="190">
        <v>38371</v>
      </c>
      <c r="E589" s="188">
        <v>10834</v>
      </c>
      <c r="F589" s="169">
        <f t="shared" si="18"/>
        <v>1</v>
      </c>
      <c r="G589" s="169">
        <f t="shared" si="19"/>
        <v>2005</v>
      </c>
    </row>
    <row r="590" spans="1:7" ht="18.5">
      <c r="A590" s="188" t="s">
        <v>1441</v>
      </c>
      <c r="B590" s="188" t="s">
        <v>1445</v>
      </c>
      <c r="C590" s="189">
        <v>21145</v>
      </c>
      <c r="D590" s="190">
        <v>38373</v>
      </c>
      <c r="E590" s="188">
        <v>10835</v>
      </c>
      <c r="F590" s="169">
        <f t="shared" si="18"/>
        <v>1</v>
      </c>
      <c r="G590" s="169">
        <f t="shared" si="19"/>
        <v>2005</v>
      </c>
    </row>
    <row r="591" spans="1:7" ht="18.5">
      <c r="A591" s="188" t="s">
        <v>1438</v>
      </c>
      <c r="B591" s="188" t="s">
        <v>1448</v>
      </c>
      <c r="C591" s="189">
        <v>117637.5</v>
      </c>
      <c r="D591" s="190">
        <v>38373</v>
      </c>
      <c r="E591" s="188">
        <v>10836</v>
      </c>
      <c r="F591" s="169">
        <f t="shared" si="18"/>
        <v>1</v>
      </c>
      <c r="G591" s="169">
        <f t="shared" si="19"/>
        <v>2005</v>
      </c>
    </row>
    <row r="592" spans="1:7" ht="18.5">
      <c r="A592" s="188" t="s">
        <v>1438</v>
      </c>
      <c r="B592" s="188" t="s">
        <v>1444</v>
      </c>
      <c r="C592" s="189">
        <v>26612.5</v>
      </c>
      <c r="D592" s="190">
        <v>38375</v>
      </c>
      <c r="E592" s="188">
        <v>10837</v>
      </c>
      <c r="F592" s="169">
        <f t="shared" si="18"/>
        <v>1</v>
      </c>
      <c r="G592" s="169">
        <f t="shared" si="19"/>
        <v>2005</v>
      </c>
    </row>
    <row r="593" spans="1:7" ht="18.5">
      <c r="A593" s="188" t="s">
        <v>1441</v>
      </c>
      <c r="B593" s="188" t="s">
        <v>1443</v>
      </c>
      <c r="C593" s="189">
        <v>48459.5</v>
      </c>
      <c r="D593" s="190">
        <v>38375</v>
      </c>
      <c r="E593" s="188">
        <v>10838</v>
      </c>
      <c r="F593" s="169">
        <f t="shared" si="18"/>
        <v>1</v>
      </c>
      <c r="G593" s="169">
        <f t="shared" si="19"/>
        <v>2005</v>
      </c>
    </row>
    <row r="594" spans="1:7" ht="18.5">
      <c r="A594" s="188" t="s">
        <v>1441</v>
      </c>
      <c r="B594" s="188" t="s">
        <v>1443</v>
      </c>
      <c r="C594" s="189">
        <v>20688.75</v>
      </c>
      <c r="D594" s="190">
        <v>38374</v>
      </c>
      <c r="E594" s="188">
        <v>10839</v>
      </c>
      <c r="F594" s="169">
        <f t="shared" si="18"/>
        <v>1</v>
      </c>
      <c r="G594" s="169">
        <f t="shared" si="19"/>
        <v>2005</v>
      </c>
    </row>
    <row r="595" spans="1:7" ht="18.5">
      <c r="A595" s="188" t="s">
        <v>1441</v>
      </c>
      <c r="B595" s="188" t="s">
        <v>1442</v>
      </c>
      <c r="C595" s="189">
        <v>5280</v>
      </c>
      <c r="D595" s="190">
        <v>38399</v>
      </c>
      <c r="E595" s="188">
        <v>10840</v>
      </c>
      <c r="F595" s="169">
        <f t="shared" si="18"/>
        <v>2</v>
      </c>
      <c r="G595" s="169">
        <f t="shared" si="19"/>
        <v>2005</v>
      </c>
    </row>
    <row r="596" spans="1:7" ht="18.5">
      <c r="A596" s="188" t="s">
        <v>1438</v>
      </c>
      <c r="B596" s="188" t="s">
        <v>1439</v>
      </c>
      <c r="C596" s="189">
        <v>114525</v>
      </c>
      <c r="D596" s="190">
        <v>38381</v>
      </c>
      <c r="E596" s="188">
        <v>10841</v>
      </c>
      <c r="F596" s="169">
        <f t="shared" si="18"/>
        <v>1</v>
      </c>
      <c r="G596" s="169">
        <f t="shared" si="19"/>
        <v>2005</v>
      </c>
    </row>
    <row r="597" spans="1:7" ht="18.5">
      <c r="A597" s="188" t="s">
        <v>1441</v>
      </c>
      <c r="B597" s="188" t="s">
        <v>1445</v>
      </c>
      <c r="C597" s="189">
        <v>24375</v>
      </c>
      <c r="D597" s="190">
        <v>38381</v>
      </c>
      <c r="E597" s="188">
        <v>10842</v>
      </c>
      <c r="F597" s="169">
        <f t="shared" si="18"/>
        <v>1</v>
      </c>
      <c r="G597" s="169">
        <f t="shared" si="19"/>
        <v>2005</v>
      </c>
    </row>
    <row r="598" spans="1:7" ht="18.5">
      <c r="A598" s="188" t="s">
        <v>1441</v>
      </c>
      <c r="B598" s="188" t="s">
        <v>1442</v>
      </c>
      <c r="C598" s="189">
        <v>3975</v>
      </c>
      <c r="D598" s="190">
        <v>38378</v>
      </c>
      <c r="E598" s="188">
        <v>10843</v>
      </c>
      <c r="F598" s="169">
        <f t="shared" si="18"/>
        <v>1</v>
      </c>
      <c r="G598" s="169">
        <f t="shared" si="19"/>
        <v>2005</v>
      </c>
    </row>
    <row r="599" spans="1:7" ht="18.5">
      <c r="A599" s="188" t="s">
        <v>1441</v>
      </c>
      <c r="B599" s="188" t="s">
        <v>1446</v>
      </c>
      <c r="C599" s="189">
        <v>18375</v>
      </c>
      <c r="D599" s="190">
        <v>38378</v>
      </c>
      <c r="E599" s="188">
        <v>10844</v>
      </c>
      <c r="F599" s="169">
        <f t="shared" si="18"/>
        <v>1</v>
      </c>
      <c r="G599" s="169">
        <f t="shared" si="19"/>
        <v>2005</v>
      </c>
    </row>
    <row r="600" spans="1:7" ht="18.5">
      <c r="A600" s="188" t="s">
        <v>1441</v>
      </c>
      <c r="B600" s="188" t="s">
        <v>1446</v>
      </c>
      <c r="C600" s="189">
        <v>95317.5</v>
      </c>
      <c r="D600" s="190">
        <v>38382</v>
      </c>
      <c r="E600" s="188">
        <v>10845</v>
      </c>
      <c r="F600" s="169">
        <f t="shared" si="18"/>
        <v>1</v>
      </c>
      <c r="G600" s="169">
        <f t="shared" si="19"/>
        <v>2005</v>
      </c>
    </row>
    <row r="601" spans="1:7" ht="18.5">
      <c r="A601" s="188" t="s">
        <v>1441</v>
      </c>
      <c r="B601" s="188" t="s">
        <v>1447</v>
      </c>
      <c r="C601" s="189">
        <v>27800</v>
      </c>
      <c r="D601" s="190">
        <v>38375</v>
      </c>
      <c r="E601" s="188">
        <v>10846</v>
      </c>
      <c r="F601" s="169">
        <f t="shared" si="18"/>
        <v>1</v>
      </c>
      <c r="G601" s="169">
        <f t="shared" si="19"/>
        <v>2005</v>
      </c>
    </row>
    <row r="602" spans="1:7" ht="18.5">
      <c r="A602" s="188" t="s">
        <v>1441</v>
      </c>
      <c r="B602" s="188" t="s">
        <v>1442</v>
      </c>
      <c r="C602" s="189">
        <v>123298</v>
      </c>
      <c r="D602" s="190">
        <v>38393</v>
      </c>
      <c r="E602" s="188">
        <v>10847</v>
      </c>
      <c r="F602" s="169">
        <f t="shared" si="18"/>
        <v>2</v>
      </c>
      <c r="G602" s="169">
        <f t="shared" si="19"/>
        <v>2005</v>
      </c>
    </row>
    <row r="603" spans="1:7" ht="18.5">
      <c r="A603" s="188" t="s">
        <v>1438</v>
      </c>
      <c r="B603" s="188" t="s">
        <v>1448</v>
      </c>
      <c r="C603" s="189">
        <v>23287.5</v>
      </c>
      <c r="D603" s="190">
        <v>38381</v>
      </c>
      <c r="E603" s="188">
        <v>10848</v>
      </c>
      <c r="F603" s="169">
        <f t="shared" si="18"/>
        <v>1</v>
      </c>
      <c r="G603" s="169">
        <f t="shared" si="19"/>
        <v>2005</v>
      </c>
    </row>
    <row r="604" spans="1:7" ht="18.5">
      <c r="A604" s="188" t="s">
        <v>1438</v>
      </c>
      <c r="B604" s="188" t="s">
        <v>1444</v>
      </c>
      <c r="C604" s="189">
        <v>24195.5</v>
      </c>
      <c r="D604" s="190">
        <v>38382</v>
      </c>
      <c r="E604" s="188">
        <v>10849</v>
      </c>
      <c r="F604" s="169">
        <f t="shared" si="18"/>
        <v>1</v>
      </c>
      <c r="G604" s="169">
        <f t="shared" si="19"/>
        <v>2005</v>
      </c>
    </row>
    <row r="605" spans="1:7" ht="18.5">
      <c r="A605" s="188" t="s">
        <v>1441</v>
      </c>
      <c r="B605" s="188" t="s">
        <v>1445</v>
      </c>
      <c r="C605" s="189">
        <v>15725</v>
      </c>
      <c r="D605" s="190">
        <v>38382</v>
      </c>
      <c r="E605" s="188">
        <v>10850</v>
      </c>
      <c r="F605" s="169">
        <f t="shared" si="18"/>
        <v>1</v>
      </c>
      <c r="G605" s="169">
        <f t="shared" si="19"/>
        <v>2005</v>
      </c>
    </row>
    <row r="606" spans="1:7" ht="18.5">
      <c r="A606" s="188" t="s">
        <v>1438</v>
      </c>
      <c r="B606" s="188" t="s">
        <v>1439</v>
      </c>
      <c r="C606" s="189">
        <v>65075</v>
      </c>
      <c r="D606" s="190">
        <v>38385</v>
      </c>
      <c r="E606" s="188">
        <v>10851</v>
      </c>
      <c r="F606" s="169">
        <f t="shared" si="18"/>
        <v>2</v>
      </c>
      <c r="G606" s="169">
        <f t="shared" si="19"/>
        <v>2005</v>
      </c>
    </row>
    <row r="607" spans="1:7" ht="18.5">
      <c r="A607" s="188" t="s">
        <v>1441</v>
      </c>
      <c r="B607" s="188" t="s">
        <v>1446</v>
      </c>
      <c r="C607" s="189">
        <v>74600</v>
      </c>
      <c r="D607" s="190">
        <v>38382</v>
      </c>
      <c r="E607" s="188">
        <v>10852</v>
      </c>
      <c r="F607" s="169">
        <f t="shared" si="18"/>
        <v>1</v>
      </c>
      <c r="G607" s="169">
        <f t="shared" si="19"/>
        <v>2005</v>
      </c>
    </row>
    <row r="608" spans="1:7" ht="18.5">
      <c r="A608" s="188" t="s">
        <v>1438</v>
      </c>
      <c r="B608" s="188" t="s">
        <v>1444</v>
      </c>
      <c r="C608" s="189">
        <v>15625</v>
      </c>
      <c r="D608" s="190">
        <v>38386</v>
      </c>
      <c r="E608" s="188">
        <v>10853</v>
      </c>
      <c r="F608" s="169">
        <f t="shared" si="18"/>
        <v>2</v>
      </c>
      <c r="G608" s="169">
        <f t="shared" si="19"/>
        <v>2005</v>
      </c>
    </row>
    <row r="609" spans="1:7" ht="18.5">
      <c r="A609" s="188" t="s">
        <v>1441</v>
      </c>
      <c r="B609" s="188" t="s">
        <v>1443</v>
      </c>
      <c r="C609" s="189">
        <v>74162.5</v>
      </c>
      <c r="D609" s="190">
        <v>38388</v>
      </c>
      <c r="E609" s="188">
        <v>10854</v>
      </c>
      <c r="F609" s="169">
        <f t="shared" si="18"/>
        <v>2</v>
      </c>
      <c r="G609" s="169">
        <f t="shared" si="19"/>
        <v>2005</v>
      </c>
    </row>
    <row r="610" spans="1:7" ht="18.5">
      <c r="A610" s="188" t="s">
        <v>1441</v>
      </c>
      <c r="B610" s="188" t="s">
        <v>1443</v>
      </c>
      <c r="C610" s="189">
        <v>55697.25</v>
      </c>
      <c r="D610" s="190">
        <v>38387</v>
      </c>
      <c r="E610" s="188">
        <v>10855</v>
      </c>
      <c r="F610" s="169">
        <f t="shared" si="18"/>
        <v>2</v>
      </c>
      <c r="G610" s="169">
        <f t="shared" si="19"/>
        <v>2005</v>
      </c>
    </row>
    <row r="611" spans="1:7" ht="18.5">
      <c r="A611" s="188" t="s">
        <v>1441</v>
      </c>
      <c r="B611" s="188" t="s">
        <v>1443</v>
      </c>
      <c r="C611" s="189">
        <v>16500</v>
      </c>
      <c r="D611" s="190">
        <v>38393</v>
      </c>
      <c r="E611" s="188">
        <v>10856</v>
      </c>
      <c r="F611" s="169">
        <f t="shared" si="18"/>
        <v>2</v>
      </c>
      <c r="G611" s="169">
        <f t="shared" si="19"/>
        <v>2005</v>
      </c>
    </row>
    <row r="612" spans="1:7" ht="18.5">
      <c r="A612" s="188" t="s">
        <v>1441</v>
      </c>
      <c r="B612" s="188" t="s">
        <v>1446</v>
      </c>
      <c r="C612" s="189">
        <v>51205.5</v>
      </c>
      <c r="D612" s="190">
        <v>38389</v>
      </c>
      <c r="E612" s="188">
        <v>10857</v>
      </c>
      <c r="F612" s="169">
        <f t="shared" si="18"/>
        <v>2</v>
      </c>
      <c r="G612" s="169">
        <f t="shared" si="19"/>
        <v>2005</v>
      </c>
    </row>
    <row r="613" spans="1:7" ht="18.5">
      <c r="A613" s="188" t="s">
        <v>1441</v>
      </c>
      <c r="B613" s="188" t="s">
        <v>1447</v>
      </c>
      <c r="C613" s="189">
        <v>16225</v>
      </c>
      <c r="D613" s="190">
        <v>38386</v>
      </c>
      <c r="E613" s="188">
        <v>10858</v>
      </c>
      <c r="F613" s="169">
        <f t="shared" si="18"/>
        <v>2</v>
      </c>
      <c r="G613" s="169">
        <f t="shared" si="19"/>
        <v>2005</v>
      </c>
    </row>
    <row r="614" spans="1:7" ht="18.5">
      <c r="A614" s="188" t="s">
        <v>1441</v>
      </c>
      <c r="B614" s="188" t="s">
        <v>1445</v>
      </c>
      <c r="C614" s="189">
        <v>26967.25</v>
      </c>
      <c r="D614" s="190">
        <v>38385</v>
      </c>
      <c r="E614" s="188">
        <v>10859</v>
      </c>
      <c r="F614" s="169">
        <f t="shared" si="18"/>
        <v>2</v>
      </c>
      <c r="G614" s="169">
        <f t="shared" si="19"/>
        <v>2005</v>
      </c>
    </row>
    <row r="615" spans="1:7" ht="18.5">
      <c r="A615" s="188" t="s">
        <v>1441</v>
      </c>
      <c r="B615" s="188" t="s">
        <v>1443</v>
      </c>
      <c r="C615" s="189">
        <v>12975</v>
      </c>
      <c r="D615" s="190">
        <v>38387</v>
      </c>
      <c r="E615" s="188">
        <v>10860</v>
      </c>
      <c r="F615" s="169">
        <f t="shared" si="18"/>
        <v>2</v>
      </c>
      <c r="G615" s="169">
        <f t="shared" si="19"/>
        <v>2005</v>
      </c>
    </row>
    <row r="616" spans="1:7" ht="18.5">
      <c r="A616" s="188" t="s">
        <v>1441</v>
      </c>
      <c r="B616" s="188" t="s">
        <v>1442</v>
      </c>
      <c r="C616" s="189">
        <v>88085</v>
      </c>
      <c r="D616" s="190">
        <v>38400</v>
      </c>
      <c r="E616" s="188">
        <v>10861</v>
      </c>
      <c r="F616" s="169">
        <f t="shared" si="18"/>
        <v>2</v>
      </c>
      <c r="G616" s="169">
        <f t="shared" si="19"/>
        <v>2005</v>
      </c>
    </row>
    <row r="617" spans="1:7" ht="18.5">
      <c r="A617" s="188" t="s">
        <v>1441</v>
      </c>
      <c r="B617" s="188" t="s">
        <v>1446</v>
      </c>
      <c r="C617" s="189">
        <v>14525</v>
      </c>
      <c r="D617" s="190">
        <v>38385</v>
      </c>
      <c r="E617" s="188">
        <v>10862</v>
      </c>
      <c r="F617" s="169">
        <f t="shared" si="18"/>
        <v>2</v>
      </c>
      <c r="G617" s="169">
        <f t="shared" si="19"/>
        <v>2005</v>
      </c>
    </row>
    <row r="618" spans="1:7" ht="18.5">
      <c r="A618" s="188" t="s">
        <v>1441</v>
      </c>
      <c r="B618" s="188" t="s">
        <v>1442</v>
      </c>
      <c r="C618" s="189">
        <v>11028.75</v>
      </c>
      <c r="D618" s="190">
        <v>38400</v>
      </c>
      <c r="E618" s="188">
        <v>10863</v>
      </c>
      <c r="F618" s="169">
        <f t="shared" si="18"/>
        <v>2</v>
      </c>
      <c r="G618" s="169">
        <f t="shared" si="19"/>
        <v>2005</v>
      </c>
    </row>
    <row r="619" spans="1:7" ht="18.5">
      <c r="A619" s="188" t="s">
        <v>1441</v>
      </c>
      <c r="B619" s="188" t="s">
        <v>1442</v>
      </c>
      <c r="C619" s="189">
        <v>7050</v>
      </c>
      <c r="D619" s="190">
        <v>38392</v>
      </c>
      <c r="E619" s="188">
        <v>10864</v>
      </c>
      <c r="F619" s="169">
        <f t="shared" si="18"/>
        <v>2</v>
      </c>
      <c r="G619" s="169">
        <f t="shared" si="19"/>
        <v>2005</v>
      </c>
    </row>
    <row r="620" spans="1:7" ht="18.5">
      <c r="A620" s="188" t="s">
        <v>1441</v>
      </c>
      <c r="B620" s="188" t="s">
        <v>1447</v>
      </c>
      <c r="C620" s="189">
        <v>409687.5</v>
      </c>
      <c r="D620" s="190">
        <v>38395</v>
      </c>
      <c r="E620" s="188">
        <v>10865</v>
      </c>
      <c r="F620" s="169">
        <f t="shared" si="18"/>
        <v>2</v>
      </c>
      <c r="G620" s="169">
        <f t="shared" si="19"/>
        <v>2005</v>
      </c>
    </row>
    <row r="621" spans="1:7" ht="18.5">
      <c r="A621" s="188" t="s">
        <v>1438</v>
      </c>
      <c r="B621" s="188" t="s">
        <v>1439</v>
      </c>
      <c r="C621" s="189">
        <v>27405</v>
      </c>
      <c r="D621" s="190">
        <v>38395</v>
      </c>
      <c r="E621" s="188">
        <v>10866</v>
      </c>
      <c r="F621" s="169">
        <f t="shared" si="18"/>
        <v>2</v>
      </c>
      <c r="G621" s="169">
        <f t="shared" si="19"/>
        <v>2005</v>
      </c>
    </row>
    <row r="622" spans="1:7" ht="18.5">
      <c r="A622" s="188" t="s">
        <v>1438</v>
      </c>
      <c r="B622" s="188" t="s">
        <v>1440</v>
      </c>
      <c r="C622" s="189">
        <v>2460</v>
      </c>
      <c r="D622" s="190">
        <v>38394</v>
      </c>
      <c r="E622" s="188">
        <v>10867</v>
      </c>
      <c r="F622" s="169">
        <f t="shared" si="18"/>
        <v>2</v>
      </c>
      <c r="G622" s="169">
        <f t="shared" si="19"/>
        <v>2005</v>
      </c>
    </row>
    <row r="623" spans="1:7" ht="18.5">
      <c r="A623" s="188" t="s">
        <v>1438</v>
      </c>
      <c r="B623" s="188" t="s">
        <v>1448</v>
      </c>
      <c r="C623" s="189">
        <v>48015</v>
      </c>
      <c r="D623" s="190">
        <v>38406</v>
      </c>
      <c r="E623" s="188">
        <v>10868</v>
      </c>
      <c r="F623" s="169">
        <f t="shared" si="18"/>
        <v>2</v>
      </c>
      <c r="G623" s="169">
        <f t="shared" si="19"/>
        <v>2005</v>
      </c>
    </row>
    <row r="624" spans="1:7" ht="18.5">
      <c r="A624" s="188" t="s">
        <v>1438</v>
      </c>
      <c r="B624" s="188" t="s">
        <v>1439</v>
      </c>
      <c r="C624" s="189">
        <v>40750</v>
      </c>
      <c r="D624" s="190">
        <v>38392</v>
      </c>
      <c r="E624" s="188">
        <v>10869</v>
      </c>
      <c r="F624" s="169">
        <f t="shared" si="18"/>
        <v>2</v>
      </c>
      <c r="G624" s="169">
        <f t="shared" si="19"/>
        <v>2005</v>
      </c>
    </row>
    <row r="625" spans="1:7" ht="18.5">
      <c r="A625" s="188" t="s">
        <v>1438</v>
      </c>
      <c r="B625" s="188" t="s">
        <v>1439</v>
      </c>
      <c r="C625" s="189">
        <v>4000</v>
      </c>
      <c r="D625" s="190">
        <v>38396</v>
      </c>
      <c r="E625" s="188">
        <v>10870</v>
      </c>
      <c r="F625" s="169">
        <f t="shared" si="18"/>
        <v>2</v>
      </c>
      <c r="G625" s="169">
        <f t="shared" si="19"/>
        <v>2005</v>
      </c>
    </row>
    <row r="626" spans="1:7" ht="18.5">
      <c r="A626" s="188" t="s">
        <v>1438</v>
      </c>
      <c r="B626" s="188" t="s">
        <v>1444</v>
      </c>
      <c r="C626" s="189">
        <v>49480.75</v>
      </c>
      <c r="D626" s="190">
        <v>38393</v>
      </c>
      <c r="E626" s="188">
        <v>10871</v>
      </c>
      <c r="F626" s="169">
        <f t="shared" si="18"/>
        <v>2</v>
      </c>
      <c r="G626" s="169">
        <f t="shared" si="19"/>
        <v>2005</v>
      </c>
    </row>
    <row r="627" spans="1:7" ht="18.5">
      <c r="A627" s="188" t="s">
        <v>1438</v>
      </c>
      <c r="B627" s="188" t="s">
        <v>1439</v>
      </c>
      <c r="C627" s="189">
        <v>51461.5</v>
      </c>
      <c r="D627" s="190">
        <v>38392</v>
      </c>
      <c r="E627" s="188">
        <v>10872</v>
      </c>
      <c r="F627" s="169">
        <f t="shared" si="18"/>
        <v>2</v>
      </c>
      <c r="G627" s="169">
        <f t="shared" si="19"/>
        <v>2005</v>
      </c>
    </row>
    <row r="628" spans="1:7" ht="18.5">
      <c r="A628" s="188" t="s">
        <v>1441</v>
      </c>
      <c r="B628" s="188" t="s">
        <v>1442</v>
      </c>
      <c r="C628" s="189">
        <v>8420</v>
      </c>
      <c r="D628" s="190">
        <v>38392</v>
      </c>
      <c r="E628" s="188">
        <v>10873</v>
      </c>
      <c r="F628" s="169">
        <f t="shared" si="18"/>
        <v>2</v>
      </c>
      <c r="G628" s="169">
        <f t="shared" si="19"/>
        <v>2005</v>
      </c>
    </row>
    <row r="629" spans="1:7" ht="18.5">
      <c r="A629" s="188" t="s">
        <v>1438</v>
      </c>
      <c r="B629" s="188" t="s">
        <v>1439</v>
      </c>
      <c r="C629" s="189">
        <v>7750</v>
      </c>
      <c r="D629" s="190">
        <v>38394</v>
      </c>
      <c r="E629" s="188">
        <v>10874</v>
      </c>
      <c r="F629" s="169">
        <f t="shared" si="18"/>
        <v>2</v>
      </c>
      <c r="G629" s="169">
        <f t="shared" si="19"/>
        <v>2005</v>
      </c>
    </row>
    <row r="630" spans="1:7" ht="18.5">
      <c r="A630" s="188" t="s">
        <v>1441</v>
      </c>
      <c r="B630" s="188" t="s">
        <v>1442</v>
      </c>
      <c r="C630" s="189">
        <v>17738.75</v>
      </c>
      <c r="D630" s="190">
        <v>38414</v>
      </c>
      <c r="E630" s="188">
        <v>10875</v>
      </c>
      <c r="F630" s="169">
        <f t="shared" si="18"/>
        <v>3</v>
      </c>
      <c r="G630" s="169">
        <f t="shared" si="19"/>
        <v>2005</v>
      </c>
    </row>
    <row r="631" spans="1:7" ht="18.5">
      <c r="A631" s="188" t="s">
        <v>1438</v>
      </c>
      <c r="B631" s="188" t="s">
        <v>1448</v>
      </c>
      <c r="C631" s="189">
        <v>22925</v>
      </c>
      <c r="D631" s="190">
        <v>38395</v>
      </c>
      <c r="E631" s="188">
        <v>10876</v>
      </c>
      <c r="F631" s="169">
        <f t="shared" si="18"/>
        <v>2</v>
      </c>
      <c r="G631" s="169">
        <f t="shared" si="19"/>
        <v>2005</v>
      </c>
    </row>
    <row r="632" spans="1:7" ht="18.5">
      <c r="A632" s="188" t="s">
        <v>1441</v>
      </c>
      <c r="B632" s="188" t="s">
        <v>1445</v>
      </c>
      <c r="C632" s="189">
        <v>48878.25</v>
      </c>
      <c r="D632" s="190">
        <v>38402</v>
      </c>
      <c r="E632" s="188">
        <v>10877</v>
      </c>
      <c r="F632" s="169">
        <f t="shared" si="18"/>
        <v>2</v>
      </c>
      <c r="G632" s="169">
        <f t="shared" si="19"/>
        <v>2005</v>
      </c>
    </row>
    <row r="633" spans="1:7" ht="18.5">
      <c r="A633" s="188" t="s">
        <v>1441</v>
      </c>
      <c r="B633" s="188" t="s">
        <v>1442</v>
      </c>
      <c r="C633" s="189">
        <v>38475</v>
      </c>
      <c r="D633" s="190">
        <v>38395</v>
      </c>
      <c r="E633" s="188">
        <v>10878</v>
      </c>
      <c r="F633" s="169">
        <f t="shared" si="18"/>
        <v>2</v>
      </c>
      <c r="G633" s="169">
        <f t="shared" si="19"/>
        <v>2005</v>
      </c>
    </row>
    <row r="634" spans="1:7" ht="18.5">
      <c r="A634" s="188" t="s">
        <v>1441</v>
      </c>
      <c r="B634" s="188" t="s">
        <v>1443</v>
      </c>
      <c r="C634" s="189">
        <v>15282.5</v>
      </c>
      <c r="D634" s="190">
        <v>38395</v>
      </c>
      <c r="E634" s="188">
        <v>10879</v>
      </c>
      <c r="F634" s="169">
        <f t="shared" si="18"/>
        <v>2</v>
      </c>
      <c r="G634" s="169">
        <f t="shared" si="19"/>
        <v>2005</v>
      </c>
    </row>
    <row r="635" spans="1:7" ht="18.5">
      <c r="A635" s="188" t="s">
        <v>1438</v>
      </c>
      <c r="B635" s="188" t="s">
        <v>1448</v>
      </c>
      <c r="C635" s="189">
        <v>37500</v>
      </c>
      <c r="D635" s="190">
        <v>38401</v>
      </c>
      <c r="E635" s="188">
        <v>10880</v>
      </c>
      <c r="F635" s="169">
        <f t="shared" si="18"/>
        <v>2</v>
      </c>
      <c r="G635" s="169">
        <f t="shared" si="19"/>
        <v>2005</v>
      </c>
    </row>
    <row r="636" spans="1:7" ht="18.5">
      <c r="A636" s="188" t="s">
        <v>1441</v>
      </c>
      <c r="B636" s="188" t="s">
        <v>1442</v>
      </c>
      <c r="C636" s="189">
        <v>3750</v>
      </c>
      <c r="D636" s="190">
        <v>38401</v>
      </c>
      <c r="E636" s="188">
        <v>10881</v>
      </c>
      <c r="F636" s="169">
        <f t="shared" si="18"/>
        <v>2</v>
      </c>
      <c r="G636" s="169">
        <f t="shared" si="19"/>
        <v>2005</v>
      </c>
    </row>
    <row r="637" spans="1:7" ht="18.5">
      <c r="A637" s="188" t="s">
        <v>1441</v>
      </c>
      <c r="B637" s="188" t="s">
        <v>1442</v>
      </c>
      <c r="C637" s="189">
        <v>22316</v>
      </c>
      <c r="D637" s="190">
        <v>38403</v>
      </c>
      <c r="E637" s="188">
        <v>10882</v>
      </c>
      <c r="F637" s="169">
        <f t="shared" si="18"/>
        <v>2</v>
      </c>
      <c r="G637" s="169">
        <f t="shared" si="19"/>
        <v>2005</v>
      </c>
    </row>
    <row r="638" spans="1:7" ht="18.5">
      <c r="A638" s="188" t="s">
        <v>1441</v>
      </c>
      <c r="B638" s="188" t="s">
        <v>1446</v>
      </c>
      <c r="C638" s="189">
        <v>900</v>
      </c>
      <c r="D638" s="190">
        <v>38403</v>
      </c>
      <c r="E638" s="188">
        <v>10883</v>
      </c>
      <c r="F638" s="169">
        <f t="shared" si="18"/>
        <v>2</v>
      </c>
      <c r="G638" s="169">
        <f t="shared" si="19"/>
        <v>2005</v>
      </c>
    </row>
    <row r="639" spans="1:7" ht="18.5">
      <c r="A639" s="188" t="s">
        <v>1441</v>
      </c>
      <c r="B639" s="188" t="s">
        <v>1442</v>
      </c>
      <c r="C639" s="189">
        <v>34451.75</v>
      </c>
      <c r="D639" s="190">
        <v>38396</v>
      </c>
      <c r="E639" s="188">
        <v>10884</v>
      </c>
      <c r="F639" s="169">
        <f t="shared" si="18"/>
        <v>2</v>
      </c>
      <c r="G639" s="169">
        <f t="shared" si="19"/>
        <v>2005</v>
      </c>
    </row>
    <row r="640" spans="1:7" ht="18.5">
      <c r="A640" s="188" t="s">
        <v>1438</v>
      </c>
      <c r="B640" s="188" t="s">
        <v>1440</v>
      </c>
      <c r="C640" s="189">
        <v>30225</v>
      </c>
      <c r="D640" s="190">
        <v>38401</v>
      </c>
      <c r="E640" s="188">
        <v>10885</v>
      </c>
      <c r="F640" s="169">
        <f t="shared" si="18"/>
        <v>2</v>
      </c>
      <c r="G640" s="169">
        <f t="shared" si="19"/>
        <v>2005</v>
      </c>
    </row>
    <row r="641" spans="1:7" ht="18.5">
      <c r="A641" s="188" t="s">
        <v>1441</v>
      </c>
      <c r="B641" s="188" t="s">
        <v>1445</v>
      </c>
      <c r="C641" s="189">
        <v>78187.5</v>
      </c>
      <c r="D641" s="190">
        <v>38413</v>
      </c>
      <c r="E641" s="188">
        <v>10886</v>
      </c>
      <c r="F641" s="169">
        <f t="shared" si="18"/>
        <v>3</v>
      </c>
      <c r="G641" s="169">
        <f t="shared" si="19"/>
        <v>2005</v>
      </c>
    </row>
    <row r="642" spans="1:7" ht="18.5">
      <c r="A642" s="188" t="s">
        <v>1441</v>
      </c>
      <c r="B642" s="188" t="s">
        <v>1446</v>
      </c>
      <c r="C642" s="189">
        <v>1750</v>
      </c>
      <c r="D642" s="190">
        <v>38399</v>
      </c>
      <c r="E642" s="188">
        <v>10887</v>
      </c>
      <c r="F642" s="169">
        <f t="shared" si="18"/>
        <v>2</v>
      </c>
      <c r="G642" s="169">
        <f t="shared" si="19"/>
        <v>2005</v>
      </c>
    </row>
    <row r="643" spans="1:7" ht="18.5">
      <c r="A643" s="188" t="s">
        <v>1441</v>
      </c>
      <c r="B643" s="188" t="s">
        <v>1445</v>
      </c>
      <c r="C643" s="189">
        <v>15125</v>
      </c>
      <c r="D643" s="190">
        <v>38406</v>
      </c>
      <c r="E643" s="188">
        <v>10888</v>
      </c>
      <c r="F643" s="169">
        <f t="shared" si="18"/>
        <v>2</v>
      </c>
      <c r="G643" s="169">
        <f t="shared" si="19"/>
        <v>2005</v>
      </c>
    </row>
    <row r="644" spans="1:7" ht="18.5">
      <c r="A644" s="188" t="s">
        <v>1438</v>
      </c>
      <c r="B644" s="188" t="s">
        <v>1444</v>
      </c>
      <c r="C644" s="189">
        <v>284500</v>
      </c>
      <c r="D644" s="190">
        <v>38406</v>
      </c>
      <c r="E644" s="188">
        <v>10889</v>
      </c>
      <c r="F644" s="169">
        <f t="shared" ref="F644:F707" si="20">MONTH(D644)</f>
        <v>2</v>
      </c>
      <c r="G644" s="169">
        <f t="shared" ref="G644:G707" si="21">YEAR(D644)</f>
        <v>2005</v>
      </c>
    </row>
    <row r="645" spans="1:7" ht="18.5">
      <c r="A645" s="188" t="s">
        <v>1438</v>
      </c>
      <c r="B645" s="188" t="s">
        <v>1448</v>
      </c>
      <c r="C645" s="189">
        <v>21502.5</v>
      </c>
      <c r="D645" s="190">
        <v>38401</v>
      </c>
      <c r="E645" s="188">
        <v>10890</v>
      </c>
      <c r="F645" s="169">
        <f t="shared" si="20"/>
        <v>2</v>
      </c>
      <c r="G645" s="169">
        <f t="shared" si="21"/>
        <v>2005</v>
      </c>
    </row>
    <row r="646" spans="1:7" ht="18.5">
      <c r="A646" s="188" t="s">
        <v>1438</v>
      </c>
      <c r="B646" s="188" t="s">
        <v>1448</v>
      </c>
      <c r="C646" s="189">
        <v>9223.25</v>
      </c>
      <c r="D646" s="190">
        <v>38402</v>
      </c>
      <c r="E646" s="188">
        <v>10891</v>
      </c>
      <c r="F646" s="169">
        <f t="shared" si="20"/>
        <v>2</v>
      </c>
      <c r="G646" s="169">
        <f t="shared" si="21"/>
        <v>2005</v>
      </c>
    </row>
    <row r="647" spans="1:7" ht="18.5">
      <c r="A647" s="188" t="s">
        <v>1441</v>
      </c>
      <c r="B647" s="188" t="s">
        <v>1442</v>
      </c>
      <c r="C647" s="189">
        <v>52250</v>
      </c>
      <c r="D647" s="190">
        <v>38402</v>
      </c>
      <c r="E647" s="188">
        <v>10892</v>
      </c>
      <c r="F647" s="169">
        <f t="shared" si="20"/>
        <v>2</v>
      </c>
      <c r="G647" s="169">
        <f t="shared" si="21"/>
        <v>2005</v>
      </c>
    </row>
    <row r="648" spans="1:7" ht="18.5">
      <c r="A648" s="188" t="s">
        <v>1438</v>
      </c>
      <c r="B648" s="188" t="s">
        <v>1444</v>
      </c>
      <c r="C648" s="189">
        <v>137552.75</v>
      </c>
      <c r="D648" s="190">
        <v>38403</v>
      </c>
      <c r="E648" s="188">
        <v>10893</v>
      </c>
      <c r="F648" s="169">
        <f t="shared" si="20"/>
        <v>2</v>
      </c>
      <c r="G648" s="169">
        <f t="shared" si="21"/>
        <v>2005</v>
      </c>
    </row>
    <row r="649" spans="1:7" ht="18.5">
      <c r="A649" s="188" t="s">
        <v>1441</v>
      </c>
      <c r="B649" s="188" t="s">
        <v>1445</v>
      </c>
      <c r="C649" s="189">
        <v>68827.5</v>
      </c>
      <c r="D649" s="190">
        <v>38403</v>
      </c>
      <c r="E649" s="188">
        <v>10894</v>
      </c>
      <c r="F649" s="169">
        <f t="shared" si="20"/>
        <v>2</v>
      </c>
      <c r="G649" s="169">
        <f t="shared" si="21"/>
        <v>2005</v>
      </c>
    </row>
    <row r="650" spans="1:7" ht="18.5">
      <c r="A650" s="188" t="s">
        <v>1441</v>
      </c>
      <c r="B650" s="188" t="s">
        <v>1443</v>
      </c>
      <c r="C650" s="189">
        <v>159485</v>
      </c>
      <c r="D650" s="190">
        <v>38406</v>
      </c>
      <c r="E650" s="188">
        <v>10895</v>
      </c>
      <c r="F650" s="169">
        <f t="shared" si="20"/>
        <v>2</v>
      </c>
      <c r="G650" s="169">
        <f t="shared" si="21"/>
        <v>2005</v>
      </c>
    </row>
    <row r="651" spans="1:7" ht="18.5">
      <c r="A651" s="188" t="s">
        <v>1438</v>
      </c>
      <c r="B651" s="188" t="s">
        <v>1448</v>
      </c>
      <c r="C651" s="189">
        <v>18762.5</v>
      </c>
      <c r="D651" s="190">
        <v>38410</v>
      </c>
      <c r="E651" s="188">
        <v>10896</v>
      </c>
      <c r="F651" s="169">
        <f t="shared" si="20"/>
        <v>2</v>
      </c>
      <c r="G651" s="169">
        <f t="shared" si="21"/>
        <v>2005</v>
      </c>
    </row>
    <row r="652" spans="1:7" ht="18.5">
      <c r="A652" s="188" t="s">
        <v>1441</v>
      </c>
      <c r="B652" s="188" t="s">
        <v>1443</v>
      </c>
      <c r="C652" s="189">
        <v>270881</v>
      </c>
      <c r="D652" s="190">
        <v>38408</v>
      </c>
      <c r="E652" s="188">
        <v>10897</v>
      </c>
      <c r="F652" s="169">
        <f t="shared" si="20"/>
        <v>2</v>
      </c>
      <c r="G652" s="169">
        <f t="shared" si="21"/>
        <v>2005</v>
      </c>
    </row>
    <row r="653" spans="1:7" ht="18.5">
      <c r="A653" s="188" t="s">
        <v>1441</v>
      </c>
      <c r="B653" s="188" t="s">
        <v>1442</v>
      </c>
      <c r="C653" s="189">
        <v>750</v>
      </c>
      <c r="D653" s="190">
        <v>38417</v>
      </c>
      <c r="E653" s="188">
        <v>10898</v>
      </c>
      <c r="F653" s="169">
        <f t="shared" si="20"/>
        <v>3</v>
      </c>
      <c r="G653" s="169">
        <f t="shared" si="21"/>
        <v>2005</v>
      </c>
    </row>
    <row r="654" spans="1:7" ht="18.5">
      <c r="A654" s="188" t="s">
        <v>1438</v>
      </c>
      <c r="B654" s="188" t="s">
        <v>1439</v>
      </c>
      <c r="C654" s="189">
        <v>3060</v>
      </c>
      <c r="D654" s="190">
        <v>38409</v>
      </c>
      <c r="E654" s="188">
        <v>10899</v>
      </c>
      <c r="F654" s="169">
        <f t="shared" si="20"/>
        <v>2</v>
      </c>
      <c r="G654" s="169">
        <f t="shared" si="21"/>
        <v>2005</v>
      </c>
    </row>
    <row r="655" spans="1:7" ht="18.5">
      <c r="A655" s="188" t="s">
        <v>1441</v>
      </c>
      <c r="B655" s="188" t="s">
        <v>1445</v>
      </c>
      <c r="C655" s="189">
        <v>843.75</v>
      </c>
      <c r="D655" s="190">
        <v>38415</v>
      </c>
      <c r="E655" s="188">
        <v>10900</v>
      </c>
      <c r="F655" s="169">
        <f t="shared" si="20"/>
        <v>3</v>
      </c>
      <c r="G655" s="169">
        <f t="shared" si="21"/>
        <v>2005</v>
      </c>
    </row>
    <row r="656" spans="1:7" ht="18.5">
      <c r="A656" s="188" t="s">
        <v>1441</v>
      </c>
      <c r="B656" s="188" t="s">
        <v>1442</v>
      </c>
      <c r="C656" s="189">
        <v>23362.5</v>
      </c>
      <c r="D656" s="190">
        <v>38409</v>
      </c>
      <c r="E656" s="188">
        <v>10901</v>
      </c>
      <c r="F656" s="169">
        <f t="shared" si="20"/>
        <v>2</v>
      </c>
      <c r="G656" s="169">
        <f t="shared" si="21"/>
        <v>2005</v>
      </c>
    </row>
    <row r="657" spans="1:7" ht="18.5">
      <c r="A657" s="188" t="s">
        <v>1441</v>
      </c>
      <c r="B657" s="188" t="s">
        <v>1445</v>
      </c>
      <c r="C657" s="189">
        <v>21585.75</v>
      </c>
      <c r="D657" s="190">
        <v>38414</v>
      </c>
      <c r="E657" s="188">
        <v>10902</v>
      </c>
      <c r="F657" s="169">
        <f t="shared" si="20"/>
        <v>3</v>
      </c>
      <c r="G657" s="169">
        <f t="shared" si="21"/>
        <v>2005</v>
      </c>
    </row>
    <row r="658" spans="1:7" ht="18.5">
      <c r="A658" s="188" t="s">
        <v>1441</v>
      </c>
      <c r="B658" s="188" t="s">
        <v>1443</v>
      </c>
      <c r="C658" s="189">
        <v>23301.25</v>
      </c>
      <c r="D658" s="190">
        <v>38415</v>
      </c>
      <c r="E658" s="188">
        <v>10903</v>
      </c>
      <c r="F658" s="169">
        <f t="shared" si="20"/>
        <v>3</v>
      </c>
      <c r="G658" s="169">
        <f t="shared" si="21"/>
        <v>2005</v>
      </c>
    </row>
    <row r="659" spans="1:7" ht="18.5">
      <c r="A659" s="188" t="s">
        <v>1441</v>
      </c>
      <c r="B659" s="188" t="s">
        <v>1443</v>
      </c>
      <c r="C659" s="189">
        <v>48106.25</v>
      </c>
      <c r="D659" s="190">
        <v>38410</v>
      </c>
      <c r="E659" s="188">
        <v>10904</v>
      </c>
      <c r="F659" s="169">
        <f t="shared" si="20"/>
        <v>2</v>
      </c>
      <c r="G659" s="169">
        <f t="shared" si="21"/>
        <v>2005</v>
      </c>
    </row>
    <row r="660" spans="1:7" ht="18.5">
      <c r="A660" s="188" t="s">
        <v>1438</v>
      </c>
      <c r="B660" s="188" t="s">
        <v>1444</v>
      </c>
      <c r="C660" s="189">
        <v>8550</v>
      </c>
      <c r="D660" s="190">
        <v>38417</v>
      </c>
      <c r="E660" s="188">
        <v>10905</v>
      </c>
      <c r="F660" s="169">
        <f t="shared" si="20"/>
        <v>3</v>
      </c>
      <c r="G660" s="169">
        <f t="shared" si="21"/>
        <v>2005</v>
      </c>
    </row>
    <row r="661" spans="1:7" ht="18.5">
      <c r="A661" s="188" t="s">
        <v>1441</v>
      </c>
      <c r="B661" s="188" t="s">
        <v>1442</v>
      </c>
      <c r="C661" s="189">
        <v>10687.5</v>
      </c>
      <c r="D661" s="190">
        <v>38414</v>
      </c>
      <c r="E661" s="188">
        <v>10906</v>
      </c>
      <c r="F661" s="169">
        <f t="shared" si="20"/>
        <v>3</v>
      </c>
      <c r="G661" s="169">
        <f t="shared" si="21"/>
        <v>2005</v>
      </c>
    </row>
    <row r="662" spans="1:7" ht="18.5">
      <c r="A662" s="188" t="s">
        <v>1438</v>
      </c>
      <c r="B662" s="188" t="s">
        <v>1440</v>
      </c>
      <c r="C662" s="189">
        <v>2712.5</v>
      </c>
      <c r="D662" s="190">
        <v>38410</v>
      </c>
      <c r="E662" s="188">
        <v>10907</v>
      </c>
      <c r="F662" s="169">
        <f t="shared" si="20"/>
        <v>2</v>
      </c>
      <c r="G662" s="169">
        <f t="shared" si="21"/>
        <v>2005</v>
      </c>
    </row>
    <row r="663" spans="1:7" ht="18.5">
      <c r="A663" s="188" t="s">
        <v>1441</v>
      </c>
      <c r="B663" s="188" t="s">
        <v>1442</v>
      </c>
      <c r="C663" s="189">
        <v>16577.5</v>
      </c>
      <c r="D663" s="190">
        <v>38417</v>
      </c>
      <c r="E663" s="188">
        <v>10908</v>
      </c>
      <c r="F663" s="169">
        <f t="shared" si="20"/>
        <v>3</v>
      </c>
      <c r="G663" s="169">
        <f t="shared" si="21"/>
        <v>2005</v>
      </c>
    </row>
    <row r="664" spans="1:7" ht="18.5">
      <c r="A664" s="188" t="s">
        <v>1441</v>
      </c>
      <c r="B664" s="188" t="s">
        <v>1445</v>
      </c>
      <c r="C664" s="189">
        <v>16750</v>
      </c>
      <c r="D664" s="190">
        <v>38421</v>
      </c>
      <c r="E664" s="188">
        <v>10909</v>
      </c>
      <c r="F664" s="169">
        <f t="shared" si="20"/>
        <v>3</v>
      </c>
      <c r="G664" s="169">
        <f t="shared" si="21"/>
        <v>2005</v>
      </c>
    </row>
    <row r="665" spans="1:7" ht="18.5">
      <c r="A665" s="188" t="s">
        <v>1441</v>
      </c>
      <c r="B665" s="188" t="s">
        <v>1445</v>
      </c>
      <c r="C665" s="189">
        <v>11322.5</v>
      </c>
      <c r="D665" s="190">
        <v>38415</v>
      </c>
      <c r="E665" s="188">
        <v>10910</v>
      </c>
      <c r="F665" s="169">
        <f t="shared" si="20"/>
        <v>3</v>
      </c>
      <c r="G665" s="169">
        <f t="shared" si="21"/>
        <v>2005</v>
      </c>
    </row>
    <row r="666" spans="1:7" ht="18.5">
      <c r="A666" s="188" t="s">
        <v>1441</v>
      </c>
      <c r="B666" s="188" t="s">
        <v>1443</v>
      </c>
      <c r="C666" s="189">
        <v>21450</v>
      </c>
      <c r="D666" s="190">
        <v>38416</v>
      </c>
      <c r="E666" s="188">
        <v>10911</v>
      </c>
      <c r="F666" s="169">
        <f t="shared" si="20"/>
        <v>3</v>
      </c>
      <c r="G666" s="169">
        <f t="shared" si="21"/>
        <v>2005</v>
      </c>
    </row>
    <row r="667" spans="1:7" ht="18.5">
      <c r="A667" s="188" t="s">
        <v>1441</v>
      </c>
      <c r="B667" s="188" t="s">
        <v>1447</v>
      </c>
      <c r="C667" s="189">
        <v>155013.75</v>
      </c>
      <c r="D667" s="190">
        <v>38429</v>
      </c>
      <c r="E667" s="188">
        <v>10912</v>
      </c>
      <c r="F667" s="169">
        <f t="shared" si="20"/>
        <v>3</v>
      </c>
      <c r="G667" s="169">
        <f t="shared" si="21"/>
        <v>2005</v>
      </c>
    </row>
    <row r="668" spans="1:7" ht="18.5">
      <c r="A668" s="188" t="s">
        <v>1441</v>
      </c>
      <c r="B668" s="188" t="s">
        <v>1442</v>
      </c>
      <c r="C668" s="189">
        <v>19218.75</v>
      </c>
      <c r="D668" s="190">
        <v>38415</v>
      </c>
      <c r="E668" s="188">
        <v>10913</v>
      </c>
      <c r="F668" s="169">
        <f t="shared" si="20"/>
        <v>3</v>
      </c>
      <c r="G668" s="169">
        <f t="shared" si="21"/>
        <v>2005</v>
      </c>
    </row>
    <row r="669" spans="1:7" ht="18.5">
      <c r="A669" s="188" t="s">
        <v>1438</v>
      </c>
      <c r="B669" s="188" t="s">
        <v>1440</v>
      </c>
      <c r="C669" s="189">
        <v>13437.5</v>
      </c>
      <c r="D669" s="190">
        <v>38413</v>
      </c>
      <c r="E669" s="188">
        <v>10914</v>
      </c>
      <c r="F669" s="169">
        <f t="shared" si="20"/>
        <v>3</v>
      </c>
      <c r="G669" s="169">
        <f t="shared" si="21"/>
        <v>2005</v>
      </c>
    </row>
    <row r="670" spans="1:7" ht="18.5">
      <c r="A670" s="188" t="s">
        <v>1441</v>
      </c>
      <c r="B670" s="188" t="s">
        <v>1447</v>
      </c>
      <c r="C670" s="189">
        <v>13487.5</v>
      </c>
      <c r="D670" s="190">
        <v>38413</v>
      </c>
      <c r="E670" s="188">
        <v>10915</v>
      </c>
      <c r="F670" s="169">
        <f t="shared" si="20"/>
        <v>3</v>
      </c>
      <c r="G670" s="169">
        <f t="shared" si="21"/>
        <v>2005</v>
      </c>
    </row>
    <row r="671" spans="1:7" ht="18.5">
      <c r="A671" s="188" t="s">
        <v>1441</v>
      </c>
      <c r="B671" s="188" t="s">
        <v>1445</v>
      </c>
      <c r="C671" s="189">
        <v>17167.5</v>
      </c>
      <c r="D671" s="190">
        <v>38420</v>
      </c>
      <c r="E671" s="188">
        <v>10916</v>
      </c>
      <c r="F671" s="169">
        <f t="shared" si="20"/>
        <v>3</v>
      </c>
      <c r="G671" s="169">
        <f t="shared" si="21"/>
        <v>2005</v>
      </c>
    </row>
    <row r="672" spans="1:7" ht="18.5">
      <c r="A672" s="188" t="s">
        <v>1441</v>
      </c>
      <c r="B672" s="188" t="s">
        <v>1442</v>
      </c>
      <c r="C672" s="189">
        <v>9147.25</v>
      </c>
      <c r="D672" s="190">
        <v>38422</v>
      </c>
      <c r="E672" s="188">
        <v>10917</v>
      </c>
      <c r="F672" s="169">
        <f t="shared" si="20"/>
        <v>3</v>
      </c>
      <c r="G672" s="169">
        <f t="shared" si="21"/>
        <v>2005</v>
      </c>
    </row>
    <row r="673" spans="1:7" ht="18.5">
      <c r="A673" s="188" t="s">
        <v>1441</v>
      </c>
      <c r="B673" s="188" t="s">
        <v>1443</v>
      </c>
      <c r="C673" s="189">
        <v>36187.5</v>
      </c>
      <c r="D673" s="190">
        <v>38422</v>
      </c>
      <c r="E673" s="188">
        <v>10918</v>
      </c>
      <c r="F673" s="169">
        <f t="shared" si="20"/>
        <v>3</v>
      </c>
      <c r="G673" s="169">
        <f t="shared" si="21"/>
        <v>2005</v>
      </c>
    </row>
    <row r="674" spans="1:7" ht="18.5">
      <c r="A674" s="188" t="s">
        <v>1441</v>
      </c>
      <c r="B674" s="188" t="s">
        <v>1447</v>
      </c>
      <c r="C674" s="189">
        <v>28070</v>
      </c>
      <c r="D674" s="190">
        <v>38415</v>
      </c>
      <c r="E674" s="188">
        <v>10919</v>
      </c>
      <c r="F674" s="169">
        <f t="shared" si="20"/>
        <v>3</v>
      </c>
      <c r="G674" s="169">
        <f t="shared" si="21"/>
        <v>2005</v>
      </c>
    </row>
    <row r="675" spans="1:7" ht="18.5">
      <c r="A675" s="188" t="s">
        <v>1441</v>
      </c>
      <c r="B675" s="188" t="s">
        <v>1442</v>
      </c>
      <c r="C675" s="189">
        <v>9750</v>
      </c>
      <c r="D675" s="190">
        <v>38420</v>
      </c>
      <c r="E675" s="188">
        <v>10920</v>
      </c>
      <c r="F675" s="169">
        <f t="shared" si="20"/>
        <v>3</v>
      </c>
      <c r="G675" s="169">
        <f t="shared" si="21"/>
        <v>2005</v>
      </c>
    </row>
    <row r="676" spans="1:7" ht="18.5">
      <c r="A676" s="188" t="s">
        <v>1441</v>
      </c>
      <c r="B676" s="188" t="s">
        <v>1445</v>
      </c>
      <c r="C676" s="189">
        <v>48400</v>
      </c>
      <c r="D676" s="190">
        <v>38420</v>
      </c>
      <c r="E676" s="188">
        <v>10921</v>
      </c>
      <c r="F676" s="169">
        <f t="shared" si="20"/>
        <v>3</v>
      </c>
      <c r="G676" s="169">
        <f t="shared" si="21"/>
        <v>2005</v>
      </c>
    </row>
    <row r="677" spans="1:7" ht="18.5">
      <c r="A677" s="188" t="s">
        <v>1438</v>
      </c>
      <c r="B677" s="188" t="s">
        <v>1439</v>
      </c>
      <c r="C677" s="189">
        <v>18562.5</v>
      </c>
      <c r="D677" s="190">
        <v>38416</v>
      </c>
      <c r="E677" s="188">
        <v>10922</v>
      </c>
      <c r="F677" s="169">
        <f t="shared" si="20"/>
        <v>3</v>
      </c>
      <c r="G677" s="169">
        <f t="shared" si="21"/>
        <v>2005</v>
      </c>
    </row>
    <row r="678" spans="1:7" ht="18.5">
      <c r="A678" s="188" t="s">
        <v>1438</v>
      </c>
      <c r="B678" s="188" t="s">
        <v>1448</v>
      </c>
      <c r="C678" s="189">
        <v>18720</v>
      </c>
      <c r="D678" s="190">
        <v>38424</v>
      </c>
      <c r="E678" s="188">
        <v>10923</v>
      </c>
      <c r="F678" s="169">
        <f t="shared" si="20"/>
        <v>3</v>
      </c>
      <c r="G678" s="169">
        <f t="shared" si="21"/>
        <v>2005</v>
      </c>
    </row>
    <row r="679" spans="1:7" ht="18.5">
      <c r="A679" s="188" t="s">
        <v>1441</v>
      </c>
      <c r="B679" s="188" t="s">
        <v>1443</v>
      </c>
      <c r="C679" s="189">
        <v>45892.5</v>
      </c>
      <c r="D679" s="190">
        <v>38450</v>
      </c>
      <c r="E679" s="188">
        <v>10924</v>
      </c>
      <c r="F679" s="169">
        <f t="shared" si="20"/>
        <v>4</v>
      </c>
      <c r="G679" s="169">
        <f t="shared" si="21"/>
        <v>2005</v>
      </c>
    </row>
    <row r="680" spans="1:7" ht="18.5">
      <c r="A680" s="188" t="s">
        <v>1441</v>
      </c>
      <c r="B680" s="188" t="s">
        <v>1443</v>
      </c>
      <c r="C680" s="189">
        <v>11878.75</v>
      </c>
      <c r="D680" s="190">
        <v>38424</v>
      </c>
      <c r="E680" s="188">
        <v>10925</v>
      </c>
      <c r="F680" s="169">
        <f t="shared" si="20"/>
        <v>3</v>
      </c>
      <c r="G680" s="169">
        <f t="shared" si="21"/>
        <v>2005</v>
      </c>
    </row>
    <row r="681" spans="1:7" ht="18.5">
      <c r="A681" s="188" t="s">
        <v>1441</v>
      </c>
      <c r="B681" s="188" t="s">
        <v>1442</v>
      </c>
      <c r="C681" s="189">
        <v>12860</v>
      </c>
      <c r="D681" s="190">
        <v>38422</v>
      </c>
      <c r="E681" s="188">
        <v>10926</v>
      </c>
      <c r="F681" s="169">
        <f t="shared" si="20"/>
        <v>3</v>
      </c>
      <c r="G681" s="169">
        <f t="shared" si="21"/>
        <v>2005</v>
      </c>
    </row>
    <row r="682" spans="1:7" ht="18.5">
      <c r="A682" s="188" t="s">
        <v>1441</v>
      </c>
      <c r="B682" s="188" t="s">
        <v>1442</v>
      </c>
      <c r="C682" s="189">
        <v>20000</v>
      </c>
      <c r="D682" s="190">
        <v>38450</v>
      </c>
      <c r="E682" s="188">
        <v>10927</v>
      </c>
      <c r="F682" s="169">
        <f t="shared" si="20"/>
        <v>4</v>
      </c>
      <c r="G682" s="169">
        <f t="shared" si="21"/>
        <v>2005</v>
      </c>
    </row>
    <row r="683" spans="1:7" ht="18.5">
      <c r="A683" s="188" t="s">
        <v>1441</v>
      </c>
      <c r="B683" s="188" t="s">
        <v>1445</v>
      </c>
      <c r="C683" s="189">
        <v>3437.5</v>
      </c>
      <c r="D683" s="190">
        <v>38429</v>
      </c>
      <c r="E683" s="188">
        <v>10928</v>
      </c>
      <c r="F683" s="169">
        <f t="shared" si="20"/>
        <v>3</v>
      </c>
      <c r="G683" s="169">
        <f t="shared" si="21"/>
        <v>2005</v>
      </c>
    </row>
    <row r="684" spans="1:7" ht="18.5">
      <c r="A684" s="188" t="s">
        <v>1438</v>
      </c>
      <c r="B684" s="188" t="s">
        <v>1440</v>
      </c>
      <c r="C684" s="189">
        <v>29368.75</v>
      </c>
      <c r="D684" s="190">
        <v>38423</v>
      </c>
      <c r="E684" s="188">
        <v>10929</v>
      </c>
      <c r="F684" s="169">
        <f t="shared" si="20"/>
        <v>3</v>
      </c>
      <c r="G684" s="169">
        <f t="shared" si="21"/>
        <v>2005</v>
      </c>
    </row>
    <row r="685" spans="1:7" ht="18.5">
      <c r="A685" s="188" t="s">
        <v>1441</v>
      </c>
      <c r="B685" s="188" t="s">
        <v>1442</v>
      </c>
      <c r="C685" s="189">
        <v>56387.5</v>
      </c>
      <c r="D685" s="190">
        <v>38429</v>
      </c>
      <c r="E685" s="188">
        <v>10930</v>
      </c>
      <c r="F685" s="169">
        <f t="shared" si="20"/>
        <v>3</v>
      </c>
      <c r="G685" s="169">
        <f t="shared" si="21"/>
        <v>2005</v>
      </c>
    </row>
    <row r="686" spans="1:7" ht="18.5">
      <c r="A686" s="188" t="s">
        <v>1441</v>
      </c>
      <c r="B686" s="188" t="s">
        <v>1442</v>
      </c>
      <c r="C686" s="189">
        <v>19980</v>
      </c>
      <c r="D686" s="190">
        <v>38430</v>
      </c>
      <c r="E686" s="188">
        <v>10931</v>
      </c>
      <c r="F686" s="169">
        <f t="shared" si="20"/>
        <v>3</v>
      </c>
      <c r="G686" s="169">
        <f t="shared" si="21"/>
        <v>2005</v>
      </c>
    </row>
    <row r="687" spans="1:7" ht="18.5">
      <c r="A687" s="188" t="s">
        <v>1441</v>
      </c>
      <c r="B687" s="188" t="s">
        <v>1446</v>
      </c>
      <c r="C687" s="189">
        <v>44715.75</v>
      </c>
      <c r="D687" s="190">
        <v>38435</v>
      </c>
      <c r="E687" s="188">
        <v>10932</v>
      </c>
      <c r="F687" s="169">
        <f t="shared" si="20"/>
        <v>3</v>
      </c>
      <c r="G687" s="169">
        <f t="shared" si="21"/>
        <v>2005</v>
      </c>
    </row>
    <row r="688" spans="1:7" ht="18.5">
      <c r="A688" s="188" t="s">
        <v>1438</v>
      </c>
      <c r="B688" s="188" t="s">
        <v>1440</v>
      </c>
      <c r="C688" s="189">
        <v>23015</v>
      </c>
      <c r="D688" s="190">
        <v>38427</v>
      </c>
      <c r="E688" s="188">
        <v>10933</v>
      </c>
      <c r="F688" s="169">
        <f t="shared" si="20"/>
        <v>3</v>
      </c>
      <c r="G688" s="169">
        <f t="shared" si="21"/>
        <v>2005</v>
      </c>
    </row>
    <row r="689" spans="1:7" ht="18.5">
      <c r="A689" s="188" t="s">
        <v>1441</v>
      </c>
      <c r="B689" s="188" t="s">
        <v>1443</v>
      </c>
      <c r="C689" s="189">
        <v>12500</v>
      </c>
      <c r="D689" s="190">
        <v>38423</v>
      </c>
      <c r="E689" s="188">
        <v>10934</v>
      </c>
      <c r="F689" s="169">
        <f t="shared" si="20"/>
        <v>3</v>
      </c>
      <c r="G689" s="169">
        <f t="shared" si="21"/>
        <v>2005</v>
      </c>
    </row>
    <row r="690" spans="1:7" ht="18.5">
      <c r="A690" s="188" t="s">
        <v>1441</v>
      </c>
      <c r="B690" s="188" t="s">
        <v>1442</v>
      </c>
      <c r="C690" s="189">
        <v>15487.5</v>
      </c>
      <c r="D690" s="190">
        <v>38429</v>
      </c>
      <c r="E690" s="188">
        <v>10935</v>
      </c>
      <c r="F690" s="169">
        <f t="shared" si="20"/>
        <v>3</v>
      </c>
      <c r="G690" s="169">
        <f t="shared" si="21"/>
        <v>2005</v>
      </c>
    </row>
    <row r="691" spans="1:7" ht="18.5">
      <c r="A691" s="188" t="s">
        <v>1441</v>
      </c>
      <c r="B691" s="188" t="s">
        <v>1443</v>
      </c>
      <c r="C691" s="189">
        <v>11400</v>
      </c>
      <c r="D691" s="190">
        <v>38429</v>
      </c>
      <c r="E691" s="188">
        <v>10936</v>
      </c>
      <c r="F691" s="169">
        <f t="shared" si="20"/>
        <v>3</v>
      </c>
      <c r="G691" s="169">
        <f t="shared" si="21"/>
        <v>2005</v>
      </c>
    </row>
    <row r="692" spans="1:7" ht="18.5">
      <c r="A692" s="188" t="s">
        <v>1438</v>
      </c>
      <c r="B692" s="188" t="s">
        <v>1448</v>
      </c>
      <c r="C692" s="189">
        <v>16120</v>
      </c>
      <c r="D692" s="190">
        <v>38424</v>
      </c>
      <c r="E692" s="188">
        <v>10937</v>
      </c>
      <c r="F692" s="169">
        <f t="shared" si="20"/>
        <v>3</v>
      </c>
      <c r="G692" s="169">
        <f t="shared" si="21"/>
        <v>2005</v>
      </c>
    </row>
    <row r="693" spans="1:7" ht="18.5">
      <c r="A693" s="188" t="s">
        <v>1441</v>
      </c>
      <c r="B693" s="188" t="s">
        <v>1443</v>
      </c>
      <c r="C693" s="189">
        <v>68296.75</v>
      </c>
      <c r="D693" s="190">
        <v>38427</v>
      </c>
      <c r="E693" s="188">
        <v>10938</v>
      </c>
      <c r="F693" s="169">
        <f t="shared" si="20"/>
        <v>3</v>
      </c>
      <c r="G693" s="169">
        <f t="shared" si="21"/>
        <v>2005</v>
      </c>
    </row>
    <row r="694" spans="1:7" ht="18.5">
      <c r="A694" s="188" t="s">
        <v>1441</v>
      </c>
      <c r="B694" s="188" t="s">
        <v>1447</v>
      </c>
      <c r="C694" s="189">
        <v>15937.5</v>
      </c>
      <c r="D694" s="190">
        <v>38424</v>
      </c>
      <c r="E694" s="188">
        <v>10939</v>
      </c>
      <c r="F694" s="169">
        <f t="shared" si="20"/>
        <v>3</v>
      </c>
      <c r="G694" s="169">
        <f t="shared" si="21"/>
        <v>2005</v>
      </c>
    </row>
    <row r="695" spans="1:7" ht="18.5">
      <c r="A695" s="188" t="s">
        <v>1441</v>
      </c>
      <c r="B695" s="188" t="s">
        <v>1446</v>
      </c>
      <c r="C695" s="189">
        <v>9000</v>
      </c>
      <c r="D695" s="190">
        <v>38434</v>
      </c>
      <c r="E695" s="188">
        <v>10940</v>
      </c>
      <c r="F695" s="169">
        <f t="shared" si="20"/>
        <v>3</v>
      </c>
      <c r="G695" s="169">
        <f t="shared" si="21"/>
        <v>2005</v>
      </c>
    </row>
    <row r="696" spans="1:7" ht="18.5">
      <c r="A696" s="188" t="s">
        <v>1438</v>
      </c>
      <c r="B696" s="188" t="s">
        <v>1448</v>
      </c>
      <c r="C696" s="189">
        <v>100293.75</v>
      </c>
      <c r="D696" s="190">
        <v>38431</v>
      </c>
      <c r="E696" s="188">
        <v>10941</v>
      </c>
      <c r="F696" s="169">
        <f t="shared" si="20"/>
        <v>3</v>
      </c>
      <c r="G696" s="169">
        <f t="shared" si="21"/>
        <v>2005</v>
      </c>
    </row>
    <row r="697" spans="1:7" ht="18.5">
      <c r="A697" s="188" t="s">
        <v>1438</v>
      </c>
      <c r="B697" s="188" t="s">
        <v>1444</v>
      </c>
      <c r="C697" s="189">
        <v>14000</v>
      </c>
      <c r="D697" s="190">
        <v>38429</v>
      </c>
      <c r="E697" s="188">
        <v>10942</v>
      </c>
      <c r="F697" s="169">
        <f t="shared" si="20"/>
        <v>3</v>
      </c>
      <c r="G697" s="169">
        <f t="shared" si="21"/>
        <v>2005</v>
      </c>
    </row>
    <row r="698" spans="1:7" ht="18.5">
      <c r="A698" s="188" t="s">
        <v>1441</v>
      </c>
      <c r="B698" s="188" t="s">
        <v>1442</v>
      </c>
      <c r="C698" s="189">
        <v>17775</v>
      </c>
      <c r="D698" s="190">
        <v>38430</v>
      </c>
      <c r="E698" s="188">
        <v>10943</v>
      </c>
      <c r="F698" s="169">
        <f t="shared" si="20"/>
        <v>3</v>
      </c>
      <c r="G698" s="169">
        <f t="shared" si="21"/>
        <v>2005</v>
      </c>
    </row>
    <row r="699" spans="1:7" ht="18.5">
      <c r="A699" s="188" t="s">
        <v>1438</v>
      </c>
      <c r="B699" s="188" t="s">
        <v>1440</v>
      </c>
      <c r="C699" s="189">
        <v>25633.25</v>
      </c>
      <c r="D699" s="190">
        <v>38424</v>
      </c>
      <c r="E699" s="188">
        <v>10944</v>
      </c>
      <c r="F699" s="169">
        <f t="shared" si="20"/>
        <v>3</v>
      </c>
      <c r="G699" s="169">
        <f t="shared" si="21"/>
        <v>2005</v>
      </c>
    </row>
    <row r="700" spans="1:7" ht="18.5">
      <c r="A700" s="188" t="s">
        <v>1441</v>
      </c>
      <c r="B700" s="188" t="s">
        <v>1442</v>
      </c>
      <c r="C700" s="189">
        <v>6125</v>
      </c>
      <c r="D700" s="190">
        <v>38429</v>
      </c>
      <c r="E700" s="188">
        <v>10945</v>
      </c>
      <c r="F700" s="169">
        <f t="shared" si="20"/>
        <v>3</v>
      </c>
      <c r="G700" s="169">
        <f t="shared" si="21"/>
        <v>2005</v>
      </c>
    </row>
    <row r="701" spans="1:7" ht="18.5">
      <c r="A701" s="188" t="s">
        <v>1441</v>
      </c>
      <c r="B701" s="188" t="s">
        <v>1445</v>
      </c>
      <c r="C701" s="189">
        <v>35187.5</v>
      </c>
      <c r="D701" s="190">
        <v>38430</v>
      </c>
      <c r="E701" s="188">
        <v>10946</v>
      </c>
      <c r="F701" s="169">
        <f t="shared" si="20"/>
        <v>3</v>
      </c>
      <c r="G701" s="169">
        <f t="shared" si="21"/>
        <v>2005</v>
      </c>
    </row>
    <row r="702" spans="1:7" ht="18.5">
      <c r="A702" s="188" t="s">
        <v>1441</v>
      </c>
      <c r="B702" s="188" t="s">
        <v>1443</v>
      </c>
      <c r="C702" s="189">
        <v>5500</v>
      </c>
      <c r="D702" s="190">
        <v>38427</v>
      </c>
      <c r="E702" s="188">
        <v>10947</v>
      </c>
      <c r="F702" s="169">
        <f t="shared" si="20"/>
        <v>3</v>
      </c>
      <c r="G702" s="169">
        <f t="shared" si="21"/>
        <v>2005</v>
      </c>
    </row>
    <row r="703" spans="1:7" ht="18.5">
      <c r="A703" s="188" t="s">
        <v>1441</v>
      </c>
      <c r="B703" s="188" t="s">
        <v>1443</v>
      </c>
      <c r="C703" s="189">
        <v>59056.25</v>
      </c>
      <c r="D703" s="190">
        <v>38430</v>
      </c>
      <c r="E703" s="188">
        <v>10948</v>
      </c>
      <c r="F703" s="169">
        <f t="shared" si="20"/>
        <v>3</v>
      </c>
      <c r="G703" s="169">
        <f t="shared" si="21"/>
        <v>2005</v>
      </c>
    </row>
    <row r="704" spans="1:7" ht="18.5">
      <c r="A704" s="188" t="s">
        <v>1441</v>
      </c>
      <c r="B704" s="188" t="s">
        <v>1447</v>
      </c>
      <c r="C704" s="189">
        <v>110550</v>
      </c>
      <c r="D704" s="190">
        <v>38428</v>
      </c>
      <c r="E704" s="188">
        <v>10949</v>
      </c>
      <c r="F704" s="169">
        <f t="shared" si="20"/>
        <v>3</v>
      </c>
      <c r="G704" s="169">
        <f t="shared" si="21"/>
        <v>2005</v>
      </c>
    </row>
    <row r="705" spans="1:7" ht="18.5">
      <c r="A705" s="188" t="s">
        <v>1441</v>
      </c>
      <c r="B705" s="188" t="s">
        <v>1445</v>
      </c>
      <c r="C705" s="189">
        <v>2750</v>
      </c>
      <c r="D705" s="190">
        <v>38434</v>
      </c>
      <c r="E705" s="188">
        <v>10950</v>
      </c>
      <c r="F705" s="169">
        <f t="shared" si="20"/>
        <v>3</v>
      </c>
      <c r="G705" s="169">
        <f t="shared" si="21"/>
        <v>2005</v>
      </c>
    </row>
    <row r="706" spans="1:7" ht="18.5">
      <c r="A706" s="188" t="s">
        <v>1438</v>
      </c>
      <c r="B706" s="188" t="s">
        <v>1444</v>
      </c>
      <c r="C706" s="189">
        <v>11468.5</v>
      </c>
      <c r="D706" s="190">
        <v>38449</v>
      </c>
      <c r="E706" s="188">
        <v>10951</v>
      </c>
      <c r="F706" s="169">
        <f t="shared" si="20"/>
        <v>4</v>
      </c>
      <c r="G706" s="169">
        <f t="shared" si="21"/>
        <v>2005</v>
      </c>
    </row>
    <row r="707" spans="1:7" ht="18.5">
      <c r="A707" s="188" t="s">
        <v>1441</v>
      </c>
      <c r="B707" s="188" t="s">
        <v>1445</v>
      </c>
      <c r="C707" s="189">
        <v>11780</v>
      </c>
      <c r="D707" s="190">
        <v>38435</v>
      </c>
      <c r="E707" s="188">
        <v>10952</v>
      </c>
      <c r="F707" s="169">
        <f t="shared" si="20"/>
        <v>3</v>
      </c>
      <c r="G707" s="169">
        <f t="shared" si="21"/>
        <v>2005</v>
      </c>
    </row>
    <row r="708" spans="1:7" ht="18.5">
      <c r="A708" s="188" t="s">
        <v>1438</v>
      </c>
      <c r="B708" s="188" t="s">
        <v>1444</v>
      </c>
      <c r="C708" s="189">
        <v>111031.25</v>
      </c>
      <c r="D708" s="190">
        <v>38436</v>
      </c>
      <c r="E708" s="188">
        <v>10953</v>
      </c>
      <c r="F708" s="169">
        <f t="shared" ref="F708:F771" si="22">MONTH(D708)</f>
        <v>3</v>
      </c>
      <c r="G708" s="169">
        <f t="shared" ref="G708:G771" si="23">YEAR(D708)</f>
        <v>2005</v>
      </c>
    </row>
    <row r="709" spans="1:7" ht="18.5">
      <c r="A709" s="188" t="s">
        <v>1438</v>
      </c>
      <c r="B709" s="188" t="s">
        <v>1439</v>
      </c>
      <c r="C709" s="189">
        <v>41488.25</v>
      </c>
      <c r="D709" s="190">
        <v>38431</v>
      </c>
      <c r="E709" s="188">
        <v>10954</v>
      </c>
      <c r="F709" s="169">
        <f t="shared" si="22"/>
        <v>3</v>
      </c>
      <c r="G709" s="169">
        <f t="shared" si="23"/>
        <v>2005</v>
      </c>
    </row>
    <row r="710" spans="1:7" ht="18.5">
      <c r="A710" s="188" t="s">
        <v>1441</v>
      </c>
      <c r="B710" s="188" t="s">
        <v>1446</v>
      </c>
      <c r="C710" s="189">
        <v>1860</v>
      </c>
      <c r="D710" s="190">
        <v>38431</v>
      </c>
      <c r="E710" s="188">
        <v>10955</v>
      </c>
      <c r="F710" s="169">
        <f t="shared" si="22"/>
        <v>3</v>
      </c>
      <c r="G710" s="169">
        <f t="shared" si="23"/>
        <v>2005</v>
      </c>
    </row>
    <row r="711" spans="1:7" ht="18.5">
      <c r="A711" s="188" t="s">
        <v>1438</v>
      </c>
      <c r="B711" s="188" t="s">
        <v>1440</v>
      </c>
      <c r="C711" s="189">
        <v>16925</v>
      </c>
      <c r="D711" s="190">
        <v>38431</v>
      </c>
      <c r="E711" s="188">
        <v>10956</v>
      </c>
      <c r="F711" s="169">
        <f t="shared" si="22"/>
        <v>3</v>
      </c>
      <c r="G711" s="169">
        <f t="shared" si="23"/>
        <v>2005</v>
      </c>
    </row>
    <row r="712" spans="1:7" ht="18.5">
      <c r="A712" s="188" t="s">
        <v>1441</v>
      </c>
      <c r="B712" s="188" t="s">
        <v>1446</v>
      </c>
      <c r="C712" s="189">
        <v>44067.5</v>
      </c>
      <c r="D712" s="190">
        <v>38438</v>
      </c>
      <c r="E712" s="188">
        <v>10957</v>
      </c>
      <c r="F712" s="169">
        <f t="shared" si="22"/>
        <v>3</v>
      </c>
      <c r="G712" s="169">
        <f t="shared" si="23"/>
        <v>2005</v>
      </c>
    </row>
    <row r="713" spans="1:7" ht="18.5">
      <c r="A713" s="188" t="s">
        <v>1438</v>
      </c>
      <c r="B713" s="188" t="s">
        <v>1448</v>
      </c>
      <c r="C713" s="189">
        <v>19525</v>
      </c>
      <c r="D713" s="190">
        <v>38438</v>
      </c>
      <c r="E713" s="188">
        <v>10958</v>
      </c>
      <c r="F713" s="169">
        <f t="shared" si="22"/>
        <v>3</v>
      </c>
      <c r="G713" s="169">
        <f t="shared" si="23"/>
        <v>2005</v>
      </c>
    </row>
    <row r="714" spans="1:7" ht="18.5">
      <c r="A714" s="188" t="s">
        <v>1438</v>
      </c>
      <c r="B714" s="188" t="s">
        <v>1440</v>
      </c>
      <c r="C714" s="189">
        <v>3293.75</v>
      </c>
      <c r="D714" s="190">
        <v>38434</v>
      </c>
      <c r="E714" s="188">
        <v>10959</v>
      </c>
      <c r="F714" s="169">
        <f t="shared" si="22"/>
        <v>3</v>
      </c>
      <c r="G714" s="169">
        <f t="shared" si="23"/>
        <v>2005</v>
      </c>
    </row>
    <row r="715" spans="1:7" ht="18.5">
      <c r="A715" s="188" t="s">
        <v>1441</v>
      </c>
      <c r="B715" s="188" t="s">
        <v>1443</v>
      </c>
      <c r="C715" s="189">
        <v>6633.75</v>
      </c>
      <c r="D715" s="190">
        <v>38450</v>
      </c>
      <c r="E715" s="188">
        <v>10960</v>
      </c>
      <c r="F715" s="169">
        <f t="shared" si="22"/>
        <v>4</v>
      </c>
      <c r="G715" s="169">
        <f t="shared" si="23"/>
        <v>2005</v>
      </c>
    </row>
    <row r="716" spans="1:7" ht="18.5">
      <c r="A716" s="188" t="s">
        <v>1441</v>
      </c>
      <c r="B716" s="188" t="s">
        <v>1446</v>
      </c>
      <c r="C716" s="189">
        <v>27997.5</v>
      </c>
      <c r="D716" s="190">
        <v>38441</v>
      </c>
      <c r="E716" s="188">
        <v>10961</v>
      </c>
      <c r="F716" s="169">
        <f t="shared" si="22"/>
        <v>3</v>
      </c>
      <c r="G716" s="169">
        <f t="shared" si="23"/>
        <v>2005</v>
      </c>
    </row>
    <row r="717" spans="1:7" ht="18.5">
      <c r="A717" s="188" t="s">
        <v>1441</v>
      </c>
      <c r="B717" s="188" t="s">
        <v>1446</v>
      </c>
      <c r="C717" s="189">
        <v>89600</v>
      </c>
      <c r="D717" s="190">
        <v>38434</v>
      </c>
      <c r="E717" s="188">
        <v>10962</v>
      </c>
      <c r="F717" s="169">
        <f t="shared" si="22"/>
        <v>3</v>
      </c>
      <c r="G717" s="169">
        <f t="shared" si="23"/>
        <v>2005</v>
      </c>
    </row>
    <row r="718" spans="1:7" ht="18.5">
      <c r="A718" s="188" t="s">
        <v>1438</v>
      </c>
      <c r="B718" s="188" t="s">
        <v>1444</v>
      </c>
      <c r="C718" s="189">
        <v>1445</v>
      </c>
      <c r="D718" s="190">
        <v>38437</v>
      </c>
      <c r="E718" s="188">
        <v>10963</v>
      </c>
      <c r="F718" s="169">
        <f t="shared" si="22"/>
        <v>3</v>
      </c>
      <c r="G718" s="169">
        <f t="shared" si="23"/>
        <v>2005</v>
      </c>
    </row>
    <row r="719" spans="1:7" ht="18.5">
      <c r="A719" s="188" t="s">
        <v>1441</v>
      </c>
      <c r="B719" s="188" t="s">
        <v>1443</v>
      </c>
      <c r="C719" s="189">
        <v>51312.5</v>
      </c>
      <c r="D719" s="190">
        <v>38435</v>
      </c>
      <c r="E719" s="188">
        <v>10964</v>
      </c>
      <c r="F719" s="169">
        <f t="shared" si="22"/>
        <v>3</v>
      </c>
      <c r="G719" s="169">
        <f t="shared" si="23"/>
        <v>2005</v>
      </c>
    </row>
    <row r="720" spans="1:7" ht="18.5">
      <c r="A720" s="188" t="s">
        <v>1438</v>
      </c>
      <c r="B720" s="188" t="s">
        <v>1440</v>
      </c>
      <c r="C720" s="189">
        <v>21200</v>
      </c>
      <c r="D720" s="190">
        <v>38441</v>
      </c>
      <c r="E720" s="188">
        <v>10965</v>
      </c>
      <c r="F720" s="169">
        <f t="shared" si="22"/>
        <v>3</v>
      </c>
      <c r="G720" s="169">
        <f t="shared" si="23"/>
        <v>2005</v>
      </c>
    </row>
    <row r="721" spans="1:7" ht="18.5">
      <c r="A721" s="188" t="s">
        <v>1441</v>
      </c>
      <c r="B721" s="188" t="s">
        <v>1442</v>
      </c>
      <c r="C721" s="189">
        <v>27461.5</v>
      </c>
      <c r="D721" s="190">
        <v>38450</v>
      </c>
      <c r="E721" s="188">
        <v>10966</v>
      </c>
      <c r="F721" s="169">
        <f t="shared" si="22"/>
        <v>4</v>
      </c>
      <c r="G721" s="169">
        <f t="shared" si="23"/>
        <v>2005</v>
      </c>
    </row>
    <row r="722" spans="1:7" ht="18.5">
      <c r="A722" s="188" t="s">
        <v>1441</v>
      </c>
      <c r="B722" s="188" t="s">
        <v>1447</v>
      </c>
      <c r="C722" s="189">
        <v>22760</v>
      </c>
      <c r="D722" s="190">
        <v>38444</v>
      </c>
      <c r="E722" s="188">
        <v>10967</v>
      </c>
      <c r="F722" s="169">
        <f t="shared" si="22"/>
        <v>4</v>
      </c>
      <c r="G722" s="169">
        <f t="shared" si="23"/>
        <v>2005</v>
      </c>
    </row>
    <row r="723" spans="1:7" ht="18.5">
      <c r="A723" s="188" t="s">
        <v>1441</v>
      </c>
      <c r="B723" s="188" t="s">
        <v>1445</v>
      </c>
      <c r="C723" s="189">
        <v>35200</v>
      </c>
      <c r="D723" s="190">
        <v>38443</v>
      </c>
      <c r="E723" s="188">
        <v>10968</v>
      </c>
      <c r="F723" s="169">
        <f t="shared" si="22"/>
        <v>4</v>
      </c>
      <c r="G723" s="169">
        <f t="shared" si="23"/>
        <v>2005</v>
      </c>
    </row>
    <row r="724" spans="1:7" ht="18.5">
      <c r="A724" s="188" t="s">
        <v>1441</v>
      </c>
      <c r="B724" s="188" t="s">
        <v>1445</v>
      </c>
      <c r="C724" s="189">
        <v>2700</v>
      </c>
      <c r="D724" s="190">
        <v>38441</v>
      </c>
      <c r="E724" s="188">
        <v>10969</v>
      </c>
      <c r="F724" s="169">
        <f t="shared" si="22"/>
        <v>3</v>
      </c>
      <c r="G724" s="169">
        <f t="shared" si="23"/>
        <v>2005</v>
      </c>
    </row>
    <row r="725" spans="1:7" ht="18.5">
      <c r="A725" s="188" t="s">
        <v>1438</v>
      </c>
      <c r="B725" s="188" t="s">
        <v>1444</v>
      </c>
      <c r="C725" s="189">
        <v>5600</v>
      </c>
      <c r="D725" s="190">
        <v>38466</v>
      </c>
      <c r="E725" s="188">
        <v>10970</v>
      </c>
      <c r="F725" s="169">
        <f t="shared" si="22"/>
        <v>4</v>
      </c>
      <c r="G725" s="169">
        <f t="shared" si="23"/>
        <v>2005</v>
      </c>
    </row>
    <row r="726" spans="1:7" ht="18.5">
      <c r="A726" s="188" t="s">
        <v>1441</v>
      </c>
      <c r="B726" s="188" t="s">
        <v>1447</v>
      </c>
      <c r="C726" s="189">
        <v>43326.5</v>
      </c>
      <c r="D726" s="190">
        <v>38444</v>
      </c>
      <c r="E726" s="188">
        <v>10971</v>
      </c>
      <c r="F726" s="169">
        <f t="shared" si="22"/>
        <v>4</v>
      </c>
      <c r="G726" s="169">
        <f t="shared" si="23"/>
        <v>2005</v>
      </c>
    </row>
    <row r="727" spans="1:7" ht="18.5">
      <c r="A727" s="188" t="s">
        <v>1441</v>
      </c>
      <c r="B727" s="188" t="s">
        <v>1442</v>
      </c>
      <c r="C727" s="189">
        <v>6287.5</v>
      </c>
      <c r="D727" s="190">
        <v>38437</v>
      </c>
      <c r="E727" s="188">
        <v>10972</v>
      </c>
      <c r="F727" s="169">
        <f t="shared" si="22"/>
        <v>3</v>
      </c>
      <c r="G727" s="169">
        <f t="shared" si="23"/>
        <v>2005</v>
      </c>
    </row>
    <row r="728" spans="1:7" ht="18.5">
      <c r="A728" s="188" t="s">
        <v>1438</v>
      </c>
      <c r="B728" s="188" t="s">
        <v>1440</v>
      </c>
      <c r="C728" s="189">
        <v>7288.75</v>
      </c>
      <c r="D728" s="190">
        <v>38438</v>
      </c>
      <c r="E728" s="188">
        <v>10973</v>
      </c>
      <c r="F728" s="169">
        <f t="shared" si="22"/>
        <v>3</v>
      </c>
      <c r="G728" s="169">
        <f t="shared" si="23"/>
        <v>2005</v>
      </c>
    </row>
    <row r="729" spans="1:7" ht="18.5">
      <c r="A729" s="188" t="s">
        <v>1441</v>
      </c>
      <c r="B729" s="188" t="s">
        <v>1443</v>
      </c>
      <c r="C729" s="189">
        <v>10975</v>
      </c>
      <c r="D729" s="190">
        <v>38445</v>
      </c>
      <c r="E729" s="188">
        <v>10974</v>
      </c>
      <c r="F729" s="169">
        <f t="shared" si="22"/>
        <v>4</v>
      </c>
      <c r="G729" s="169">
        <f t="shared" si="23"/>
        <v>2005</v>
      </c>
    </row>
    <row r="730" spans="1:7" ht="18.5">
      <c r="A730" s="188" t="s">
        <v>1441</v>
      </c>
      <c r="B730" s="188" t="s">
        <v>1445</v>
      </c>
      <c r="C730" s="189">
        <v>17937.5</v>
      </c>
      <c r="D730" s="190">
        <v>38438</v>
      </c>
      <c r="E730" s="188">
        <v>10975</v>
      </c>
      <c r="F730" s="169">
        <f t="shared" si="22"/>
        <v>3</v>
      </c>
      <c r="G730" s="169">
        <f t="shared" si="23"/>
        <v>2005</v>
      </c>
    </row>
    <row r="731" spans="1:7" ht="18.5">
      <c r="A731" s="188" t="s">
        <v>1441</v>
      </c>
      <c r="B731" s="188" t="s">
        <v>1445</v>
      </c>
      <c r="C731" s="189">
        <v>22800</v>
      </c>
      <c r="D731" s="190">
        <v>38445</v>
      </c>
      <c r="E731" s="188">
        <v>10976</v>
      </c>
      <c r="F731" s="169">
        <f t="shared" si="22"/>
        <v>4</v>
      </c>
      <c r="G731" s="169">
        <f t="shared" si="23"/>
        <v>2005</v>
      </c>
    </row>
    <row r="732" spans="1:7" ht="18.5">
      <c r="A732" s="188" t="s">
        <v>1441</v>
      </c>
      <c r="B732" s="188" t="s">
        <v>1446</v>
      </c>
      <c r="C732" s="189">
        <v>55825</v>
      </c>
      <c r="D732" s="190">
        <v>38452</v>
      </c>
      <c r="E732" s="188">
        <v>10977</v>
      </c>
      <c r="F732" s="169">
        <f t="shared" si="22"/>
        <v>4</v>
      </c>
      <c r="G732" s="169">
        <f t="shared" si="23"/>
        <v>2005</v>
      </c>
    </row>
    <row r="733" spans="1:7" ht="18.5">
      <c r="A733" s="188" t="s">
        <v>1438</v>
      </c>
      <c r="B733" s="188" t="s">
        <v>1444</v>
      </c>
      <c r="C733" s="189">
        <v>32579.75</v>
      </c>
      <c r="D733" s="190">
        <v>38465</v>
      </c>
      <c r="E733" s="188">
        <v>10978</v>
      </c>
      <c r="F733" s="169">
        <f t="shared" si="22"/>
        <v>4</v>
      </c>
      <c r="G733" s="169">
        <f t="shared" si="23"/>
        <v>2005</v>
      </c>
    </row>
    <row r="734" spans="1:7" ht="18.5">
      <c r="A734" s="188" t="s">
        <v>1441</v>
      </c>
      <c r="B734" s="188" t="s">
        <v>1446</v>
      </c>
      <c r="C734" s="189">
        <v>120337.5</v>
      </c>
      <c r="D734" s="190">
        <v>38442</v>
      </c>
      <c r="E734" s="188">
        <v>10979</v>
      </c>
      <c r="F734" s="169">
        <f t="shared" si="22"/>
        <v>3</v>
      </c>
      <c r="G734" s="169">
        <f t="shared" si="23"/>
        <v>2005</v>
      </c>
    </row>
    <row r="735" spans="1:7" ht="18.5">
      <c r="A735" s="188" t="s">
        <v>1441</v>
      </c>
      <c r="B735" s="188" t="s">
        <v>1442</v>
      </c>
      <c r="C735" s="189">
        <v>6200</v>
      </c>
      <c r="D735" s="190">
        <v>38459</v>
      </c>
      <c r="E735" s="188">
        <v>10980</v>
      </c>
      <c r="F735" s="169">
        <f t="shared" si="22"/>
        <v>4</v>
      </c>
      <c r="G735" s="169">
        <f t="shared" si="23"/>
        <v>2005</v>
      </c>
    </row>
    <row r="736" spans="1:7" ht="18.5">
      <c r="A736" s="188" t="s">
        <v>1441</v>
      </c>
      <c r="B736" s="188" t="s">
        <v>1445</v>
      </c>
      <c r="C736" s="189">
        <v>395250</v>
      </c>
      <c r="D736" s="190">
        <v>38444</v>
      </c>
      <c r="E736" s="188">
        <v>10981</v>
      </c>
      <c r="F736" s="169">
        <f t="shared" si="22"/>
        <v>4</v>
      </c>
      <c r="G736" s="169">
        <f t="shared" si="23"/>
        <v>2005</v>
      </c>
    </row>
    <row r="737" spans="1:7" ht="18.5">
      <c r="A737" s="188" t="s">
        <v>1441</v>
      </c>
      <c r="B737" s="188" t="s">
        <v>1447</v>
      </c>
      <c r="C737" s="189">
        <v>25350</v>
      </c>
      <c r="D737" s="190">
        <v>38450</v>
      </c>
      <c r="E737" s="188">
        <v>10982</v>
      </c>
      <c r="F737" s="169">
        <f t="shared" si="22"/>
        <v>4</v>
      </c>
      <c r="G737" s="169">
        <f t="shared" si="23"/>
        <v>2005</v>
      </c>
    </row>
    <row r="738" spans="1:7" ht="18.5">
      <c r="A738" s="188" t="s">
        <v>1441</v>
      </c>
      <c r="B738" s="188" t="s">
        <v>1447</v>
      </c>
      <c r="C738" s="189">
        <v>18022.5</v>
      </c>
      <c r="D738" s="190">
        <v>38448</v>
      </c>
      <c r="E738" s="188">
        <v>10983</v>
      </c>
      <c r="F738" s="169">
        <f t="shared" si="22"/>
        <v>4</v>
      </c>
      <c r="G738" s="169">
        <f t="shared" si="23"/>
        <v>2005</v>
      </c>
    </row>
    <row r="739" spans="1:7" ht="18.5">
      <c r="A739" s="188" t="s">
        <v>1441</v>
      </c>
      <c r="B739" s="188" t="s">
        <v>1445</v>
      </c>
      <c r="C739" s="189">
        <v>45243.75</v>
      </c>
      <c r="D739" s="190">
        <v>38445</v>
      </c>
      <c r="E739" s="188">
        <v>10984</v>
      </c>
      <c r="F739" s="169">
        <f t="shared" si="22"/>
        <v>4</v>
      </c>
      <c r="G739" s="169">
        <f t="shared" si="23"/>
        <v>2005</v>
      </c>
    </row>
    <row r="740" spans="1:7" ht="18.5">
      <c r="A740" s="188" t="s">
        <v>1441</v>
      </c>
      <c r="B740" s="188" t="s">
        <v>1447</v>
      </c>
      <c r="C740" s="189">
        <v>50584.5</v>
      </c>
      <c r="D740" s="190">
        <v>38444</v>
      </c>
      <c r="E740" s="188">
        <v>10985</v>
      </c>
      <c r="F740" s="169">
        <f t="shared" si="22"/>
        <v>4</v>
      </c>
      <c r="G740" s="169">
        <f t="shared" si="23"/>
        <v>2005</v>
      </c>
    </row>
    <row r="741" spans="1:7" ht="18.5">
      <c r="A741" s="188" t="s">
        <v>1441</v>
      </c>
      <c r="B741" s="188" t="s">
        <v>1446</v>
      </c>
      <c r="C741" s="189">
        <v>55500</v>
      </c>
      <c r="D741" s="190">
        <v>38463</v>
      </c>
      <c r="E741" s="188">
        <v>10986</v>
      </c>
      <c r="F741" s="169">
        <f t="shared" si="22"/>
        <v>4</v>
      </c>
      <c r="G741" s="169">
        <f t="shared" si="23"/>
        <v>2005</v>
      </c>
    </row>
    <row r="742" spans="1:7" ht="18.5">
      <c r="A742" s="188" t="s">
        <v>1441</v>
      </c>
      <c r="B742" s="188" t="s">
        <v>1446</v>
      </c>
      <c r="C742" s="189">
        <v>69300</v>
      </c>
      <c r="D742" s="190">
        <v>38448</v>
      </c>
      <c r="E742" s="188">
        <v>10987</v>
      </c>
      <c r="F742" s="169">
        <f t="shared" si="22"/>
        <v>4</v>
      </c>
      <c r="G742" s="169">
        <f t="shared" si="23"/>
        <v>2005</v>
      </c>
    </row>
    <row r="743" spans="1:7" ht="18.5">
      <c r="A743" s="188" t="s">
        <v>1441</v>
      </c>
      <c r="B743" s="188" t="s">
        <v>1443</v>
      </c>
      <c r="C743" s="189">
        <v>89370</v>
      </c>
      <c r="D743" s="190">
        <v>38452</v>
      </c>
      <c r="E743" s="188">
        <v>10988</v>
      </c>
      <c r="F743" s="169">
        <f t="shared" si="22"/>
        <v>4</v>
      </c>
      <c r="G743" s="169">
        <f t="shared" si="23"/>
        <v>2005</v>
      </c>
    </row>
    <row r="744" spans="1:7" ht="18.5">
      <c r="A744" s="188" t="s">
        <v>1441</v>
      </c>
      <c r="B744" s="188" t="s">
        <v>1447</v>
      </c>
      <c r="C744" s="189">
        <v>33840</v>
      </c>
      <c r="D744" s="190">
        <v>38444</v>
      </c>
      <c r="E744" s="188">
        <v>10989</v>
      </c>
      <c r="F744" s="169">
        <f t="shared" si="22"/>
        <v>4</v>
      </c>
      <c r="G744" s="169">
        <f t="shared" si="23"/>
        <v>2005</v>
      </c>
    </row>
    <row r="745" spans="1:7" ht="18.5">
      <c r="A745" s="188" t="s">
        <v>1441</v>
      </c>
      <c r="B745" s="188" t="s">
        <v>1447</v>
      </c>
      <c r="C745" s="189">
        <v>107221.25</v>
      </c>
      <c r="D745" s="190">
        <v>38449</v>
      </c>
      <c r="E745" s="188">
        <v>10990</v>
      </c>
      <c r="F745" s="169">
        <f t="shared" si="22"/>
        <v>4</v>
      </c>
      <c r="G745" s="169">
        <f t="shared" si="23"/>
        <v>2005</v>
      </c>
    </row>
    <row r="746" spans="1:7" ht="18.5">
      <c r="A746" s="188" t="s">
        <v>1441</v>
      </c>
      <c r="B746" s="188" t="s">
        <v>1445</v>
      </c>
      <c r="C746" s="189">
        <v>57400</v>
      </c>
      <c r="D746" s="190">
        <v>38449</v>
      </c>
      <c r="E746" s="188">
        <v>10991</v>
      </c>
      <c r="F746" s="169">
        <f t="shared" si="22"/>
        <v>4</v>
      </c>
      <c r="G746" s="169">
        <f t="shared" si="23"/>
        <v>2005</v>
      </c>
    </row>
    <row r="747" spans="1:7" ht="18.5">
      <c r="A747" s="188" t="s">
        <v>1441</v>
      </c>
      <c r="B747" s="188" t="s">
        <v>1445</v>
      </c>
      <c r="C747" s="189">
        <v>1740</v>
      </c>
      <c r="D747" s="190">
        <v>38445</v>
      </c>
      <c r="E747" s="188">
        <v>10992</v>
      </c>
      <c r="F747" s="169">
        <f t="shared" si="22"/>
        <v>4</v>
      </c>
      <c r="G747" s="169">
        <f t="shared" si="23"/>
        <v>2005</v>
      </c>
    </row>
    <row r="748" spans="1:7" ht="18.5">
      <c r="A748" s="188" t="s">
        <v>1438</v>
      </c>
      <c r="B748" s="188" t="s">
        <v>1448</v>
      </c>
      <c r="C748" s="189">
        <v>122386</v>
      </c>
      <c r="D748" s="190">
        <v>38452</v>
      </c>
      <c r="E748" s="188">
        <v>10993</v>
      </c>
      <c r="F748" s="169">
        <f t="shared" si="22"/>
        <v>4</v>
      </c>
      <c r="G748" s="169">
        <f t="shared" si="23"/>
        <v>2005</v>
      </c>
    </row>
    <row r="749" spans="1:7" ht="18.5">
      <c r="A749" s="188" t="s">
        <v>1441</v>
      </c>
      <c r="B749" s="188" t="s">
        <v>1447</v>
      </c>
      <c r="C749" s="189">
        <v>23512.5</v>
      </c>
      <c r="D749" s="190">
        <v>38451</v>
      </c>
      <c r="E749" s="188">
        <v>10994</v>
      </c>
      <c r="F749" s="169">
        <f t="shared" si="22"/>
        <v>4</v>
      </c>
      <c r="G749" s="169">
        <f t="shared" si="23"/>
        <v>2005</v>
      </c>
    </row>
    <row r="750" spans="1:7" ht="18.5">
      <c r="A750" s="188" t="s">
        <v>1441</v>
      </c>
      <c r="B750" s="188" t="s">
        <v>1445</v>
      </c>
      <c r="C750" s="189">
        <v>29900</v>
      </c>
      <c r="D750" s="190">
        <v>38448</v>
      </c>
      <c r="E750" s="188">
        <v>10995</v>
      </c>
      <c r="F750" s="169">
        <f t="shared" si="22"/>
        <v>4</v>
      </c>
      <c r="G750" s="169">
        <f t="shared" si="23"/>
        <v>2005</v>
      </c>
    </row>
    <row r="751" spans="1:7" ht="18.5">
      <c r="A751" s="188" t="s">
        <v>1441</v>
      </c>
      <c r="B751" s="188" t="s">
        <v>1442</v>
      </c>
      <c r="C751" s="189">
        <v>14000</v>
      </c>
      <c r="D751" s="190">
        <v>38452</v>
      </c>
      <c r="E751" s="188">
        <v>10996</v>
      </c>
      <c r="F751" s="169">
        <f t="shared" si="22"/>
        <v>4</v>
      </c>
      <c r="G751" s="169">
        <f t="shared" si="23"/>
        <v>2005</v>
      </c>
    </row>
    <row r="752" spans="1:7" ht="18.5">
      <c r="A752" s="188" t="s">
        <v>1441</v>
      </c>
      <c r="B752" s="188" t="s">
        <v>1446</v>
      </c>
      <c r="C752" s="189">
        <v>47125</v>
      </c>
      <c r="D752" s="190">
        <v>38455</v>
      </c>
      <c r="E752" s="188">
        <v>10997</v>
      </c>
      <c r="F752" s="169">
        <f t="shared" si="22"/>
        <v>4</v>
      </c>
      <c r="G752" s="169">
        <f t="shared" si="23"/>
        <v>2005</v>
      </c>
    </row>
    <row r="753" spans="1:7" ht="18.5">
      <c r="A753" s="188" t="s">
        <v>1441</v>
      </c>
      <c r="B753" s="188" t="s">
        <v>1446</v>
      </c>
      <c r="C753" s="189">
        <v>17150</v>
      </c>
      <c r="D753" s="190">
        <v>38459</v>
      </c>
      <c r="E753" s="188">
        <v>10998</v>
      </c>
      <c r="F753" s="169">
        <f t="shared" si="22"/>
        <v>4</v>
      </c>
      <c r="G753" s="169">
        <f t="shared" si="23"/>
        <v>2005</v>
      </c>
    </row>
    <row r="754" spans="1:7" ht="18.5">
      <c r="A754" s="188" t="s">
        <v>1438</v>
      </c>
      <c r="B754" s="188" t="s">
        <v>1440</v>
      </c>
      <c r="C754" s="189">
        <v>29948.75</v>
      </c>
      <c r="D754" s="190">
        <v>38452</v>
      </c>
      <c r="E754" s="188">
        <v>10999</v>
      </c>
      <c r="F754" s="169">
        <f t="shared" si="22"/>
        <v>4</v>
      </c>
      <c r="G754" s="169">
        <f t="shared" si="23"/>
        <v>2005</v>
      </c>
    </row>
    <row r="755" spans="1:7" ht="18.5">
      <c r="A755" s="188" t="s">
        <v>1441</v>
      </c>
      <c r="B755" s="188" t="s">
        <v>1447</v>
      </c>
      <c r="C755" s="189">
        <v>22593.75</v>
      </c>
      <c r="D755" s="190">
        <v>38456</v>
      </c>
      <c r="E755" s="188">
        <v>11000</v>
      </c>
      <c r="F755" s="169">
        <f t="shared" si="22"/>
        <v>4</v>
      </c>
      <c r="G755" s="169">
        <f t="shared" si="23"/>
        <v>2005</v>
      </c>
    </row>
    <row r="756" spans="1:7" ht="18.5">
      <c r="A756" s="188" t="s">
        <v>1441</v>
      </c>
      <c r="B756" s="188" t="s">
        <v>1447</v>
      </c>
      <c r="C756" s="189">
        <v>69225</v>
      </c>
      <c r="D756" s="190">
        <v>38456</v>
      </c>
      <c r="E756" s="188">
        <v>11001</v>
      </c>
      <c r="F756" s="169">
        <f t="shared" si="22"/>
        <v>4</v>
      </c>
      <c r="G756" s="169">
        <f t="shared" si="23"/>
        <v>2005</v>
      </c>
    </row>
    <row r="757" spans="1:7" ht="18.5">
      <c r="A757" s="188" t="s">
        <v>1441</v>
      </c>
      <c r="B757" s="188" t="s">
        <v>1442</v>
      </c>
      <c r="C757" s="189">
        <v>45277.5</v>
      </c>
      <c r="D757" s="190">
        <v>38458</v>
      </c>
      <c r="E757" s="188">
        <v>11002</v>
      </c>
      <c r="F757" s="169">
        <f t="shared" si="22"/>
        <v>4</v>
      </c>
      <c r="G757" s="169">
        <f t="shared" si="23"/>
        <v>2005</v>
      </c>
    </row>
    <row r="758" spans="1:7" ht="18.5">
      <c r="A758" s="188" t="s">
        <v>1441</v>
      </c>
      <c r="B758" s="188" t="s">
        <v>1443</v>
      </c>
      <c r="C758" s="189">
        <v>8150</v>
      </c>
      <c r="D758" s="190">
        <v>38450</v>
      </c>
      <c r="E758" s="188">
        <v>11003</v>
      </c>
      <c r="F758" s="169">
        <f t="shared" si="22"/>
        <v>4</v>
      </c>
      <c r="G758" s="169">
        <f t="shared" si="23"/>
        <v>2005</v>
      </c>
    </row>
    <row r="759" spans="1:7" ht="18.5">
      <c r="A759" s="188" t="s">
        <v>1441</v>
      </c>
      <c r="B759" s="188" t="s">
        <v>1443</v>
      </c>
      <c r="C759" s="189">
        <v>7384.5</v>
      </c>
      <c r="D759" s="190">
        <v>38462</v>
      </c>
      <c r="E759" s="188">
        <v>11004</v>
      </c>
      <c r="F759" s="169">
        <f t="shared" si="22"/>
        <v>4</v>
      </c>
      <c r="G759" s="169">
        <f t="shared" si="23"/>
        <v>2005</v>
      </c>
    </row>
    <row r="760" spans="1:7" ht="18.5">
      <c r="A760" s="188" t="s">
        <v>1441</v>
      </c>
      <c r="B760" s="188" t="s">
        <v>1447</v>
      </c>
      <c r="C760" s="189">
        <v>14650</v>
      </c>
      <c r="D760" s="190">
        <v>38452</v>
      </c>
      <c r="E760" s="188">
        <v>11005</v>
      </c>
      <c r="F760" s="169">
        <f t="shared" si="22"/>
        <v>4</v>
      </c>
      <c r="G760" s="169">
        <f t="shared" si="23"/>
        <v>2005</v>
      </c>
    </row>
    <row r="761" spans="1:7" ht="18.5">
      <c r="A761" s="188" t="s">
        <v>1441</v>
      </c>
      <c r="B761" s="188" t="s">
        <v>1443</v>
      </c>
      <c r="C761" s="189">
        <v>8242.25</v>
      </c>
      <c r="D761" s="190">
        <v>38457</v>
      </c>
      <c r="E761" s="188">
        <v>11006</v>
      </c>
      <c r="F761" s="169">
        <f t="shared" si="22"/>
        <v>4</v>
      </c>
      <c r="G761" s="169">
        <f t="shared" si="23"/>
        <v>2005</v>
      </c>
    </row>
    <row r="762" spans="1:7" ht="18.5">
      <c r="A762" s="188" t="s">
        <v>1441</v>
      </c>
      <c r="B762" s="188" t="s">
        <v>1446</v>
      </c>
      <c r="C762" s="189">
        <v>65847.5</v>
      </c>
      <c r="D762" s="190">
        <v>38455</v>
      </c>
      <c r="E762" s="188">
        <v>11007</v>
      </c>
      <c r="F762" s="169">
        <f t="shared" si="22"/>
        <v>4</v>
      </c>
      <c r="G762" s="169">
        <f t="shared" si="23"/>
        <v>2005</v>
      </c>
    </row>
    <row r="763" spans="1:7" ht="18.5">
      <c r="A763" s="188" t="s">
        <v>1441</v>
      </c>
      <c r="B763" s="188" t="s">
        <v>1447</v>
      </c>
      <c r="C763" s="189">
        <v>15412.5</v>
      </c>
      <c r="D763" s="190">
        <v>38452</v>
      </c>
      <c r="E763" s="188">
        <v>11009</v>
      </c>
      <c r="F763" s="169">
        <f t="shared" si="22"/>
        <v>4</v>
      </c>
      <c r="G763" s="169">
        <f t="shared" si="23"/>
        <v>2005</v>
      </c>
    </row>
    <row r="764" spans="1:7" ht="18.5">
      <c r="A764" s="188" t="s">
        <v>1441</v>
      </c>
      <c r="B764" s="188" t="s">
        <v>1447</v>
      </c>
      <c r="C764" s="189">
        <v>16125</v>
      </c>
      <c r="D764" s="190">
        <v>38463</v>
      </c>
      <c r="E764" s="188">
        <v>11010</v>
      </c>
      <c r="F764" s="169">
        <f t="shared" si="22"/>
        <v>4</v>
      </c>
      <c r="G764" s="169">
        <f t="shared" si="23"/>
        <v>2005</v>
      </c>
    </row>
    <row r="765" spans="1:7" ht="18.5">
      <c r="A765" s="188" t="s">
        <v>1441</v>
      </c>
      <c r="B765" s="188" t="s">
        <v>1443</v>
      </c>
      <c r="C765" s="189">
        <v>23337.5</v>
      </c>
      <c r="D765" s="190">
        <v>38455</v>
      </c>
      <c r="E765" s="188">
        <v>11011</v>
      </c>
      <c r="F765" s="169">
        <f t="shared" si="22"/>
        <v>4</v>
      </c>
      <c r="G765" s="169">
        <f t="shared" si="23"/>
        <v>2005</v>
      </c>
    </row>
    <row r="766" spans="1:7" ht="18.5">
      <c r="A766" s="188" t="s">
        <v>1441</v>
      </c>
      <c r="B766" s="188" t="s">
        <v>1445</v>
      </c>
      <c r="C766" s="189">
        <v>70632.5</v>
      </c>
      <c r="D766" s="190">
        <v>38459</v>
      </c>
      <c r="E766" s="188">
        <v>11012</v>
      </c>
      <c r="F766" s="169">
        <f t="shared" si="22"/>
        <v>4</v>
      </c>
      <c r="G766" s="169">
        <f t="shared" si="23"/>
        <v>2005</v>
      </c>
    </row>
    <row r="767" spans="1:7" ht="18.5">
      <c r="A767" s="188" t="s">
        <v>1441</v>
      </c>
      <c r="B767" s="188" t="s">
        <v>1447</v>
      </c>
      <c r="C767" s="189">
        <v>9025</v>
      </c>
      <c r="D767" s="190">
        <v>38452</v>
      </c>
      <c r="E767" s="188">
        <v>11013</v>
      </c>
      <c r="F767" s="169">
        <f t="shared" si="22"/>
        <v>4</v>
      </c>
      <c r="G767" s="169">
        <f t="shared" si="23"/>
        <v>2005</v>
      </c>
    </row>
    <row r="768" spans="1:7" ht="18.5">
      <c r="A768" s="188" t="s">
        <v>1441</v>
      </c>
      <c r="B768" s="188" t="s">
        <v>1447</v>
      </c>
      <c r="C768" s="189">
        <v>6079.5</v>
      </c>
      <c r="D768" s="190">
        <v>38457</v>
      </c>
      <c r="E768" s="188">
        <v>11014</v>
      </c>
      <c r="F768" s="169">
        <f t="shared" si="22"/>
        <v>4</v>
      </c>
      <c r="G768" s="169">
        <f t="shared" si="23"/>
        <v>2005</v>
      </c>
    </row>
    <row r="769" spans="1:7" ht="18.5">
      <c r="A769" s="188" t="s">
        <v>1441</v>
      </c>
      <c r="B769" s="188" t="s">
        <v>1447</v>
      </c>
      <c r="C769" s="189">
        <v>15558.75</v>
      </c>
      <c r="D769" s="190">
        <v>38462</v>
      </c>
      <c r="E769" s="188">
        <v>11015</v>
      </c>
      <c r="F769" s="169">
        <f t="shared" si="22"/>
        <v>4</v>
      </c>
      <c r="G769" s="169">
        <f t="shared" si="23"/>
        <v>2005</v>
      </c>
    </row>
    <row r="770" spans="1:7" ht="18.5">
      <c r="A770" s="188" t="s">
        <v>1438</v>
      </c>
      <c r="B770" s="188" t="s">
        <v>1444</v>
      </c>
      <c r="C770" s="189">
        <v>12287.5</v>
      </c>
      <c r="D770" s="190">
        <v>38455</v>
      </c>
      <c r="E770" s="188">
        <v>11016</v>
      </c>
      <c r="F770" s="169">
        <f t="shared" si="22"/>
        <v>4</v>
      </c>
      <c r="G770" s="169">
        <f t="shared" si="23"/>
        <v>2005</v>
      </c>
    </row>
    <row r="771" spans="1:7" ht="18.5">
      <c r="A771" s="188" t="s">
        <v>1438</v>
      </c>
      <c r="B771" s="188" t="s">
        <v>1444</v>
      </c>
      <c r="C771" s="189">
        <v>168750</v>
      </c>
      <c r="D771" s="190">
        <v>38462</v>
      </c>
      <c r="E771" s="188">
        <v>11017</v>
      </c>
      <c r="F771" s="169">
        <f t="shared" si="22"/>
        <v>4</v>
      </c>
      <c r="G771" s="169">
        <f t="shared" si="23"/>
        <v>2005</v>
      </c>
    </row>
    <row r="772" spans="1:7" ht="18.5">
      <c r="A772" s="188" t="s">
        <v>1441</v>
      </c>
      <c r="B772" s="188" t="s">
        <v>1442</v>
      </c>
      <c r="C772" s="189">
        <v>39375</v>
      </c>
      <c r="D772" s="190">
        <v>38458</v>
      </c>
      <c r="E772" s="188">
        <v>11018</v>
      </c>
      <c r="F772" s="169">
        <f t="shared" ref="F772:F801" si="24">MONTH(D772)</f>
        <v>4</v>
      </c>
      <c r="G772" s="169">
        <f t="shared" ref="G772:G801" si="25">YEAR(D772)</f>
        <v>2005</v>
      </c>
    </row>
    <row r="773" spans="1:7" ht="18.5">
      <c r="A773" s="188" t="s">
        <v>1441</v>
      </c>
      <c r="B773" s="188" t="s">
        <v>1447</v>
      </c>
      <c r="C773" s="189">
        <v>15810</v>
      </c>
      <c r="D773" s="190">
        <v>38458</v>
      </c>
      <c r="E773" s="188">
        <v>11020</v>
      </c>
      <c r="F773" s="169">
        <f t="shared" si="24"/>
        <v>4</v>
      </c>
      <c r="G773" s="169">
        <f t="shared" si="25"/>
        <v>2005</v>
      </c>
    </row>
    <row r="774" spans="1:7" ht="18.5">
      <c r="A774" s="188" t="s">
        <v>1441</v>
      </c>
      <c r="B774" s="188" t="s">
        <v>1443</v>
      </c>
      <c r="C774" s="189">
        <v>157656</v>
      </c>
      <c r="D774" s="190">
        <v>38463</v>
      </c>
      <c r="E774" s="188">
        <v>11021</v>
      </c>
      <c r="F774" s="169">
        <f t="shared" si="24"/>
        <v>4</v>
      </c>
      <c r="G774" s="169">
        <f t="shared" si="25"/>
        <v>2005</v>
      </c>
    </row>
    <row r="775" spans="1:7" ht="18.5">
      <c r="A775" s="188" t="s">
        <v>1441</v>
      </c>
      <c r="B775" s="188" t="s">
        <v>1445</v>
      </c>
      <c r="C775" s="189">
        <v>37500</v>
      </c>
      <c r="D775" s="190">
        <v>38466</v>
      </c>
      <c r="E775" s="188">
        <v>11023</v>
      </c>
      <c r="F775" s="169">
        <f t="shared" si="24"/>
        <v>4</v>
      </c>
      <c r="G775" s="169">
        <f t="shared" si="25"/>
        <v>2005</v>
      </c>
    </row>
    <row r="776" spans="1:7" ht="18.5">
      <c r="A776" s="188" t="s">
        <v>1441</v>
      </c>
      <c r="B776" s="188" t="s">
        <v>1442</v>
      </c>
      <c r="C776" s="189">
        <v>49170.25</v>
      </c>
      <c r="D776" s="190">
        <v>38462</v>
      </c>
      <c r="E776" s="188">
        <v>11024</v>
      </c>
      <c r="F776" s="169">
        <f t="shared" si="24"/>
        <v>4</v>
      </c>
      <c r="G776" s="169">
        <f t="shared" si="25"/>
        <v>2005</v>
      </c>
    </row>
    <row r="777" spans="1:7" ht="18.5">
      <c r="A777" s="188" t="s">
        <v>1438</v>
      </c>
      <c r="B777" s="188" t="s">
        <v>1440</v>
      </c>
      <c r="C777" s="189">
        <v>6750</v>
      </c>
      <c r="D777" s="190">
        <v>38466</v>
      </c>
      <c r="E777" s="188">
        <v>11025</v>
      </c>
      <c r="F777" s="169">
        <f t="shared" si="24"/>
        <v>4</v>
      </c>
      <c r="G777" s="169">
        <f t="shared" si="25"/>
        <v>2005</v>
      </c>
    </row>
    <row r="778" spans="1:7" ht="18.5">
      <c r="A778" s="188" t="s">
        <v>1441</v>
      </c>
      <c r="B778" s="188" t="s">
        <v>1442</v>
      </c>
      <c r="C778" s="189">
        <v>25750</v>
      </c>
      <c r="D778" s="190">
        <v>38470</v>
      </c>
      <c r="E778" s="188">
        <v>11026</v>
      </c>
      <c r="F778" s="169">
        <f t="shared" si="24"/>
        <v>4</v>
      </c>
      <c r="G778" s="169">
        <f t="shared" si="25"/>
        <v>2005</v>
      </c>
    </row>
    <row r="779" spans="1:7" ht="18.5">
      <c r="A779" s="188" t="s">
        <v>1441</v>
      </c>
      <c r="B779" s="188" t="s">
        <v>1445</v>
      </c>
      <c r="C779" s="189">
        <v>21943</v>
      </c>
      <c r="D779" s="190">
        <v>38462</v>
      </c>
      <c r="E779" s="188">
        <v>11027</v>
      </c>
      <c r="F779" s="169">
        <f t="shared" si="24"/>
        <v>4</v>
      </c>
      <c r="G779" s="169">
        <f t="shared" si="25"/>
        <v>2005</v>
      </c>
    </row>
    <row r="780" spans="1:7" ht="18.5">
      <c r="A780" s="188" t="s">
        <v>1441</v>
      </c>
      <c r="B780" s="188" t="s">
        <v>1447</v>
      </c>
      <c r="C780" s="189">
        <v>54000</v>
      </c>
      <c r="D780" s="190">
        <v>38464</v>
      </c>
      <c r="E780" s="188">
        <v>11028</v>
      </c>
      <c r="F780" s="169">
        <f t="shared" si="24"/>
        <v>4</v>
      </c>
      <c r="G780" s="169">
        <f t="shared" si="25"/>
        <v>2005</v>
      </c>
    </row>
    <row r="781" spans="1:7" ht="18.5">
      <c r="A781" s="188" t="s">
        <v>1441</v>
      </c>
      <c r="B781" s="188" t="s">
        <v>1442</v>
      </c>
      <c r="C781" s="189">
        <v>32170</v>
      </c>
      <c r="D781" s="190">
        <v>38469</v>
      </c>
      <c r="E781" s="188">
        <v>11029</v>
      </c>
      <c r="F781" s="169">
        <f t="shared" si="24"/>
        <v>4</v>
      </c>
      <c r="G781" s="169">
        <f t="shared" si="25"/>
        <v>2005</v>
      </c>
    </row>
    <row r="782" spans="1:7" ht="18.5">
      <c r="A782" s="188" t="s">
        <v>1438</v>
      </c>
      <c r="B782" s="188" t="s">
        <v>1448</v>
      </c>
      <c r="C782" s="189">
        <v>315376.25</v>
      </c>
      <c r="D782" s="190">
        <v>38469</v>
      </c>
      <c r="E782" s="188">
        <v>11030</v>
      </c>
      <c r="F782" s="169">
        <f t="shared" si="24"/>
        <v>4</v>
      </c>
      <c r="G782" s="169">
        <f t="shared" si="25"/>
        <v>2005</v>
      </c>
    </row>
    <row r="783" spans="1:7" ht="18.5">
      <c r="A783" s="188" t="s">
        <v>1438</v>
      </c>
      <c r="B783" s="188" t="s">
        <v>1440</v>
      </c>
      <c r="C783" s="189">
        <v>59837.5</v>
      </c>
      <c r="D783" s="190">
        <v>38466</v>
      </c>
      <c r="E783" s="188">
        <v>11031</v>
      </c>
      <c r="F783" s="169">
        <f t="shared" si="24"/>
        <v>4</v>
      </c>
      <c r="G783" s="169">
        <f t="shared" si="25"/>
        <v>2005</v>
      </c>
    </row>
    <row r="784" spans="1:7" ht="18.5">
      <c r="A784" s="188" t="s">
        <v>1441</v>
      </c>
      <c r="B784" s="188" t="s">
        <v>1447</v>
      </c>
      <c r="C784" s="189">
        <v>222562.5</v>
      </c>
      <c r="D784" s="190">
        <v>38465</v>
      </c>
      <c r="E784" s="188">
        <v>11032</v>
      </c>
      <c r="F784" s="169">
        <f t="shared" si="24"/>
        <v>4</v>
      </c>
      <c r="G784" s="169">
        <f t="shared" si="25"/>
        <v>2005</v>
      </c>
    </row>
    <row r="785" spans="1:7" ht="18.5">
      <c r="A785" s="188" t="s">
        <v>1438</v>
      </c>
      <c r="B785" s="188" t="s">
        <v>1448</v>
      </c>
      <c r="C785" s="189">
        <v>80820</v>
      </c>
      <c r="D785" s="190">
        <v>38465</v>
      </c>
      <c r="E785" s="188">
        <v>11033</v>
      </c>
      <c r="F785" s="169">
        <f t="shared" si="24"/>
        <v>4</v>
      </c>
      <c r="G785" s="169">
        <f t="shared" si="25"/>
        <v>2005</v>
      </c>
    </row>
    <row r="786" spans="1:7" ht="18.5">
      <c r="A786" s="188" t="s">
        <v>1441</v>
      </c>
      <c r="B786" s="188" t="s">
        <v>1446</v>
      </c>
      <c r="C786" s="189">
        <v>13485</v>
      </c>
      <c r="D786" s="190">
        <v>38469</v>
      </c>
      <c r="E786" s="188">
        <v>11034</v>
      </c>
      <c r="F786" s="169">
        <f t="shared" si="24"/>
        <v>4</v>
      </c>
      <c r="G786" s="169">
        <f t="shared" si="25"/>
        <v>2005</v>
      </c>
    </row>
    <row r="787" spans="1:7" ht="18.5">
      <c r="A787" s="188" t="s">
        <v>1441</v>
      </c>
      <c r="B787" s="188" t="s">
        <v>1447</v>
      </c>
      <c r="C787" s="189">
        <v>43862.5</v>
      </c>
      <c r="D787" s="190">
        <v>38466</v>
      </c>
      <c r="E787" s="188">
        <v>11035</v>
      </c>
      <c r="F787" s="169">
        <f t="shared" si="24"/>
        <v>4</v>
      </c>
      <c r="G787" s="169">
        <f t="shared" si="25"/>
        <v>2005</v>
      </c>
    </row>
    <row r="788" spans="1:7" ht="18.5">
      <c r="A788" s="188" t="s">
        <v>1441</v>
      </c>
      <c r="B788" s="188" t="s">
        <v>1446</v>
      </c>
      <c r="C788" s="189">
        <v>42300</v>
      </c>
      <c r="D788" s="190">
        <v>38464</v>
      </c>
      <c r="E788" s="188">
        <v>11036</v>
      </c>
      <c r="F788" s="169">
        <f t="shared" si="24"/>
        <v>4</v>
      </c>
      <c r="G788" s="169">
        <f t="shared" si="25"/>
        <v>2005</v>
      </c>
    </row>
    <row r="789" spans="1:7" ht="18.5">
      <c r="A789" s="188" t="s">
        <v>1438</v>
      </c>
      <c r="B789" s="188" t="s">
        <v>1448</v>
      </c>
      <c r="C789" s="189">
        <v>1500</v>
      </c>
      <c r="D789" s="190">
        <v>38469</v>
      </c>
      <c r="E789" s="188">
        <v>11037</v>
      </c>
      <c r="F789" s="169">
        <f t="shared" si="24"/>
        <v>4</v>
      </c>
      <c r="G789" s="169">
        <f t="shared" si="25"/>
        <v>2005</v>
      </c>
    </row>
    <row r="790" spans="1:7" ht="18.5">
      <c r="A790" s="188" t="s">
        <v>1441</v>
      </c>
      <c r="B790" s="188" t="s">
        <v>1445</v>
      </c>
      <c r="C790" s="189">
        <v>18315</v>
      </c>
      <c r="D790" s="190">
        <v>38472</v>
      </c>
      <c r="E790" s="188">
        <v>11038</v>
      </c>
      <c r="F790" s="169">
        <f t="shared" si="24"/>
        <v>4</v>
      </c>
      <c r="G790" s="169">
        <f t="shared" si="25"/>
        <v>2005</v>
      </c>
    </row>
    <row r="791" spans="1:7" ht="18.5">
      <c r="A791" s="188" t="s">
        <v>1441</v>
      </c>
      <c r="B791" s="188" t="s">
        <v>1443</v>
      </c>
      <c r="C791" s="189">
        <v>44325</v>
      </c>
      <c r="D791" s="190">
        <v>38470</v>
      </c>
      <c r="E791" s="188">
        <v>11041</v>
      </c>
      <c r="F791" s="169">
        <f t="shared" si="24"/>
        <v>4</v>
      </c>
      <c r="G791" s="169">
        <f t="shared" si="25"/>
        <v>2005</v>
      </c>
    </row>
    <row r="792" spans="1:7" ht="18.5">
      <c r="A792" s="188" t="s">
        <v>1441</v>
      </c>
      <c r="B792" s="188" t="s">
        <v>1447</v>
      </c>
      <c r="C792" s="189">
        <v>10143.75</v>
      </c>
      <c r="D792" s="190">
        <v>38473</v>
      </c>
      <c r="E792" s="188">
        <v>11042</v>
      </c>
      <c r="F792" s="169">
        <f t="shared" si="24"/>
        <v>5</v>
      </c>
      <c r="G792" s="169">
        <f t="shared" si="25"/>
        <v>2005</v>
      </c>
    </row>
    <row r="793" spans="1:7" ht="18.5">
      <c r="A793" s="188" t="s">
        <v>1438</v>
      </c>
      <c r="B793" s="188" t="s">
        <v>1439</v>
      </c>
      <c r="C793" s="189">
        <v>5250</v>
      </c>
      <c r="D793" s="190">
        <v>38471</v>
      </c>
      <c r="E793" s="188">
        <v>11043</v>
      </c>
      <c r="F793" s="169">
        <f t="shared" si="24"/>
        <v>4</v>
      </c>
      <c r="G793" s="169">
        <f t="shared" si="25"/>
        <v>2005</v>
      </c>
    </row>
    <row r="794" spans="1:7" ht="18.5">
      <c r="A794" s="188" t="s">
        <v>1441</v>
      </c>
      <c r="B794" s="188" t="s">
        <v>1442</v>
      </c>
      <c r="C794" s="189">
        <v>14790</v>
      </c>
      <c r="D794" s="190">
        <v>38473</v>
      </c>
      <c r="E794" s="188">
        <v>11044</v>
      </c>
      <c r="F794" s="169">
        <f t="shared" si="24"/>
        <v>5</v>
      </c>
      <c r="G794" s="169">
        <f t="shared" si="25"/>
        <v>2005</v>
      </c>
    </row>
    <row r="795" spans="1:7" ht="18.5">
      <c r="A795" s="188" t="s">
        <v>1441</v>
      </c>
      <c r="B795" s="188" t="s">
        <v>1446</v>
      </c>
      <c r="C795" s="189">
        <v>37145</v>
      </c>
      <c r="D795" s="190">
        <v>38466</v>
      </c>
      <c r="E795" s="188">
        <v>11046</v>
      </c>
      <c r="F795" s="169">
        <f t="shared" si="24"/>
        <v>4</v>
      </c>
      <c r="G795" s="169">
        <f t="shared" si="25"/>
        <v>2005</v>
      </c>
    </row>
    <row r="796" spans="1:7" ht="18.5">
      <c r="A796" s="188" t="s">
        <v>1438</v>
      </c>
      <c r="B796" s="188" t="s">
        <v>1448</v>
      </c>
      <c r="C796" s="189">
        <v>20446.75</v>
      </c>
      <c r="D796" s="190">
        <v>38473</v>
      </c>
      <c r="E796" s="188">
        <v>11047</v>
      </c>
      <c r="F796" s="169">
        <f t="shared" si="24"/>
        <v>5</v>
      </c>
      <c r="G796" s="169">
        <f t="shared" si="25"/>
        <v>2005</v>
      </c>
    </row>
    <row r="797" spans="1:7" ht="18.5">
      <c r="A797" s="188" t="s">
        <v>1438</v>
      </c>
      <c r="B797" s="188" t="s">
        <v>1448</v>
      </c>
      <c r="C797" s="189">
        <v>13125</v>
      </c>
      <c r="D797" s="190">
        <v>38472</v>
      </c>
      <c r="E797" s="188">
        <v>11048</v>
      </c>
      <c r="F797" s="169">
        <f t="shared" si="24"/>
        <v>4</v>
      </c>
      <c r="G797" s="169">
        <f t="shared" si="25"/>
        <v>2005</v>
      </c>
    </row>
    <row r="798" spans="1:7" ht="18.5">
      <c r="A798" s="188" t="s">
        <v>1441</v>
      </c>
      <c r="B798" s="188" t="s">
        <v>1443</v>
      </c>
      <c r="C798" s="189">
        <v>33300</v>
      </c>
      <c r="D798" s="190">
        <v>38473</v>
      </c>
      <c r="E798" s="188">
        <v>11052</v>
      </c>
      <c r="F798" s="169">
        <f t="shared" si="24"/>
        <v>5</v>
      </c>
      <c r="G798" s="169">
        <f t="shared" si="25"/>
        <v>2005</v>
      </c>
    </row>
    <row r="799" spans="1:7" ht="18.5">
      <c r="A799" s="188" t="s">
        <v>1441</v>
      </c>
      <c r="B799" s="188" t="s">
        <v>1447</v>
      </c>
      <c r="C799" s="189">
        <v>76375</v>
      </c>
      <c r="D799" s="190">
        <v>38471</v>
      </c>
      <c r="E799" s="188">
        <v>11053</v>
      </c>
      <c r="F799" s="169">
        <f t="shared" si="24"/>
        <v>4</v>
      </c>
      <c r="G799" s="169">
        <f t="shared" si="25"/>
        <v>2005</v>
      </c>
    </row>
    <row r="800" spans="1:7" ht="18.5">
      <c r="A800" s="188" t="s">
        <v>1441</v>
      </c>
      <c r="B800" s="188" t="s">
        <v>1446</v>
      </c>
      <c r="C800" s="189">
        <v>93500</v>
      </c>
      <c r="D800" s="190">
        <v>38473</v>
      </c>
      <c r="E800" s="188">
        <v>11056</v>
      </c>
      <c r="F800" s="169">
        <f t="shared" si="24"/>
        <v>5</v>
      </c>
      <c r="G800" s="169">
        <f t="shared" si="25"/>
        <v>2005</v>
      </c>
    </row>
    <row r="801" spans="1:7" ht="18.5">
      <c r="A801" s="188" t="s">
        <v>1441</v>
      </c>
      <c r="B801" s="188" t="s">
        <v>1443</v>
      </c>
      <c r="C801" s="189">
        <v>1125</v>
      </c>
      <c r="D801" s="190">
        <v>38473</v>
      </c>
      <c r="E801" s="188">
        <v>11057</v>
      </c>
      <c r="F801" s="169">
        <f t="shared" si="24"/>
        <v>5</v>
      </c>
      <c r="G801" s="169">
        <f t="shared" si="25"/>
        <v>2005</v>
      </c>
    </row>
  </sheetData>
  <mergeCells count="1">
    <mergeCell ref="A1:V1"/>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3C8FE-8133-47E8-81B8-1615CB113241}">
  <sheetPr codeName="Hárok41">
    <tabColor rgb="FF002060"/>
  </sheetPr>
  <dimension ref="A1:E444"/>
  <sheetViews>
    <sheetView zoomScaleNormal="100" workbookViewId="0">
      <pane ySplit="4" topLeftCell="A74" activePane="bottomLeft" state="frozen"/>
      <selection activeCell="C18" sqref="C18"/>
      <selection pane="bottomLeft" activeCell="C18" sqref="C18"/>
    </sheetView>
  </sheetViews>
  <sheetFormatPr defaultRowHeight="12.5"/>
  <cols>
    <col min="1" max="1" width="27" style="407" bestFit="1" customWidth="1"/>
    <col min="2" max="2" width="28.453125" style="407" customWidth="1"/>
    <col min="3" max="3" width="26.81640625" style="407" customWidth="1"/>
    <col min="4" max="4" width="9.7265625" style="407" customWidth="1"/>
    <col min="5" max="5" width="23" style="407" customWidth="1"/>
    <col min="6" max="256" width="8.7265625" style="407"/>
    <col min="257" max="257" width="27" style="407" bestFit="1" customWidth="1"/>
    <col min="258" max="258" width="28.453125" style="407" customWidth="1"/>
    <col min="259" max="259" width="26.81640625" style="407" customWidth="1"/>
    <col min="260" max="260" width="9.7265625" style="407" customWidth="1"/>
    <col min="261" max="261" width="23" style="407" customWidth="1"/>
    <col min="262" max="512" width="8.7265625" style="407"/>
    <col min="513" max="513" width="27" style="407" bestFit="1" customWidth="1"/>
    <col min="514" max="514" width="28.453125" style="407" customWidth="1"/>
    <col min="515" max="515" width="26.81640625" style="407" customWidth="1"/>
    <col min="516" max="516" width="9.7265625" style="407" customWidth="1"/>
    <col min="517" max="517" width="23" style="407" customWidth="1"/>
    <col min="518" max="768" width="8.7265625" style="407"/>
    <col min="769" max="769" width="27" style="407" bestFit="1" customWidth="1"/>
    <col min="770" max="770" width="28.453125" style="407" customWidth="1"/>
    <col min="771" max="771" width="26.81640625" style="407" customWidth="1"/>
    <col min="772" max="772" width="9.7265625" style="407" customWidth="1"/>
    <col min="773" max="773" width="23" style="407" customWidth="1"/>
    <col min="774" max="1024" width="8.7265625" style="407"/>
    <col min="1025" max="1025" width="27" style="407" bestFit="1" customWidth="1"/>
    <col min="1026" max="1026" width="28.453125" style="407" customWidth="1"/>
    <col min="1027" max="1027" width="26.81640625" style="407" customWidth="1"/>
    <col min="1028" max="1028" width="9.7265625" style="407" customWidth="1"/>
    <col min="1029" max="1029" width="23" style="407" customWidth="1"/>
    <col min="1030" max="1280" width="8.7265625" style="407"/>
    <col min="1281" max="1281" width="27" style="407" bestFit="1" customWidth="1"/>
    <col min="1282" max="1282" width="28.453125" style="407" customWidth="1"/>
    <col min="1283" max="1283" width="26.81640625" style="407" customWidth="1"/>
    <col min="1284" max="1284" width="9.7265625" style="407" customWidth="1"/>
    <col min="1285" max="1285" width="23" style="407" customWidth="1"/>
    <col min="1286" max="1536" width="8.7265625" style="407"/>
    <col min="1537" max="1537" width="27" style="407" bestFit="1" customWidth="1"/>
    <col min="1538" max="1538" width="28.453125" style="407" customWidth="1"/>
    <col min="1539" max="1539" width="26.81640625" style="407" customWidth="1"/>
    <col min="1540" max="1540" width="9.7265625" style="407" customWidth="1"/>
    <col min="1541" max="1541" width="23" style="407" customWidth="1"/>
    <col min="1542" max="1792" width="8.7265625" style="407"/>
    <col min="1793" max="1793" width="27" style="407" bestFit="1" customWidth="1"/>
    <col min="1794" max="1794" width="28.453125" style="407" customWidth="1"/>
    <col min="1795" max="1795" width="26.81640625" style="407" customWidth="1"/>
    <col min="1796" max="1796" width="9.7265625" style="407" customWidth="1"/>
    <col min="1797" max="1797" width="23" style="407" customWidth="1"/>
    <col min="1798" max="2048" width="8.7265625" style="407"/>
    <col min="2049" max="2049" width="27" style="407" bestFit="1" customWidth="1"/>
    <col min="2050" max="2050" width="28.453125" style="407" customWidth="1"/>
    <col min="2051" max="2051" width="26.81640625" style="407" customWidth="1"/>
    <col min="2052" max="2052" width="9.7265625" style="407" customWidth="1"/>
    <col min="2053" max="2053" width="23" style="407" customWidth="1"/>
    <col min="2054" max="2304" width="8.7265625" style="407"/>
    <col min="2305" max="2305" width="27" style="407" bestFit="1" customWidth="1"/>
    <col min="2306" max="2306" width="28.453125" style="407" customWidth="1"/>
    <col min="2307" max="2307" width="26.81640625" style="407" customWidth="1"/>
    <col min="2308" max="2308" width="9.7265625" style="407" customWidth="1"/>
    <col min="2309" max="2309" width="23" style="407" customWidth="1"/>
    <col min="2310" max="2560" width="8.7265625" style="407"/>
    <col min="2561" max="2561" width="27" style="407" bestFit="1" customWidth="1"/>
    <col min="2562" max="2562" width="28.453125" style="407" customWidth="1"/>
    <col min="2563" max="2563" width="26.81640625" style="407" customWidth="1"/>
    <col min="2564" max="2564" width="9.7265625" style="407" customWidth="1"/>
    <col min="2565" max="2565" width="23" style="407" customWidth="1"/>
    <col min="2566" max="2816" width="8.7265625" style="407"/>
    <col min="2817" max="2817" width="27" style="407" bestFit="1" customWidth="1"/>
    <col min="2818" max="2818" width="28.453125" style="407" customWidth="1"/>
    <col min="2819" max="2819" width="26.81640625" style="407" customWidth="1"/>
    <col min="2820" max="2820" width="9.7265625" style="407" customWidth="1"/>
    <col min="2821" max="2821" width="23" style="407" customWidth="1"/>
    <col min="2822" max="3072" width="8.7265625" style="407"/>
    <col min="3073" max="3073" width="27" style="407" bestFit="1" customWidth="1"/>
    <col min="3074" max="3074" width="28.453125" style="407" customWidth="1"/>
    <col min="3075" max="3075" width="26.81640625" style="407" customWidth="1"/>
    <col min="3076" max="3076" width="9.7265625" style="407" customWidth="1"/>
    <col min="3077" max="3077" width="23" style="407" customWidth="1"/>
    <col min="3078" max="3328" width="8.7265625" style="407"/>
    <col min="3329" max="3329" width="27" style="407" bestFit="1" customWidth="1"/>
    <col min="3330" max="3330" width="28.453125" style="407" customWidth="1"/>
    <col min="3331" max="3331" width="26.81640625" style="407" customWidth="1"/>
    <col min="3332" max="3332" width="9.7265625" style="407" customWidth="1"/>
    <col min="3333" max="3333" width="23" style="407" customWidth="1"/>
    <col min="3334" max="3584" width="8.7265625" style="407"/>
    <col min="3585" max="3585" width="27" style="407" bestFit="1" customWidth="1"/>
    <col min="3586" max="3586" width="28.453125" style="407" customWidth="1"/>
    <col min="3587" max="3587" width="26.81640625" style="407" customWidth="1"/>
    <col min="3588" max="3588" width="9.7265625" style="407" customWidth="1"/>
    <col min="3589" max="3589" width="23" style="407" customWidth="1"/>
    <col min="3590" max="3840" width="8.7265625" style="407"/>
    <col min="3841" max="3841" width="27" style="407" bestFit="1" customWidth="1"/>
    <col min="3842" max="3842" width="28.453125" style="407" customWidth="1"/>
    <col min="3843" max="3843" width="26.81640625" style="407" customWidth="1"/>
    <col min="3844" max="3844" width="9.7265625" style="407" customWidth="1"/>
    <col min="3845" max="3845" width="23" style="407" customWidth="1"/>
    <col min="3846" max="4096" width="8.7265625" style="407"/>
    <col min="4097" max="4097" width="27" style="407" bestFit="1" customWidth="1"/>
    <col min="4098" max="4098" width="28.453125" style="407" customWidth="1"/>
    <col min="4099" max="4099" width="26.81640625" style="407" customWidth="1"/>
    <col min="4100" max="4100" width="9.7265625" style="407" customWidth="1"/>
    <col min="4101" max="4101" width="23" style="407" customWidth="1"/>
    <col min="4102" max="4352" width="8.7265625" style="407"/>
    <col min="4353" max="4353" width="27" style="407" bestFit="1" customWidth="1"/>
    <col min="4354" max="4354" width="28.453125" style="407" customWidth="1"/>
    <col min="4355" max="4355" width="26.81640625" style="407" customWidth="1"/>
    <col min="4356" max="4356" width="9.7265625" style="407" customWidth="1"/>
    <col min="4357" max="4357" width="23" style="407" customWidth="1"/>
    <col min="4358" max="4608" width="8.7265625" style="407"/>
    <col min="4609" max="4609" width="27" style="407" bestFit="1" customWidth="1"/>
    <col min="4610" max="4610" width="28.453125" style="407" customWidth="1"/>
    <col min="4611" max="4611" width="26.81640625" style="407" customWidth="1"/>
    <col min="4612" max="4612" width="9.7265625" style="407" customWidth="1"/>
    <col min="4613" max="4613" width="23" style="407" customWidth="1"/>
    <col min="4614" max="4864" width="8.7265625" style="407"/>
    <col min="4865" max="4865" width="27" style="407" bestFit="1" customWidth="1"/>
    <col min="4866" max="4866" width="28.453125" style="407" customWidth="1"/>
    <col min="4867" max="4867" width="26.81640625" style="407" customWidth="1"/>
    <col min="4868" max="4868" width="9.7265625" style="407" customWidth="1"/>
    <col min="4869" max="4869" width="23" style="407" customWidth="1"/>
    <col min="4870" max="5120" width="8.7265625" style="407"/>
    <col min="5121" max="5121" width="27" style="407" bestFit="1" customWidth="1"/>
    <col min="5122" max="5122" width="28.453125" style="407" customWidth="1"/>
    <col min="5123" max="5123" width="26.81640625" style="407" customWidth="1"/>
    <col min="5124" max="5124" width="9.7265625" style="407" customWidth="1"/>
    <col min="5125" max="5125" width="23" style="407" customWidth="1"/>
    <col min="5126" max="5376" width="8.7265625" style="407"/>
    <col min="5377" max="5377" width="27" style="407" bestFit="1" customWidth="1"/>
    <col min="5378" max="5378" width="28.453125" style="407" customWidth="1"/>
    <col min="5379" max="5379" width="26.81640625" style="407" customWidth="1"/>
    <col min="5380" max="5380" width="9.7265625" style="407" customWidth="1"/>
    <col min="5381" max="5381" width="23" style="407" customWidth="1"/>
    <col min="5382" max="5632" width="8.7265625" style="407"/>
    <col min="5633" max="5633" width="27" style="407" bestFit="1" customWidth="1"/>
    <col min="5634" max="5634" width="28.453125" style="407" customWidth="1"/>
    <col min="5635" max="5635" width="26.81640625" style="407" customWidth="1"/>
    <col min="5636" max="5636" width="9.7265625" style="407" customWidth="1"/>
    <col min="5637" max="5637" width="23" style="407" customWidth="1"/>
    <col min="5638" max="5888" width="8.7265625" style="407"/>
    <col min="5889" max="5889" width="27" style="407" bestFit="1" customWidth="1"/>
    <col min="5890" max="5890" width="28.453125" style="407" customWidth="1"/>
    <col min="5891" max="5891" width="26.81640625" style="407" customWidth="1"/>
    <col min="5892" max="5892" width="9.7265625" style="407" customWidth="1"/>
    <col min="5893" max="5893" width="23" style="407" customWidth="1"/>
    <col min="5894" max="6144" width="8.7265625" style="407"/>
    <col min="6145" max="6145" width="27" style="407" bestFit="1" customWidth="1"/>
    <col min="6146" max="6146" width="28.453125" style="407" customWidth="1"/>
    <col min="6147" max="6147" width="26.81640625" style="407" customWidth="1"/>
    <col min="6148" max="6148" width="9.7265625" style="407" customWidth="1"/>
    <col min="6149" max="6149" width="23" style="407" customWidth="1"/>
    <col min="6150" max="6400" width="8.7265625" style="407"/>
    <col min="6401" max="6401" width="27" style="407" bestFit="1" customWidth="1"/>
    <col min="6402" max="6402" width="28.453125" style="407" customWidth="1"/>
    <col min="6403" max="6403" width="26.81640625" style="407" customWidth="1"/>
    <col min="6404" max="6404" width="9.7265625" style="407" customWidth="1"/>
    <col min="6405" max="6405" width="23" style="407" customWidth="1"/>
    <col min="6406" max="6656" width="8.7265625" style="407"/>
    <col min="6657" max="6657" width="27" style="407" bestFit="1" customWidth="1"/>
    <col min="6658" max="6658" width="28.453125" style="407" customWidth="1"/>
    <col min="6659" max="6659" width="26.81640625" style="407" customWidth="1"/>
    <col min="6660" max="6660" width="9.7265625" style="407" customWidth="1"/>
    <col min="6661" max="6661" width="23" style="407" customWidth="1"/>
    <col min="6662" max="6912" width="8.7265625" style="407"/>
    <col min="6913" max="6913" width="27" style="407" bestFit="1" customWidth="1"/>
    <col min="6914" max="6914" width="28.453125" style="407" customWidth="1"/>
    <col min="6915" max="6915" width="26.81640625" style="407" customWidth="1"/>
    <col min="6916" max="6916" width="9.7265625" style="407" customWidth="1"/>
    <col min="6917" max="6917" width="23" style="407" customWidth="1"/>
    <col min="6918" max="7168" width="8.7265625" style="407"/>
    <col min="7169" max="7169" width="27" style="407" bestFit="1" customWidth="1"/>
    <col min="7170" max="7170" width="28.453125" style="407" customWidth="1"/>
    <col min="7171" max="7171" width="26.81640625" style="407" customWidth="1"/>
    <col min="7172" max="7172" width="9.7265625" style="407" customWidth="1"/>
    <col min="7173" max="7173" width="23" style="407" customWidth="1"/>
    <col min="7174" max="7424" width="8.7265625" style="407"/>
    <col min="7425" max="7425" width="27" style="407" bestFit="1" customWidth="1"/>
    <col min="7426" max="7426" width="28.453125" style="407" customWidth="1"/>
    <col min="7427" max="7427" width="26.81640625" style="407" customWidth="1"/>
    <col min="7428" max="7428" width="9.7265625" style="407" customWidth="1"/>
    <col min="7429" max="7429" width="23" style="407" customWidth="1"/>
    <col min="7430" max="7680" width="8.7265625" style="407"/>
    <col min="7681" max="7681" width="27" style="407" bestFit="1" customWidth="1"/>
    <col min="7682" max="7682" width="28.453125" style="407" customWidth="1"/>
    <col min="7683" max="7683" width="26.81640625" style="407" customWidth="1"/>
    <col min="7684" max="7684" width="9.7265625" style="407" customWidth="1"/>
    <col min="7685" max="7685" width="23" style="407" customWidth="1"/>
    <col min="7686" max="7936" width="8.7265625" style="407"/>
    <col min="7937" max="7937" width="27" style="407" bestFit="1" customWidth="1"/>
    <col min="7938" max="7938" width="28.453125" style="407" customWidth="1"/>
    <col min="7939" max="7939" width="26.81640625" style="407" customWidth="1"/>
    <col min="7940" max="7940" width="9.7265625" style="407" customWidth="1"/>
    <col min="7941" max="7941" width="23" style="407" customWidth="1"/>
    <col min="7942" max="8192" width="8.7265625" style="407"/>
    <col min="8193" max="8193" width="27" style="407" bestFit="1" customWidth="1"/>
    <col min="8194" max="8194" width="28.453125" style="407" customWidth="1"/>
    <col min="8195" max="8195" width="26.81640625" style="407" customWidth="1"/>
    <col min="8196" max="8196" width="9.7265625" style="407" customWidth="1"/>
    <col min="8197" max="8197" width="23" style="407" customWidth="1"/>
    <col min="8198" max="8448" width="8.7265625" style="407"/>
    <col min="8449" max="8449" width="27" style="407" bestFit="1" customWidth="1"/>
    <col min="8450" max="8450" width="28.453125" style="407" customWidth="1"/>
    <col min="8451" max="8451" width="26.81640625" style="407" customWidth="1"/>
    <col min="8452" max="8452" width="9.7265625" style="407" customWidth="1"/>
    <col min="8453" max="8453" width="23" style="407" customWidth="1"/>
    <col min="8454" max="8704" width="8.7265625" style="407"/>
    <col min="8705" max="8705" width="27" style="407" bestFit="1" customWidth="1"/>
    <col min="8706" max="8706" width="28.453125" style="407" customWidth="1"/>
    <col min="8707" max="8707" width="26.81640625" style="407" customWidth="1"/>
    <col min="8708" max="8708" width="9.7265625" style="407" customWidth="1"/>
    <col min="8709" max="8709" width="23" style="407" customWidth="1"/>
    <col min="8710" max="8960" width="8.7265625" style="407"/>
    <col min="8961" max="8961" width="27" style="407" bestFit="1" customWidth="1"/>
    <col min="8962" max="8962" width="28.453125" style="407" customWidth="1"/>
    <col min="8963" max="8963" width="26.81640625" style="407" customWidth="1"/>
    <col min="8964" max="8964" width="9.7265625" style="407" customWidth="1"/>
    <col min="8965" max="8965" width="23" style="407" customWidth="1"/>
    <col min="8966" max="9216" width="8.7265625" style="407"/>
    <col min="9217" max="9217" width="27" style="407" bestFit="1" customWidth="1"/>
    <col min="9218" max="9218" width="28.453125" style="407" customWidth="1"/>
    <col min="9219" max="9219" width="26.81640625" style="407" customWidth="1"/>
    <col min="9220" max="9220" width="9.7265625" style="407" customWidth="1"/>
    <col min="9221" max="9221" width="23" style="407" customWidth="1"/>
    <col min="9222" max="9472" width="8.7265625" style="407"/>
    <col min="9473" max="9473" width="27" style="407" bestFit="1" customWidth="1"/>
    <col min="9474" max="9474" width="28.453125" style="407" customWidth="1"/>
    <col min="9475" max="9475" width="26.81640625" style="407" customWidth="1"/>
    <col min="9476" max="9476" width="9.7265625" style="407" customWidth="1"/>
    <col min="9477" max="9477" width="23" style="407" customWidth="1"/>
    <col min="9478" max="9728" width="8.7265625" style="407"/>
    <col min="9729" max="9729" width="27" style="407" bestFit="1" customWidth="1"/>
    <col min="9730" max="9730" width="28.453125" style="407" customWidth="1"/>
    <col min="9731" max="9731" width="26.81640625" style="407" customWidth="1"/>
    <col min="9732" max="9732" width="9.7265625" style="407" customWidth="1"/>
    <col min="9733" max="9733" width="23" style="407" customWidth="1"/>
    <col min="9734" max="9984" width="8.7265625" style="407"/>
    <col min="9985" max="9985" width="27" style="407" bestFit="1" customWidth="1"/>
    <col min="9986" max="9986" width="28.453125" style="407" customWidth="1"/>
    <col min="9987" max="9987" width="26.81640625" style="407" customWidth="1"/>
    <col min="9988" max="9988" width="9.7265625" style="407" customWidth="1"/>
    <col min="9989" max="9989" width="23" style="407" customWidth="1"/>
    <col min="9990" max="10240" width="8.7265625" style="407"/>
    <col min="10241" max="10241" width="27" style="407" bestFit="1" customWidth="1"/>
    <col min="10242" max="10242" width="28.453125" style="407" customWidth="1"/>
    <col min="10243" max="10243" width="26.81640625" style="407" customWidth="1"/>
    <col min="10244" max="10244" width="9.7265625" style="407" customWidth="1"/>
    <col min="10245" max="10245" width="23" style="407" customWidth="1"/>
    <col min="10246" max="10496" width="8.7265625" style="407"/>
    <col min="10497" max="10497" width="27" style="407" bestFit="1" customWidth="1"/>
    <col min="10498" max="10498" width="28.453125" style="407" customWidth="1"/>
    <col min="10499" max="10499" width="26.81640625" style="407" customWidth="1"/>
    <col min="10500" max="10500" width="9.7265625" style="407" customWidth="1"/>
    <col min="10501" max="10501" width="23" style="407" customWidth="1"/>
    <col min="10502" max="10752" width="8.7265625" style="407"/>
    <col min="10753" max="10753" width="27" style="407" bestFit="1" customWidth="1"/>
    <col min="10754" max="10754" width="28.453125" style="407" customWidth="1"/>
    <col min="10755" max="10755" width="26.81640625" style="407" customWidth="1"/>
    <col min="10756" max="10756" width="9.7265625" style="407" customWidth="1"/>
    <col min="10757" max="10757" width="23" style="407" customWidth="1"/>
    <col min="10758" max="11008" width="8.7265625" style="407"/>
    <col min="11009" max="11009" width="27" style="407" bestFit="1" customWidth="1"/>
    <col min="11010" max="11010" width="28.453125" style="407" customWidth="1"/>
    <col min="11011" max="11011" width="26.81640625" style="407" customWidth="1"/>
    <col min="11012" max="11012" width="9.7265625" style="407" customWidth="1"/>
    <col min="11013" max="11013" width="23" style="407" customWidth="1"/>
    <col min="11014" max="11264" width="8.7265625" style="407"/>
    <col min="11265" max="11265" width="27" style="407" bestFit="1" customWidth="1"/>
    <col min="11266" max="11266" width="28.453125" style="407" customWidth="1"/>
    <col min="11267" max="11267" width="26.81640625" style="407" customWidth="1"/>
    <col min="11268" max="11268" width="9.7265625" style="407" customWidth="1"/>
    <col min="11269" max="11269" width="23" style="407" customWidth="1"/>
    <col min="11270" max="11520" width="8.7265625" style="407"/>
    <col min="11521" max="11521" width="27" style="407" bestFit="1" customWidth="1"/>
    <col min="11522" max="11522" width="28.453125" style="407" customWidth="1"/>
    <col min="11523" max="11523" width="26.81640625" style="407" customWidth="1"/>
    <col min="11524" max="11524" width="9.7265625" style="407" customWidth="1"/>
    <col min="11525" max="11525" width="23" style="407" customWidth="1"/>
    <col min="11526" max="11776" width="8.7265625" style="407"/>
    <col min="11777" max="11777" width="27" style="407" bestFit="1" customWidth="1"/>
    <col min="11778" max="11778" width="28.453125" style="407" customWidth="1"/>
    <col min="11779" max="11779" width="26.81640625" style="407" customWidth="1"/>
    <col min="11780" max="11780" width="9.7265625" style="407" customWidth="1"/>
    <col min="11781" max="11781" width="23" style="407" customWidth="1"/>
    <col min="11782" max="12032" width="8.7265625" style="407"/>
    <col min="12033" max="12033" width="27" style="407" bestFit="1" customWidth="1"/>
    <col min="12034" max="12034" width="28.453125" style="407" customWidth="1"/>
    <col min="12035" max="12035" width="26.81640625" style="407" customWidth="1"/>
    <col min="12036" max="12036" width="9.7265625" style="407" customWidth="1"/>
    <col min="12037" max="12037" width="23" style="407" customWidth="1"/>
    <col min="12038" max="12288" width="8.7265625" style="407"/>
    <col min="12289" max="12289" width="27" style="407" bestFit="1" customWidth="1"/>
    <col min="12290" max="12290" width="28.453125" style="407" customWidth="1"/>
    <col min="12291" max="12291" width="26.81640625" style="407" customWidth="1"/>
    <col min="12292" max="12292" width="9.7265625" style="407" customWidth="1"/>
    <col min="12293" max="12293" width="23" style="407" customWidth="1"/>
    <col min="12294" max="12544" width="8.7265625" style="407"/>
    <col min="12545" max="12545" width="27" style="407" bestFit="1" customWidth="1"/>
    <col min="12546" max="12546" width="28.453125" style="407" customWidth="1"/>
    <col min="12547" max="12547" width="26.81640625" style="407" customWidth="1"/>
    <col min="12548" max="12548" width="9.7265625" style="407" customWidth="1"/>
    <col min="12549" max="12549" width="23" style="407" customWidth="1"/>
    <col min="12550" max="12800" width="8.7265625" style="407"/>
    <col min="12801" max="12801" width="27" style="407" bestFit="1" customWidth="1"/>
    <col min="12802" max="12802" width="28.453125" style="407" customWidth="1"/>
    <col min="12803" max="12803" width="26.81640625" style="407" customWidth="1"/>
    <col min="12804" max="12804" width="9.7265625" style="407" customWidth="1"/>
    <col min="12805" max="12805" width="23" style="407" customWidth="1"/>
    <col min="12806" max="13056" width="8.7265625" style="407"/>
    <col min="13057" max="13057" width="27" style="407" bestFit="1" customWidth="1"/>
    <col min="13058" max="13058" width="28.453125" style="407" customWidth="1"/>
    <col min="13059" max="13059" width="26.81640625" style="407" customWidth="1"/>
    <col min="13060" max="13060" width="9.7265625" style="407" customWidth="1"/>
    <col min="13061" max="13061" width="23" style="407" customWidth="1"/>
    <col min="13062" max="13312" width="8.7265625" style="407"/>
    <col min="13313" max="13313" width="27" style="407" bestFit="1" customWidth="1"/>
    <col min="13314" max="13314" width="28.453125" style="407" customWidth="1"/>
    <col min="13315" max="13315" width="26.81640625" style="407" customWidth="1"/>
    <col min="13316" max="13316" width="9.7265625" style="407" customWidth="1"/>
    <col min="13317" max="13317" width="23" style="407" customWidth="1"/>
    <col min="13318" max="13568" width="8.7265625" style="407"/>
    <col min="13569" max="13569" width="27" style="407" bestFit="1" customWidth="1"/>
    <col min="13570" max="13570" width="28.453125" style="407" customWidth="1"/>
    <col min="13571" max="13571" width="26.81640625" style="407" customWidth="1"/>
    <col min="13572" max="13572" width="9.7265625" style="407" customWidth="1"/>
    <col min="13573" max="13573" width="23" style="407" customWidth="1"/>
    <col min="13574" max="13824" width="8.7265625" style="407"/>
    <col min="13825" max="13825" width="27" style="407" bestFit="1" customWidth="1"/>
    <col min="13826" max="13826" width="28.453125" style="407" customWidth="1"/>
    <col min="13827" max="13827" width="26.81640625" style="407" customWidth="1"/>
    <col min="13828" max="13828" width="9.7265625" style="407" customWidth="1"/>
    <col min="13829" max="13829" width="23" style="407" customWidth="1"/>
    <col min="13830" max="14080" width="8.7265625" style="407"/>
    <col min="14081" max="14081" width="27" style="407" bestFit="1" customWidth="1"/>
    <col min="14082" max="14082" width="28.453125" style="407" customWidth="1"/>
    <col min="14083" max="14083" width="26.81640625" style="407" customWidth="1"/>
    <col min="14084" max="14084" width="9.7265625" style="407" customWidth="1"/>
    <col min="14085" max="14085" width="23" style="407" customWidth="1"/>
    <col min="14086" max="14336" width="8.7265625" style="407"/>
    <col min="14337" max="14337" width="27" style="407" bestFit="1" customWidth="1"/>
    <col min="14338" max="14338" width="28.453125" style="407" customWidth="1"/>
    <col min="14339" max="14339" width="26.81640625" style="407" customWidth="1"/>
    <col min="14340" max="14340" width="9.7265625" style="407" customWidth="1"/>
    <col min="14341" max="14341" width="23" style="407" customWidth="1"/>
    <col min="14342" max="14592" width="8.7265625" style="407"/>
    <col min="14593" max="14593" width="27" style="407" bestFit="1" customWidth="1"/>
    <col min="14594" max="14594" width="28.453125" style="407" customWidth="1"/>
    <col min="14595" max="14595" width="26.81640625" style="407" customWidth="1"/>
    <col min="14596" max="14596" width="9.7265625" style="407" customWidth="1"/>
    <col min="14597" max="14597" width="23" style="407" customWidth="1"/>
    <col min="14598" max="14848" width="8.7265625" style="407"/>
    <col min="14849" max="14849" width="27" style="407" bestFit="1" customWidth="1"/>
    <col min="14850" max="14850" width="28.453125" style="407" customWidth="1"/>
    <col min="14851" max="14851" width="26.81640625" style="407" customWidth="1"/>
    <col min="14852" max="14852" width="9.7265625" style="407" customWidth="1"/>
    <col min="14853" max="14853" width="23" style="407" customWidth="1"/>
    <col min="14854" max="15104" width="8.7265625" style="407"/>
    <col min="15105" max="15105" width="27" style="407" bestFit="1" customWidth="1"/>
    <col min="15106" max="15106" width="28.453125" style="407" customWidth="1"/>
    <col min="15107" max="15107" width="26.81640625" style="407" customWidth="1"/>
    <col min="15108" max="15108" width="9.7265625" style="407" customWidth="1"/>
    <col min="15109" max="15109" width="23" style="407" customWidth="1"/>
    <col min="15110" max="15360" width="8.7265625" style="407"/>
    <col min="15361" max="15361" width="27" style="407" bestFit="1" customWidth="1"/>
    <col min="15362" max="15362" width="28.453125" style="407" customWidth="1"/>
    <col min="15363" max="15363" width="26.81640625" style="407" customWidth="1"/>
    <col min="15364" max="15364" width="9.7265625" style="407" customWidth="1"/>
    <col min="15365" max="15365" width="23" style="407" customWidth="1"/>
    <col min="15366" max="15616" width="8.7265625" style="407"/>
    <col min="15617" max="15617" width="27" style="407" bestFit="1" customWidth="1"/>
    <col min="15618" max="15618" width="28.453125" style="407" customWidth="1"/>
    <col min="15619" max="15619" width="26.81640625" style="407" customWidth="1"/>
    <col min="15620" max="15620" width="9.7265625" style="407" customWidth="1"/>
    <col min="15621" max="15621" width="23" style="407" customWidth="1"/>
    <col min="15622" max="15872" width="8.7265625" style="407"/>
    <col min="15873" max="15873" width="27" style="407" bestFit="1" customWidth="1"/>
    <col min="15874" max="15874" width="28.453125" style="407" customWidth="1"/>
    <col min="15875" max="15875" width="26.81640625" style="407" customWidth="1"/>
    <col min="15876" max="15876" width="9.7265625" style="407" customWidth="1"/>
    <col min="15877" max="15877" width="23" style="407" customWidth="1"/>
    <col min="15878" max="16128" width="8.7265625" style="407"/>
    <col min="16129" max="16129" width="27" style="407" bestFit="1" customWidth="1"/>
    <col min="16130" max="16130" width="28.453125" style="407" customWidth="1"/>
    <col min="16131" max="16131" width="26.81640625" style="407" customWidth="1"/>
    <col min="16132" max="16132" width="9.7265625" style="407" customWidth="1"/>
    <col min="16133" max="16133" width="23" style="407" customWidth="1"/>
    <col min="16134" max="16384" width="8.7265625" style="407"/>
  </cols>
  <sheetData>
    <row r="1" spans="1:5" ht="162" customHeight="1"/>
    <row r="2" spans="1:5">
      <c r="D2" s="439" t="s">
        <v>3748</v>
      </c>
      <c r="E2" s="440"/>
    </row>
    <row r="3" spans="1:5" ht="90.75" customHeight="1">
      <c r="A3" s="441" t="s">
        <v>3749</v>
      </c>
      <c r="B3" s="442"/>
      <c r="C3" s="442"/>
      <c r="D3" s="442"/>
      <c r="E3" s="442"/>
    </row>
    <row r="4" spans="1:5" ht="26">
      <c r="A4" s="408" t="s">
        <v>3750</v>
      </c>
      <c r="B4" s="408" t="s">
        <v>3751</v>
      </c>
      <c r="C4" s="408" t="s">
        <v>3752</v>
      </c>
      <c r="D4" s="408" t="s">
        <v>3753</v>
      </c>
      <c r="E4" s="409" t="s">
        <v>3754</v>
      </c>
    </row>
    <row r="5" spans="1:5">
      <c r="A5" s="407" t="s">
        <v>3755</v>
      </c>
      <c r="B5" s="407" t="s">
        <v>3756</v>
      </c>
      <c r="C5" s="407" t="s">
        <v>3757</v>
      </c>
      <c r="D5" s="410" t="s">
        <v>42</v>
      </c>
      <c r="E5" s="410" t="s">
        <v>3758</v>
      </c>
    </row>
    <row r="6" spans="1:5">
      <c r="A6" s="407" t="s">
        <v>3755</v>
      </c>
      <c r="B6" s="407" t="s">
        <v>3759</v>
      </c>
      <c r="C6" s="407" t="s">
        <v>3760</v>
      </c>
      <c r="D6" s="410" t="s">
        <v>42</v>
      </c>
      <c r="E6" s="410" t="s">
        <v>3758</v>
      </c>
    </row>
    <row r="7" spans="1:5">
      <c r="A7" s="407" t="s">
        <v>3755</v>
      </c>
      <c r="B7" s="407" t="s">
        <v>3761</v>
      </c>
      <c r="C7" s="407" t="s">
        <v>3762</v>
      </c>
      <c r="D7" s="410" t="s">
        <v>42</v>
      </c>
      <c r="E7" s="410" t="s">
        <v>3758</v>
      </c>
    </row>
    <row r="8" spans="1:5">
      <c r="A8" s="407" t="s">
        <v>3763</v>
      </c>
      <c r="B8" s="407" t="s">
        <v>3764</v>
      </c>
      <c r="C8" s="407" t="s">
        <v>3760</v>
      </c>
      <c r="D8" s="410" t="s">
        <v>3758</v>
      </c>
      <c r="E8" s="410" t="s">
        <v>3758</v>
      </c>
    </row>
    <row r="9" spans="1:5">
      <c r="A9" s="407" t="s">
        <v>3763</v>
      </c>
      <c r="B9" s="407" t="s">
        <v>3765</v>
      </c>
      <c r="C9" s="407" t="s">
        <v>3760</v>
      </c>
      <c r="D9" s="410" t="s">
        <v>3758</v>
      </c>
      <c r="E9" s="410" t="s">
        <v>3758</v>
      </c>
    </row>
    <row r="10" spans="1:5">
      <c r="A10" s="407" t="s">
        <v>3763</v>
      </c>
      <c r="B10" s="407" t="s">
        <v>3766</v>
      </c>
      <c r="C10" s="407" t="s">
        <v>3767</v>
      </c>
      <c r="D10" s="410" t="s">
        <v>42</v>
      </c>
      <c r="E10" s="410" t="s">
        <v>42</v>
      </c>
    </row>
    <row r="11" spans="1:5">
      <c r="A11" s="407" t="s">
        <v>3763</v>
      </c>
      <c r="B11" s="407" t="s">
        <v>3768</v>
      </c>
      <c r="C11" s="407" t="s">
        <v>3760</v>
      </c>
      <c r="D11" s="410" t="s">
        <v>42</v>
      </c>
      <c r="E11" s="410" t="s">
        <v>42</v>
      </c>
    </row>
    <row r="12" spans="1:5">
      <c r="A12" s="407" t="s">
        <v>3769</v>
      </c>
      <c r="B12" s="407" t="s">
        <v>3770</v>
      </c>
      <c r="C12" s="407" t="s">
        <v>3760</v>
      </c>
      <c r="D12" s="410" t="s">
        <v>42</v>
      </c>
      <c r="E12" s="410" t="s">
        <v>3758</v>
      </c>
    </row>
    <row r="13" spans="1:5">
      <c r="A13" s="407" t="s">
        <v>3769</v>
      </c>
      <c r="B13" s="407" t="s">
        <v>3771</v>
      </c>
      <c r="C13" s="407" t="s">
        <v>3760</v>
      </c>
      <c r="D13" s="410" t="s">
        <v>3758</v>
      </c>
      <c r="E13" s="410" t="s">
        <v>3758</v>
      </c>
    </row>
    <row r="14" spans="1:5">
      <c r="A14" s="407" t="s">
        <v>3772</v>
      </c>
      <c r="B14" s="407" t="s">
        <v>3773</v>
      </c>
      <c r="C14" s="407" t="s">
        <v>3774</v>
      </c>
      <c r="D14" s="410" t="s">
        <v>42</v>
      </c>
      <c r="E14" s="410" t="s">
        <v>42</v>
      </c>
    </row>
    <row r="15" spans="1:5">
      <c r="A15" s="407" t="s">
        <v>3775</v>
      </c>
      <c r="B15" s="407" t="s">
        <v>3776</v>
      </c>
      <c r="C15" s="407" t="s">
        <v>3762</v>
      </c>
      <c r="D15" s="410" t="s">
        <v>42</v>
      </c>
      <c r="E15" s="410" t="s">
        <v>3758</v>
      </c>
    </row>
    <row r="16" spans="1:5">
      <c r="A16" s="407" t="s">
        <v>800</v>
      </c>
      <c r="B16" s="407" t="s">
        <v>3777</v>
      </c>
      <c r="C16" s="407" t="s">
        <v>3760</v>
      </c>
      <c r="D16" s="410" t="s">
        <v>3758</v>
      </c>
      <c r="E16" s="410" t="s">
        <v>3758</v>
      </c>
    </row>
    <row r="17" spans="1:5">
      <c r="A17" s="407" t="s">
        <v>801</v>
      </c>
      <c r="B17" s="407" t="s">
        <v>3778</v>
      </c>
      <c r="C17" s="407" t="s">
        <v>3767</v>
      </c>
      <c r="D17" s="410" t="s">
        <v>42</v>
      </c>
      <c r="E17" s="410" t="s">
        <v>3758</v>
      </c>
    </row>
    <row r="18" spans="1:5">
      <c r="A18" s="407" t="s">
        <v>801</v>
      </c>
      <c r="B18" s="407" t="s">
        <v>3779</v>
      </c>
      <c r="C18" s="407" t="s">
        <v>3757</v>
      </c>
      <c r="D18" s="410" t="s">
        <v>42</v>
      </c>
      <c r="E18" s="410" t="s">
        <v>3758</v>
      </c>
    </row>
    <row r="19" spans="1:5">
      <c r="A19" s="407" t="s">
        <v>3780</v>
      </c>
      <c r="B19" s="407" t="s">
        <v>3781</v>
      </c>
      <c r="C19" s="407" t="s">
        <v>3762</v>
      </c>
      <c r="D19" s="410" t="s">
        <v>3758</v>
      </c>
      <c r="E19" s="410" t="s">
        <v>3758</v>
      </c>
    </row>
    <row r="20" spans="1:5">
      <c r="A20" s="407" t="s">
        <v>3780</v>
      </c>
      <c r="B20" s="407" t="s">
        <v>3779</v>
      </c>
      <c r="C20" s="407" t="s">
        <v>3757</v>
      </c>
      <c r="D20" s="410" t="s">
        <v>42</v>
      </c>
      <c r="E20" s="410" t="s">
        <v>3758</v>
      </c>
    </row>
    <row r="21" spans="1:5">
      <c r="A21" s="407" t="s">
        <v>3780</v>
      </c>
      <c r="B21" s="407" t="s">
        <v>3778</v>
      </c>
      <c r="C21" s="407" t="s">
        <v>3767</v>
      </c>
      <c r="D21" s="410" t="s">
        <v>42</v>
      </c>
      <c r="E21" s="410" t="s">
        <v>3758</v>
      </c>
    </row>
    <row r="22" spans="1:5">
      <c r="A22" s="407" t="s">
        <v>803</v>
      </c>
      <c r="B22" s="407" t="s">
        <v>3782</v>
      </c>
      <c r="C22" s="407" t="s">
        <v>3783</v>
      </c>
      <c r="D22" s="410" t="s">
        <v>42</v>
      </c>
      <c r="E22" s="410" t="s">
        <v>3758</v>
      </c>
    </row>
    <row r="23" spans="1:5">
      <c r="A23" s="407" t="s">
        <v>803</v>
      </c>
      <c r="B23" s="407" t="s">
        <v>3784</v>
      </c>
      <c r="C23" s="407" t="s">
        <v>3785</v>
      </c>
      <c r="D23" s="410" t="s">
        <v>3758</v>
      </c>
      <c r="E23" s="410" t="s">
        <v>3758</v>
      </c>
    </row>
    <row r="24" spans="1:5">
      <c r="A24" s="407" t="s">
        <v>803</v>
      </c>
      <c r="B24" s="407" t="s">
        <v>3786</v>
      </c>
      <c r="C24" s="407" t="s">
        <v>3787</v>
      </c>
      <c r="D24" s="410" t="s">
        <v>42</v>
      </c>
      <c r="E24" s="410" t="s">
        <v>3758</v>
      </c>
    </row>
    <row r="25" spans="1:5">
      <c r="A25" s="407" t="s">
        <v>3788</v>
      </c>
      <c r="B25" s="407" t="s">
        <v>3789</v>
      </c>
      <c r="C25" s="407" t="s">
        <v>3762</v>
      </c>
      <c r="D25" s="410" t="s">
        <v>3758</v>
      </c>
      <c r="E25" s="410" t="s">
        <v>3758</v>
      </c>
    </row>
    <row r="26" spans="1:5">
      <c r="A26" s="407" t="s">
        <v>3788</v>
      </c>
      <c r="B26" s="407" t="s">
        <v>3790</v>
      </c>
      <c r="C26" s="407" t="s">
        <v>3767</v>
      </c>
      <c r="D26" s="410" t="s">
        <v>42</v>
      </c>
      <c r="E26" s="410" t="s">
        <v>3758</v>
      </c>
    </row>
    <row r="27" spans="1:5">
      <c r="A27" s="407" t="s">
        <v>3788</v>
      </c>
      <c r="B27" s="407" t="s">
        <v>3791</v>
      </c>
      <c r="C27" s="407" t="s">
        <v>3767</v>
      </c>
      <c r="D27" s="410" t="s">
        <v>3758</v>
      </c>
      <c r="E27" s="410" t="s">
        <v>3758</v>
      </c>
    </row>
    <row r="28" spans="1:5">
      <c r="A28" s="407" t="s">
        <v>805</v>
      </c>
      <c r="B28" s="407" t="s">
        <v>3778</v>
      </c>
      <c r="C28" s="407" t="s">
        <v>3767</v>
      </c>
      <c r="D28" s="410" t="s">
        <v>42</v>
      </c>
      <c r="E28" s="410" t="s">
        <v>3758</v>
      </c>
    </row>
    <row r="29" spans="1:5">
      <c r="A29" s="407" t="s">
        <v>806</v>
      </c>
      <c r="B29" s="407" t="s">
        <v>3792</v>
      </c>
      <c r="C29" s="407" t="s">
        <v>3760</v>
      </c>
      <c r="D29" s="410" t="s">
        <v>42</v>
      </c>
      <c r="E29" s="410" t="s">
        <v>42</v>
      </c>
    </row>
    <row r="30" spans="1:5">
      <c r="A30" s="407" t="s">
        <v>806</v>
      </c>
      <c r="B30" s="407" t="s">
        <v>3793</v>
      </c>
      <c r="C30" s="407" t="s">
        <v>3794</v>
      </c>
      <c r="D30" s="410" t="s">
        <v>42</v>
      </c>
      <c r="E30" s="410" t="s">
        <v>3758</v>
      </c>
    </row>
    <row r="31" spans="1:5">
      <c r="A31" s="407" t="s">
        <v>806</v>
      </c>
      <c r="B31" s="407" t="s">
        <v>3795</v>
      </c>
      <c r="C31" s="407" t="s">
        <v>3767</v>
      </c>
      <c r="D31" s="410" t="s">
        <v>42</v>
      </c>
      <c r="E31" s="410" t="s">
        <v>42</v>
      </c>
    </row>
    <row r="32" spans="1:5">
      <c r="A32" s="407" t="s">
        <v>3796</v>
      </c>
      <c r="B32" s="407" t="s">
        <v>3797</v>
      </c>
      <c r="C32" s="407" t="s">
        <v>3798</v>
      </c>
      <c r="D32" s="410" t="s">
        <v>42</v>
      </c>
      <c r="E32" s="410" t="s">
        <v>3758</v>
      </c>
    </row>
    <row r="33" spans="1:5">
      <c r="A33" s="407" t="s">
        <v>3796</v>
      </c>
      <c r="B33" s="407" t="s">
        <v>3799</v>
      </c>
      <c r="C33" s="407" t="s">
        <v>3767</v>
      </c>
      <c r="D33" s="410" t="s">
        <v>42</v>
      </c>
      <c r="E33" s="410" t="s">
        <v>42</v>
      </c>
    </row>
    <row r="34" spans="1:5">
      <c r="A34" s="407" t="s">
        <v>3796</v>
      </c>
      <c r="B34" s="407" t="s">
        <v>3800</v>
      </c>
      <c r="C34" s="407" t="s">
        <v>3762</v>
      </c>
      <c r="D34" s="410" t="s">
        <v>42</v>
      </c>
      <c r="E34" s="410" t="s">
        <v>3758</v>
      </c>
    </row>
    <row r="35" spans="1:5">
      <c r="A35" s="407" t="s">
        <v>3801</v>
      </c>
      <c r="B35" s="407" t="s">
        <v>3802</v>
      </c>
      <c r="C35" s="407" t="s">
        <v>3760</v>
      </c>
      <c r="D35" s="410" t="s">
        <v>42</v>
      </c>
      <c r="E35" s="410" t="s">
        <v>42</v>
      </c>
    </row>
    <row r="36" spans="1:5">
      <c r="A36" s="407" t="s">
        <v>3801</v>
      </c>
      <c r="B36" s="407" t="s">
        <v>3803</v>
      </c>
      <c r="C36" s="407" t="s">
        <v>3794</v>
      </c>
      <c r="D36" s="410" t="s">
        <v>42</v>
      </c>
      <c r="E36" s="410" t="s">
        <v>42</v>
      </c>
    </row>
    <row r="37" spans="1:5">
      <c r="A37" s="407" t="s">
        <v>3801</v>
      </c>
      <c r="B37" s="407" t="s">
        <v>3804</v>
      </c>
      <c r="C37" s="407" t="s">
        <v>3794</v>
      </c>
      <c r="D37" s="410" t="s">
        <v>42</v>
      </c>
      <c r="E37" s="410" t="s">
        <v>42</v>
      </c>
    </row>
    <row r="38" spans="1:5">
      <c r="A38" s="407" t="s">
        <v>3805</v>
      </c>
      <c r="B38" s="407" t="s">
        <v>3806</v>
      </c>
      <c r="C38" s="407" t="s">
        <v>3807</v>
      </c>
      <c r="D38" s="410" t="s">
        <v>3758</v>
      </c>
      <c r="E38" s="410" t="s">
        <v>3758</v>
      </c>
    </row>
    <row r="39" spans="1:5">
      <c r="A39" s="407" t="s">
        <v>3808</v>
      </c>
      <c r="B39" s="407" t="s">
        <v>3809</v>
      </c>
      <c r="C39" s="407" t="s">
        <v>3810</v>
      </c>
      <c r="D39" s="410" t="s">
        <v>42</v>
      </c>
      <c r="E39" s="410" t="s">
        <v>3758</v>
      </c>
    </row>
    <row r="40" spans="1:5">
      <c r="A40" s="407" t="s">
        <v>3808</v>
      </c>
      <c r="B40" s="407" t="s">
        <v>3811</v>
      </c>
      <c r="C40" s="407" t="s">
        <v>3762</v>
      </c>
      <c r="D40" s="410" t="s">
        <v>42</v>
      </c>
      <c r="E40" s="410" t="s">
        <v>3758</v>
      </c>
    </row>
    <row r="41" spans="1:5">
      <c r="A41" s="407" t="s">
        <v>3812</v>
      </c>
      <c r="B41" s="407" t="s">
        <v>3813</v>
      </c>
      <c r="C41" s="407" t="s">
        <v>3762</v>
      </c>
      <c r="D41" s="410" t="s">
        <v>3758</v>
      </c>
      <c r="E41" s="410" t="s">
        <v>3758</v>
      </c>
    </row>
    <row r="42" spans="1:5">
      <c r="A42" s="407" t="s">
        <v>3812</v>
      </c>
      <c r="B42" s="407" t="s">
        <v>3814</v>
      </c>
      <c r="C42" s="407" t="s">
        <v>3762</v>
      </c>
      <c r="D42" s="410" t="s">
        <v>3758</v>
      </c>
      <c r="E42" s="410" t="s">
        <v>3758</v>
      </c>
    </row>
    <row r="43" spans="1:5">
      <c r="A43" s="407" t="s">
        <v>812</v>
      </c>
      <c r="B43" s="407" t="s">
        <v>3779</v>
      </c>
      <c r="C43" s="407" t="s">
        <v>3757</v>
      </c>
      <c r="D43" s="410" t="s">
        <v>42</v>
      </c>
      <c r="E43" s="410" t="s">
        <v>3758</v>
      </c>
    </row>
    <row r="44" spans="1:5">
      <c r="A44" s="407" t="s">
        <v>812</v>
      </c>
      <c r="B44" s="407" t="s">
        <v>3778</v>
      </c>
      <c r="C44" s="407" t="s">
        <v>3767</v>
      </c>
      <c r="D44" s="410" t="s">
        <v>42</v>
      </c>
      <c r="E44" s="410" t="s">
        <v>3758</v>
      </c>
    </row>
    <row r="45" spans="1:5">
      <c r="A45" s="407" t="s">
        <v>3815</v>
      </c>
      <c r="B45" s="407" t="s">
        <v>3816</v>
      </c>
      <c r="C45" s="407" t="s">
        <v>3810</v>
      </c>
      <c r="D45" s="410" t="s">
        <v>42</v>
      </c>
      <c r="E45" s="410" t="s">
        <v>42</v>
      </c>
    </row>
    <row r="46" spans="1:5">
      <c r="A46" s="407" t="s">
        <v>3815</v>
      </c>
      <c r="B46" s="407" t="s">
        <v>3817</v>
      </c>
      <c r="C46" s="407" t="s">
        <v>3767</v>
      </c>
      <c r="D46" s="410" t="s">
        <v>42</v>
      </c>
      <c r="E46" s="410" t="s">
        <v>42</v>
      </c>
    </row>
    <row r="47" spans="1:5">
      <c r="A47" s="407" t="s">
        <v>3815</v>
      </c>
      <c r="B47" s="407" t="s">
        <v>3818</v>
      </c>
      <c r="C47" s="407" t="s">
        <v>3794</v>
      </c>
      <c r="D47" s="410" t="s">
        <v>42</v>
      </c>
      <c r="E47" s="410" t="s">
        <v>42</v>
      </c>
    </row>
    <row r="48" spans="1:5">
      <c r="A48" s="407" t="s">
        <v>815</v>
      </c>
      <c r="B48" s="407" t="s">
        <v>3819</v>
      </c>
      <c r="C48" s="407" t="s">
        <v>3757</v>
      </c>
      <c r="D48" s="410" t="s">
        <v>3758</v>
      </c>
      <c r="E48" s="410" t="s">
        <v>3758</v>
      </c>
    </row>
    <row r="49" spans="1:5">
      <c r="A49" s="407" t="s">
        <v>816</v>
      </c>
      <c r="B49" s="407" t="s">
        <v>3759</v>
      </c>
      <c r="C49" s="407" t="s">
        <v>3762</v>
      </c>
      <c r="D49" s="410" t="s">
        <v>3758</v>
      </c>
      <c r="E49" s="410" t="s">
        <v>3758</v>
      </c>
    </row>
    <row r="50" spans="1:5">
      <c r="A50" s="407" t="s">
        <v>3820</v>
      </c>
      <c r="B50" s="407" t="s">
        <v>3778</v>
      </c>
      <c r="C50" s="407" t="s">
        <v>3767</v>
      </c>
      <c r="D50" s="410" t="s">
        <v>42</v>
      </c>
      <c r="E50" s="410" t="s">
        <v>3758</v>
      </c>
    </row>
    <row r="51" spans="1:5">
      <c r="A51" s="407" t="s">
        <v>3820</v>
      </c>
      <c r="B51" s="407" t="s">
        <v>3821</v>
      </c>
      <c r="C51" s="407" t="s">
        <v>3762</v>
      </c>
      <c r="D51" s="410" t="s">
        <v>42</v>
      </c>
      <c r="E51" s="410" t="s">
        <v>3758</v>
      </c>
    </row>
    <row r="52" spans="1:5">
      <c r="A52" s="407" t="s">
        <v>3822</v>
      </c>
      <c r="B52" s="407" t="s">
        <v>3823</v>
      </c>
      <c r="C52" s="407" t="s">
        <v>3760</v>
      </c>
      <c r="D52" s="410" t="s">
        <v>42</v>
      </c>
      <c r="E52" s="410" t="s">
        <v>3758</v>
      </c>
    </row>
    <row r="53" spans="1:5">
      <c r="A53" s="407" t="s">
        <v>3822</v>
      </c>
      <c r="B53" s="407" t="s">
        <v>3824</v>
      </c>
      <c r="C53" s="407" t="s">
        <v>3794</v>
      </c>
      <c r="D53" s="410" t="s">
        <v>42</v>
      </c>
      <c r="E53" s="410" t="s">
        <v>42</v>
      </c>
    </row>
    <row r="54" spans="1:5">
      <c r="A54" s="407" t="s">
        <v>3822</v>
      </c>
      <c r="B54" s="407" t="s">
        <v>3825</v>
      </c>
      <c r="C54" s="407" t="s">
        <v>3760</v>
      </c>
      <c r="D54" s="410" t="s">
        <v>42</v>
      </c>
      <c r="E54" s="410" t="s">
        <v>42</v>
      </c>
    </row>
    <row r="55" spans="1:5">
      <c r="A55" s="407" t="s">
        <v>819</v>
      </c>
      <c r="B55" s="407" t="s">
        <v>3809</v>
      </c>
      <c r="C55" s="407" t="s">
        <v>3757</v>
      </c>
      <c r="D55" s="410" t="s">
        <v>3758</v>
      </c>
      <c r="E55" s="410" t="s">
        <v>3758</v>
      </c>
    </row>
    <row r="56" spans="1:5">
      <c r="A56" s="407" t="s">
        <v>3826</v>
      </c>
      <c r="B56" s="407" t="s">
        <v>3827</v>
      </c>
      <c r="C56" s="407" t="s">
        <v>3794</v>
      </c>
      <c r="D56" s="410" t="s">
        <v>42</v>
      </c>
      <c r="E56" s="410" t="s">
        <v>42</v>
      </c>
    </row>
    <row r="57" spans="1:5">
      <c r="A57" s="407" t="s">
        <v>3826</v>
      </c>
      <c r="B57" s="407" t="s">
        <v>3828</v>
      </c>
      <c r="C57" s="407" t="s">
        <v>3767</v>
      </c>
      <c r="D57" s="410" t="s">
        <v>3758</v>
      </c>
      <c r="E57" s="410" t="s">
        <v>3758</v>
      </c>
    </row>
    <row r="58" spans="1:5">
      <c r="A58" s="407" t="s">
        <v>3826</v>
      </c>
      <c r="B58" s="407" t="s">
        <v>3829</v>
      </c>
      <c r="C58" s="407" t="s">
        <v>3760</v>
      </c>
      <c r="D58" s="410" t="s">
        <v>42</v>
      </c>
      <c r="E58" s="410" t="s">
        <v>42</v>
      </c>
    </row>
    <row r="59" spans="1:5">
      <c r="A59" s="407" t="s">
        <v>3830</v>
      </c>
      <c r="B59" s="407" t="s">
        <v>3784</v>
      </c>
      <c r="C59" s="407" t="s">
        <v>3785</v>
      </c>
      <c r="D59" s="410" t="s">
        <v>3758</v>
      </c>
      <c r="E59" s="410" t="s">
        <v>3758</v>
      </c>
    </row>
    <row r="60" spans="1:5">
      <c r="A60" s="407" t="s">
        <v>3830</v>
      </c>
      <c r="B60" s="407" t="s">
        <v>3831</v>
      </c>
      <c r="C60" s="407" t="s">
        <v>3798</v>
      </c>
      <c r="D60" s="410" t="s">
        <v>42</v>
      </c>
      <c r="E60" s="410" t="s">
        <v>3758</v>
      </c>
    </row>
    <row r="61" spans="1:5">
      <c r="A61" s="407" t="s">
        <v>3830</v>
      </c>
      <c r="B61" s="407" t="s">
        <v>3832</v>
      </c>
      <c r="C61" s="407" t="s">
        <v>3798</v>
      </c>
      <c r="D61" s="410" t="s">
        <v>3758</v>
      </c>
      <c r="E61" s="410" t="s">
        <v>3758</v>
      </c>
    </row>
    <row r="62" spans="1:5">
      <c r="A62" s="407" t="s">
        <v>3830</v>
      </c>
      <c r="B62" s="407" t="s">
        <v>3833</v>
      </c>
      <c r="C62" s="407" t="s">
        <v>3798</v>
      </c>
      <c r="D62" s="410" t="s">
        <v>42</v>
      </c>
      <c r="E62" s="410" t="s">
        <v>3758</v>
      </c>
    </row>
    <row r="63" spans="1:5">
      <c r="A63" s="407" t="s">
        <v>3830</v>
      </c>
      <c r="B63" s="407" t="s">
        <v>3834</v>
      </c>
      <c r="C63" s="407" t="s">
        <v>3835</v>
      </c>
      <c r="D63" s="410" t="s">
        <v>42</v>
      </c>
      <c r="E63" s="410" t="s">
        <v>3758</v>
      </c>
    </row>
    <row r="64" spans="1:5">
      <c r="A64" s="407" t="s">
        <v>3836</v>
      </c>
      <c r="B64" s="407" t="s">
        <v>3778</v>
      </c>
      <c r="C64" s="407" t="s">
        <v>3767</v>
      </c>
      <c r="D64" s="410" t="s">
        <v>42</v>
      </c>
      <c r="E64" s="410" t="s">
        <v>3758</v>
      </c>
    </row>
    <row r="65" spans="1:5">
      <c r="A65" s="407" t="s">
        <v>3836</v>
      </c>
      <c r="B65" s="407" t="s">
        <v>3779</v>
      </c>
      <c r="C65" s="407" t="s">
        <v>3757</v>
      </c>
      <c r="D65" s="410" t="s">
        <v>42</v>
      </c>
      <c r="E65" s="410" t="s">
        <v>3758</v>
      </c>
    </row>
    <row r="66" spans="1:5">
      <c r="A66" s="407" t="s">
        <v>3837</v>
      </c>
      <c r="B66" s="407" t="s">
        <v>3838</v>
      </c>
      <c r="C66" s="407" t="s">
        <v>3794</v>
      </c>
      <c r="D66" s="410" t="s">
        <v>42</v>
      </c>
      <c r="E66" s="410" t="s">
        <v>42</v>
      </c>
    </row>
    <row r="67" spans="1:5">
      <c r="A67" s="407" t="s">
        <v>3837</v>
      </c>
      <c r="B67" s="407" t="s">
        <v>3839</v>
      </c>
      <c r="C67" s="407" t="s">
        <v>3794</v>
      </c>
      <c r="D67" s="410" t="s">
        <v>42</v>
      </c>
      <c r="E67" s="410" t="s">
        <v>3758</v>
      </c>
    </row>
    <row r="68" spans="1:5">
      <c r="A68" s="407" t="s">
        <v>3837</v>
      </c>
      <c r="B68" s="407" t="s">
        <v>3840</v>
      </c>
      <c r="C68" s="407" t="s">
        <v>3794</v>
      </c>
      <c r="D68" s="410" t="s">
        <v>42</v>
      </c>
      <c r="E68" s="410" t="s">
        <v>42</v>
      </c>
    </row>
    <row r="69" spans="1:5">
      <c r="A69" s="407" t="s">
        <v>826</v>
      </c>
      <c r="B69" s="407" t="s">
        <v>3841</v>
      </c>
      <c r="C69" s="407" t="s">
        <v>3762</v>
      </c>
      <c r="D69" s="410" t="s">
        <v>3758</v>
      </c>
      <c r="E69" s="410" t="s">
        <v>3758</v>
      </c>
    </row>
    <row r="70" spans="1:5">
      <c r="A70" s="407" t="s">
        <v>828</v>
      </c>
      <c r="B70" s="407" t="s">
        <v>3842</v>
      </c>
      <c r="C70" s="407" t="s">
        <v>3762</v>
      </c>
      <c r="D70" s="410" t="s">
        <v>3758</v>
      </c>
      <c r="E70" s="410" t="s">
        <v>3758</v>
      </c>
    </row>
    <row r="71" spans="1:5">
      <c r="A71" s="407" t="s">
        <v>3843</v>
      </c>
      <c r="B71" s="407" t="s">
        <v>3844</v>
      </c>
      <c r="C71" s="407" t="s">
        <v>3845</v>
      </c>
      <c r="D71" s="410" t="s">
        <v>3758</v>
      </c>
      <c r="E71" s="410" t="s">
        <v>3758</v>
      </c>
    </row>
    <row r="72" spans="1:5">
      <c r="A72" s="407" t="s">
        <v>3846</v>
      </c>
      <c r="B72" s="407" t="s">
        <v>3847</v>
      </c>
      <c r="C72" s="407" t="s">
        <v>3762</v>
      </c>
      <c r="D72" s="410" t="s">
        <v>42</v>
      </c>
      <c r="E72" s="410" t="s">
        <v>3758</v>
      </c>
    </row>
    <row r="73" spans="1:5">
      <c r="A73" s="407" t="s">
        <v>3848</v>
      </c>
      <c r="B73" s="407" t="s">
        <v>3849</v>
      </c>
      <c r="C73" s="407" t="s">
        <v>3794</v>
      </c>
      <c r="D73" s="410" t="s">
        <v>42</v>
      </c>
      <c r="E73" s="410" t="s">
        <v>42</v>
      </c>
    </row>
    <row r="74" spans="1:5">
      <c r="A74" s="407" t="s">
        <v>3848</v>
      </c>
      <c r="B74" s="407" t="s">
        <v>3850</v>
      </c>
      <c r="C74" s="407" t="s">
        <v>3760</v>
      </c>
      <c r="D74" s="410" t="s">
        <v>42</v>
      </c>
      <c r="E74" s="410" t="s">
        <v>42</v>
      </c>
    </row>
    <row r="75" spans="1:5">
      <c r="A75" s="407" t="s">
        <v>3848</v>
      </c>
      <c r="B75" s="407" t="s">
        <v>3851</v>
      </c>
      <c r="C75" s="407" t="s">
        <v>3794</v>
      </c>
      <c r="D75" s="410" t="s">
        <v>42</v>
      </c>
      <c r="E75" s="410" t="s">
        <v>42</v>
      </c>
    </row>
    <row r="76" spans="1:5">
      <c r="A76" s="407" t="s">
        <v>836</v>
      </c>
      <c r="B76" s="407" t="s">
        <v>3852</v>
      </c>
      <c r="C76" s="407" t="s">
        <v>3807</v>
      </c>
      <c r="D76" s="410" t="s">
        <v>42</v>
      </c>
      <c r="E76" s="410" t="s">
        <v>3758</v>
      </c>
    </row>
    <row r="77" spans="1:5">
      <c r="A77" s="407" t="s">
        <v>3853</v>
      </c>
      <c r="B77" s="407" t="s">
        <v>3854</v>
      </c>
      <c r="C77" s="407" t="s">
        <v>3767</v>
      </c>
      <c r="D77" s="410" t="s">
        <v>42</v>
      </c>
      <c r="E77" s="410" t="s">
        <v>42</v>
      </c>
    </row>
    <row r="78" spans="1:5">
      <c r="A78" s="407" t="s">
        <v>3853</v>
      </c>
      <c r="B78" s="407" t="s">
        <v>3855</v>
      </c>
      <c r="C78" s="407" t="s">
        <v>3767</v>
      </c>
      <c r="D78" s="410" t="s">
        <v>42</v>
      </c>
      <c r="E78" s="410" t="s">
        <v>42</v>
      </c>
    </row>
    <row r="79" spans="1:5">
      <c r="A79" s="407" t="s">
        <v>3853</v>
      </c>
      <c r="B79" s="407" t="s">
        <v>3856</v>
      </c>
      <c r="C79" s="407" t="s">
        <v>3810</v>
      </c>
      <c r="D79" s="410" t="s">
        <v>42</v>
      </c>
      <c r="E79" s="410" t="s">
        <v>42</v>
      </c>
    </row>
    <row r="80" spans="1:5">
      <c r="A80" s="407" t="s">
        <v>3857</v>
      </c>
      <c r="B80" s="407" t="s">
        <v>3858</v>
      </c>
      <c r="C80" s="407" t="s">
        <v>3794</v>
      </c>
      <c r="D80" s="410" t="s">
        <v>3758</v>
      </c>
      <c r="E80" s="410" t="s">
        <v>3758</v>
      </c>
    </row>
    <row r="81" spans="1:5">
      <c r="A81" s="407" t="s">
        <v>3857</v>
      </c>
      <c r="B81" s="407" t="s">
        <v>3838</v>
      </c>
      <c r="C81" s="407" t="s">
        <v>3794</v>
      </c>
      <c r="D81" s="410" t="s">
        <v>3758</v>
      </c>
      <c r="E81" s="410" t="s">
        <v>42</v>
      </c>
    </row>
    <row r="82" spans="1:5">
      <c r="A82" s="407" t="s">
        <v>3857</v>
      </c>
      <c r="B82" s="407" t="s">
        <v>3859</v>
      </c>
      <c r="C82" s="407" t="s">
        <v>3762</v>
      </c>
      <c r="D82" s="410" t="s">
        <v>42</v>
      </c>
      <c r="E82" s="410" t="s">
        <v>42</v>
      </c>
    </row>
    <row r="83" spans="1:5">
      <c r="A83" s="407" t="s">
        <v>3860</v>
      </c>
      <c r="B83" s="407" t="s">
        <v>3861</v>
      </c>
      <c r="C83" s="407" t="s">
        <v>3794</v>
      </c>
      <c r="D83" s="410" t="s">
        <v>42</v>
      </c>
      <c r="E83" s="410" t="s">
        <v>3758</v>
      </c>
    </row>
    <row r="84" spans="1:5">
      <c r="A84" s="407" t="s">
        <v>3860</v>
      </c>
      <c r="B84" s="407" t="s">
        <v>3862</v>
      </c>
      <c r="C84" s="407" t="s">
        <v>3760</v>
      </c>
      <c r="D84" s="410" t="s">
        <v>42</v>
      </c>
      <c r="E84" s="410" t="s">
        <v>3758</v>
      </c>
    </row>
    <row r="85" spans="1:5">
      <c r="A85" s="407" t="s">
        <v>848</v>
      </c>
      <c r="B85" s="407" t="s">
        <v>3863</v>
      </c>
      <c r="C85" s="407" t="s">
        <v>3760</v>
      </c>
      <c r="D85" s="410" t="s">
        <v>42</v>
      </c>
      <c r="E85" s="410" t="s">
        <v>3758</v>
      </c>
    </row>
    <row r="86" spans="1:5">
      <c r="A86" s="407" t="s">
        <v>848</v>
      </c>
      <c r="B86" s="407" t="s">
        <v>3765</v>
      </c>
      <c r="C86" s="407" t="s">
        <v>3794</v>
      </c>
      <c r="D86" s="410" t="s">
        <v>42</v>
      </c>
      <c r="E86" s="410" t="s">
        <v>42</v>
      </c>
    </row>
    <row r="87" spans="1:5">
      <c r="A87" s="407" t="s">
        <v>3864</v>
      </c>
      <c r="B87" s="407" t="s">
        <v>3865</v>
      </c>
      <c r="C87" s="407" t="s">
        <v>3760</v>
      </c>
      <c r="D87" s="410" t="s">
        <v>42</v>
      </c>
      <c r="E87" s="410" t="s">
        <v>42</v>
      </c>
    </row>
    <row r="88" spans="1:5">
      <c r="A88" s="407" t="s">
        <v>3864</v>
      </c>
      <c r="B88" s="407" t="s">
        <v>3838</v>
      </c>
      <c r="C88" s="407" t="s">
        <v>3794</v>
      </c>
      <c r="D88" s="410" t="s">
        <v>42</v>
      </c>
      <c r="E88" s="410" t="s">
        <v>3758</v>
      </c>
    </row>
    <row r="89" spans="1:5">
      <c r="A89" s="407" t="s">
        <v>3864</v>
      </c>
      <c r="B89" s="407" t="s">
        <v>3866</v>
      </c>
      <c r="C89" s="407" t="s">
        <v>3867</v>
      </c>
      <c r="D89" s="410" t="s">
        <v>42</v>
      </c>
      <c r="E89" s="410" t="s">
        <v>3758</v>
      </c>
    </row>
    <row r="90" spans="1:5">
      <c r="A90" s="407" t="s">
        <v>3864</v>
      </c>
      <c r="B90" s="407" t="s">
        <v>3868</v>
      </c>
      <c r="C90" s="407" t="s">
        <v>3760</v>
      </c>
      <c r="D90" s="410" t="s">
        <v>42</v>
      </c>
      <c r="E90" s="410" t="s">
        <v>42</v>
      </c>
    </row>
    <row r="91" spans="1:5">
      <c r="A91" s="407" t="s">
        <v>3869</v>
      </c>
      <c r="B91" s="407" t="s">
        <v>3870</v>
      </c>
      <c r="C91" s="407" t="s">
        <v>3762</v>
      </c>
      <c r="D91" s="410" t="s">
        <v>3758</v>
      </c>
      <c r="E91" s="410" t="s">
        <v>3758</v>
      </c>
    </row>
    <row r="92" spans="1:5">
      <c r="A92" s="407" t="s">
        <v>3869</v>
      </c>
      <c r="B92" s="407" t="s">
        <v>3871</v>
      </c>
      <c r="C92" s="407" t="s">
        <v>3760</v>
      </c>
      <c r="D92" s="410" t="s">
        <v>42</v>
      </c>
      <c r="E92" s="410" t="s">
        <v>3758</v>
      </c>
    </row>
    <row r="93" spans="1:5">
      <c r="A93" s="407" t="s">
        <v>3872</v>
      </c>
      <c r="B93" s="407" t="s">
        <v>3778</v>
      </c>
      <c r="C93" s="407" t="s">
        <v>3760</v>
      </c>
      <c r="D93" s="410" t="s">
        <v>3758</v>
      </c>
      <c r="E93" s="410" t="s">
        <v>42</v>
      </c>
    </row>
    <row r="94" spans="1:5">
      <c r="A94" s="407" t="s">
        <v>3873</v>
      </c>
      <c r="B94" s="407" t="s">
        <v>3779</v>
      </c>
      <c r="C94" s="407" t="s">
        <v>3757</v>
      </c>
      <c r="D94" s="410" t="s">
        <v>42</v>
      </c>
      <c r="E94" s="410" t="s">
        <v>3758</v>
      </c>
    </row>
    <row r="95" spans="1:5">
      <c r="A95" s="407" t="s">
        <v>3873</v>
      </c>
      <c r="B95" s="407" t="s">
        <v>3778</v>
      </c>
      <c r="C95" s="407" t="s">
        <v>3767</v>
      </c>
      <c r="D95" s="410" t="s">
        <v>42</v>
      </c>
      <c r="E95" s="410" t="s">
        <v>3758</v>
      </c>
    </row>
    <row r="96" spans="1:5">
      <c r="A96" s="407" t="s">
        <v>3874</v>
      </c>
      <c r="B96" s="407" t="s">
        <v>3875</v>
      </c>
      <c r="C96" s="407" t="s">
        <v>3757</v>
      </c>
      <c r="D96" s="410" t="s">
        <v>42</v>
      </c>
      <c r="E96" s="410" t="s">
        <v>3758</v>
      </c>
    </row>
    <row r="97" spans="1:5">
      <c r="A97" s="407" t="s">
        <v>3876</v>
      </c>
      <c r="B97" s="407" t="s">
        <v>3877</v>
      </c>
      <c r="C97" s="407" t="s">
        <v>3762</v>
      </c>
      <c r="D97" s="410" t="s">
        <v>3758</v>
      </c>
      <c r="E97" s="410" t="s">
        <v>3758</v>
      </c>
    </row>
    <row r="98" spans="1:5">
      <c r="A98" s="407" t="s">
        <v>855</v>
      </c>
      <c r="B98" s="407" t="s">
        <v>3878</v>
      </c>
      <c r="C98" s="407" t="s">
        <v>3767</v>
      </c>
      <c r="D98" s="410" t="s">
        <v>42</v>
      </c>
      <c r="E98" s="410" t="s">
        <v>3758</v>
      </c>
    </row>
    <row r="99" spans="1:5">
      <c r="A99" s="407" t="s">
        <v>855</v>
      </c>
      <c r="B99" s="407" t="s">
        <v>3879</v>
      </c>
      <c r="C99" s="407" t="s">
        <v>3767</v>
      </c>
      <c r="D99" s="410" t="s">
        <v>42</v>
      </c>
      <c r="E99" s="410" t="s">
        <v>42</v>
      </c>
    </row>
    <row r="100" spans="1:5">
      <c r="A100" s="407" t="s">
        <v>855</v>
      </c>
      <c r="B100" s="407" t="s">
        <v>3880</v>
      </c>
      <c r="C100" s="407" t="s">
        <v>3794</v>
      </c>
      <c r="D100" s="410" t="s">
        <v>42</v>
      </c>
      <c r="E100" s="410" t="s">
        <v>42</v>
      </c>
    </row>
    <row r="101" spans="1:5">
      <c r="A101" s="407" t="s">
        <v>3881</v>
      </c>
      <c r="B101" s="407" t="s">
        <v>3882</v>
      </c>
      <c r="C101" s="407" t="s">
        <v>3835</v>
      </c>
      <c r="D101" s="410" t="s">
        <v>42</v>
      </c>
      <c r="E101" s="410" t="s">
        <v>3758</v>
      </c>
    </row>
    <row r="102" spans="1:5">
      <c r="A102" s="407" t="s">
        <v>856</v>
      </c>
      <c r="B102" s="407" t="s">
        <v>3831</v>
      </c>
      <c r="C102" s="407" t="s">
        <v>3807</v>
      </c>
      <c r="D102" s="410" t="s">
        <v>42</v>
      </c>
      <c r="E102" s="410" t="s">
        <v>3758</v>
      </c>
    </row>
    <row r="103" spans="1:5">
      <c r="A103" s="407" t="s">
        <v>858</v>
      </c>
      <c r="B103" s="407" t="s">
        <v>3844</v>
      </c>
      <c r="C103" s="407" t="s">
        <v>3845</v>
      </c>
      <c r="D103" s="410" t="s">
        <v>3758</v>
      </c>
      <c r="E103" s="410" t="s">
        <v>3758</v>
      </c>
    </row>
    <row r="104" spans="1:5">
      <c r="A104" s="407" t="s">
        <v>3883</v>
      </c>
      <c r="B104" s="407" t="s">
        <v>3884</v>
      </c>
      <c r="C104" s="407" t="s">
        <v>3794</v>
      </c>
      <c r="D104" s="410" t="s">
        <v>42</v>
      </c>
      <c r="E104" s="410" t="s">
        <v>42</v>
      </c>
    </row>
    <row r="105" spans="1:5">
      <c r="A105" s="407" t="s">
        <v>3883</v>
      </c>
      <c r="B105" s="407" t="s">
        <v>3885</v>
      </c>
      <c r="C105" s="407" t="s">
        <v>3794</v>
      </c>
      <c r="D105" s="410" t="s">
        <v>42</v>
      </c>
      <c r="E105" s="410" t="s">
        <v>3758</v>
      </c>
    </row>
    <row r="106" spans="1:5">
      <c r="A106" s="407" t="s">
        <v>3883</v>
      </c>
      <c r="B106" s="407" t="s">
        <v>3856</v>
      </c>
      <c r="C106" s="407" t="s">
        <v>3794</v>
      </c>
      <c r="D106" s="410" t="s">
        <v>42</v>
      </c>
      <c r="E106" s="410" t="s">
        <v>3758</v>
      </c>
    </row>
    <row r="107" spans="1:5">
      <c r="A107" s="407" t="s">
        <v>3886</v>
      </c>
      <c r="B107" s="407" t="s">
        <v>3887</v>
      </c>
      <c r="C107" s="407" t="s">
        <v>3762</v>
      </c>
      <c r="D107" s="410" t="s">
        <v>3758</v>
      </c>
      <c r="E107" s="410" t="s">
        <v>3758</v>
      </c>
    </row>
    <row r="108" spans="1:5">
      <c r="A108" s="407" t="s">
        <v>3888</v>
      </c>
      <c r="B108" s="407" t="s">
        <v>3889</v>
      </c>
      <c r="C108" s="407" t="s">
        <v>3767</v>
      </c>
      <c r="D108" s="410" t="s">
        <v>3758</v>
      </c>
      <c r="E108" s="410" t="s">
        <v>3758</v>
      </c>
    </row>
    <row r="109" spans="1:5">
      <c r="A109" s="407" t="s">
        <v>3890</v>
      </c>
      <c r="B109" s="407" t="s">
        <v>3891</v>
      </c>
      <c r="C109" s="407" t="s">
        <v>3762</v>
      </c>
      <c r="D109" s="410" t="s">
        <v>42</v>
      </c>
      <c r="E109" s="410" t="s">
        <v>3758</v>
      </c>
    </row>
    <row r="110" spans="1:5">
      <c r="A110" s="407" t="s">
        <v>3890</v>
      </c>
      <c r="B110" s="407" t="s">
        <v>3892</v>
      </c>
      <c r="C110" s="407" t="s">
        <v>3762</v>
      </c>
      <c r="D110" s="410" t="s">
        <v>3758</v>
      </c>
      <c r="E110" s="410" t="s">
        <v>3758</v>
      </c>
    </row>
    <row r="111" spans="1:5">
      <c r="A111" s="407" t="s">
        <v>3893</v>
      </c>
      <c r="B111" s="407" t="s">
        <v>3894</v>
      </c>
      <c r="C111" s="407" t="s">
        <v>3794</v>
      </c>
      <c r="D111" s="410" t="s">
        <v>42</v>
      </c>
      <c r="E111" s="410" t="s">
        <v>3758</v>
      </c>
    </row>
    <row r="112" spans="1:5">
      <c r="A112" s="407" t="s">
        <v>3895</v>
      </c>
      <c r="B112" s="407" t="s">
        <v>3896</v>
      </c>
      <c r="C112" s="407" t="s">
        <v>3794</v>
      </c>
      <c r="D112" s="410" t="s">
        <v>42</v>
      </c>
      <c r="E112" s="410" t="s">
        <v>3758</v>
      </c>
    </row>
    <row r="113" spans="1:5">
      <c r="A113" s="407" t="s">
        <v>3895</v>
      </c>
      <c r="B113" s="407" t="s">
        <v>3897</v>
      </c>
      <c r="C113" s="407" t="s">
        <v>3760</v>
      </c>
      <c r="D113" s="410" t="s">
        <v>42</v>
      </c>
      <c r="E113" s="410" t="s">
        <v>3758</v>
      </c>
    </row>
    <row r="114" spans="1:5">
      <c r="A114" s="407" t="s">
        <v>3895</v>
      </c>
      <c r="B114" s="407" t="s">
        <v>3898</v>
      </c>
      <c r="C114" s="407" t="s">
        <v>3794</v>
      </c>
      <c r="D114" s="410" t="s">
        <v>42</v>
      </c>
      <c r="E114" s="410" t="s">
        <v>42</v>
      </c>
    </row>
    <row r="115" spans="1:5">
      <c r="A115" s="407" t="s">
        <v>3899</v>
      </c>
      <c r="B115" s="407" t="s">
        <v>3778</v>
      </c>
      <c r="C115" s="407" t="s">
        <v>3760</v>
      </c>
      <c r="D115" s="410" t="s">
        <v>3758</v>
      </c>
      <c r="E115" s="410" t="s">
        <v>42</v>
      </c>
    </row>
    <row r="116" spans="1:5">
      <c r="A116" s="407" t="s">
        <v>3900</v>
      </c>
      <c r="B116" s="407" t="s">
        <v>3901</v>
      </c>
      <c r="C116" s="407" t="s">
        <v>3762</v>
      </c>
      <c r="D116" s="410" t="s">
        <v>3758</v>
      </c>
      <c r="E116" s="410" t="s">
        <v>3758</v>
      </c>
    </row>
    <row r="117" spans="1:5">
      <c r="A117" s="407" t="s">
        <v>3902</v>
      </c>
      <c r="B117" s="407" t="s">
        <v>3903</v>
      </c>
      <c r="C117" s="407" t="s">
        <v>3794</v>
      </c>
      <c r="D117" s="410" t="s">
        <v>42</v>
      </c>
      <c r="E117" s="410" t="s">
        <v>42</v>
      </c>
    </row>
    <row r="118" spans="1:5">
      <c r="A118" s="407" t="s">
        <v>3902</v>
      </c>
      <c r="B118" s="407" t="s">
        <v>3904</v>
      </c>
      <c r="C118" s="407" t="s">
        <v>3767</v>
      </c>
      <c r="D118" s="410" t="s">
        <v>42</v>
      </c>
      <c r="E118" s="410" t="s">
        <v>42</v>
      </c>
    </row>
    <row r="119" spans="1:5">
      <c r="A119" s="407" t="s">
        <v>3902</v>
      </c>
      <c r="B119" s="407" t="s">
        <v>3905</v>
      </c>
      <c r="C119" s="407" t="s">
        <v>3794</v>
      </c>
      <c r="D119" s="410" t="s">
        <v>42</v>
      </c>
      <c r="E119" s="410" t="s">
        <v>42</v>
      </c>
    </row>
    <row r="120" spans="1:5">
      <c r="A120" s="407" t="s">
        <v>3902</v>
      </c>
      <c r="B120" s="407" t="s">
        <v>3906</v>
      </c>
      <c r="C120" s="407" t="s">
        <v>3794</v>
      </c>
      <c r="D120" s="410" t="s">
        <v>42</v>
      </c>
      <c r="E120" s="410" t="s">
        <v>42</v>
      </c>
    </row>
    <row r="121" spans="1:5">
      <c r="A121" s="407" t="s">
        <v>3907</v>
      </c>
      <c r="B121" s="407" t="s">
        <v>3882</v>
      </c>
      <c r="C121" s="407" t="s">
        <v>3835</v>
      </c>
      <c r="D121" s="410" t="s">
        <v>42</v>
      </c>
      <c r="E121" s="410" t="s">
        <v>3758</v>
      </c>
    </row>
    <row r="122" spans="1:5">
      <c r="A122" s="407" t="s">
        <v>869</v>
      </c>
      <c r="B122" s="407" t="s">
        <v>3908</v>
      </c>
      <c r="C122" s="407" t="s">
        <v>3760</v>
      </c>
      <c r="D122" s="410" t="s">
        <v>3758</v>
      </c>
      <c r="E122" s="410" t="s">
        <v>3758</v>
      </c>
    </row>
    <row r="123" spans="1:5">
      <c r="A123" s="407" t="s">
        <v>872</v>
      </c>
      <c r="B123" s="407" t="s">
        <v>3863</v>
      </c>
      <c r="C123" s="407" t="s">
        <v>3762</v>
      </c>
      <c r="D123" s="410" t="s">
        <v>3758</v>
      </c>
      <c r="E123" s="410" t="s">
        <v>3758</v>
      </c>
    </row>
    <row r="124" spans="1:5">
      <c r="A124" s="407" t="s">
        <v>873</v>
      </c>
      <c r="B124" s="407" t="s">
        <v>3909</v>
      </c>
      <c r="C124" s="407" t="s">
        <v>3794</v>
      </c>
      <c r="D124" s="410" t="s">
        <v>42</v>
      </c>
      <c r="E124" s="410" t="s">
        <v>42</v>
      </c>
    </row>
    <row r="125" spans="1:5">
      <c r="A125" s="407" t="s">
        <v>3910</v>
      </c>
      <c r="B125" s="407" t="s">
        <v>3911</v>
      </c>
      <c r="C125" s="407" t="s">
        <v>3758</v>
      </c>
      <c r="D125" s="410" t="s">
        <v>3758</v>
      </c>
      <c r="E125" s="410" t="s">
        <v>3758</v>
      </c>
    </row>
    <row r="126" spans="1:5">
      <c r="A126" s="407" t="s">
        <v>3910</v>
      </c>
      <c r="B126" s="407" t="s">
        <v>3912</v>
      </c>
      <c r="C126" s="407" t="s">
        <v>3767</v>
      </c>
      <c r="D126" s="410" t="s">
        <v>42</v>
      </c>
      <c r="E126" s="410" t="s">
        <v>42</v>
      </c>
    </row>
    <row r="127" spans="1:5">
      <c r="A127" s="407" t="s">
        <v>3910</v>
      </c>
      <c r="B127" s="407" t="s">
        <v>3913</v>
      </c>
      <c r="C127" s="407" t="s">
        <v>3798</v>
      </c>
      <c r="D127" s="410" t="s">
        <v>42</v>
      </c>
      <c r="E127" s="410" t="s">
        <v>42</v>
      </c>
    </row>
    <row r="128" spans="1:5">
      <c r="A128" s="407" t="s">
        <v>3910</v>
      </c>
      <c r="B128" s="407" t="s">
        <v>3914</v>
      </c>
      <c r="C128" s="407" t="s">
        <v>3794</v>
      </c>
      <c r="D128" s="410" t="s">
        <v>42</v>
      </c>
      <c r="E128" s="410" t="s">
        <v>42</v>
      </c>
    </row>
    <row r="129" spans="1:5">
      <c r="A129" s="407" t="s">
        <v>876</v>
      </c>
      <c r="B129" s="407" t="s">
        <v>3779</v>
      </c>
      <c r="C129" s="407" t="s">
        <v>3757</v>
      </c>
      <c r="D129" s="410" t="s">
        <v>42</v>
      </c>
      <c r="E129" s="410" t="s">
        <v>3758</v>
      </c>
    </row>
    <row r="130" spans="1:5">
      <c r="A130" s="407" t="s">
        <v>876</v>
      </c>
      <c r="B130" s="407" t="s">
        <v>3778</v>
      </c>
      <c r="C130" s="407" t="s">
        <v>3767</v>
      </c>
      <c r="D130" s="410" t="s">
        <v>42</v>
      </c>
      <c r="E130" s="410" t="s">
        <v>3758</v>
      </c>
    </row>
    <row r="131" spans="1:5">
      <c r="A131" s="407" t="s">
        <v>3915</v>
      </c>
      <c r="B131" s="407" t="s">
        <v>3778</v>
      </c>
      <c r="C131" s="407" t="s">
        <v>3767</v>
      </c>
      <c r="D131" s="410" t="s">
        <v>42</v>
      </c>
      <c r="E131" s="410" t="s">
        <v>3758</v>
      </c>
    </row>
    <row r="132" spans="1:5">
      <c r="A132" s="407" t="s">
        <v>3915</v>
      </c>
      <c r="B132" s="407" t="s">
        <v>3778</v>
      </c>
      <c r="C132" s="407" t="s">
        <v>3760</v>
      </c>
      <c r="D132" s="410" t="s">
        <v>3758</v>
      </c>
      <c r="E132" s="410" t="s">
        <v>42</v>
      </c>
    </row>
    <row r="133" spans="1:5">
      <c r="A133" s="407" t="s">
        <v>3916</v>
      </c>
      <c r="B133" s="407" t="s">
        <v>3917</v>
      </c>
      <c r="C133" s="407" t="s">
        <v>3760</v>
      </c>
      <c r="D133" s="410" t="s">
        <v>42</v>
      </c>
      <c r="E133" s="410" t="s">
        <v>3758</v>
      </c>
    </row>
    <row r="134" spans="1:5">
      <c r="A134" s="407" t="s">
        <v>3916</v>
      </c>
      <c r="B134" s="407" t="s">
        <v>3918</v>
      </c>
      <c r="C134" s="407" t="s">
        <v>3794</v>
      </c>
      <c r="D134" s="410" t="s">
        <v>42</v>
      </c>
      <c r="E134" s="410" t="s">
        <v>3758</v>
      </c>
    </row>
    <row r="135" spans="1:5">
      <c r="A135" s="407" t="s">
        <v>877</v>
      </c>
      <c r="B135" s="407" t="s">
        <v>3778</v>
      </c>
      <c r="C135" s="407" t="s">
        <v>3760</v>
      </c>
      <c r="D135" s="410" t="s">
        <v>3758</v>
      </c>
      <c r="E135" s="410" t="s">
        <v>42</v>
      </c>
    </row>
    <row r="136" spans="1:5">
      <c r="A136" s="407" t="s">
        <v>879</v>
      </c>
      <c r="B136" s="407" t="s">
        <v>3919</v>
      </c>
      <c r="C136" s="407" t="s">
        <v>3757</v>
      </c>
      <c r="D136" s="410" t="s">
        <v>42</v>
      </c>
      <c r="E136" s="410" t="s">
        <v>3758</v>
      </c>
    </row>
    <row r="137" spans="1:5">
      <c r="A137" s="407" t="s">
        <v>880</v>
      </c>
      <c r="B137" s="407" t="s">
        <v>3920</v>
      </c>
      <c r="C137" s="407" t="s">
        <v>3767</v>
      </c>
      <c r="D137" s="410" t="s">
        <v>3758</v>
      </c>
      <c r="E137" s="410" t="s">
        <v>3758</v>
      </c>
    </row>
    <row r="138" spans="1:5">
      <c r="A138" s="407" t="s">
        <v>881</v>
      </c>
      <c r="B138" s="407" t="s">
        <v>3844</v>
      </c>
      <c r="C138" s="407" t="s">
        <v>3845</v>
      </c>
      <c r="D138" s="410" t="s">
        <v>3758</v>
      </c>
      <c r="E138" s="410" t="s">
        <v>3758</v>
      </c>
    </row>
    <row r="139" spans="1:5">
      <c r="A139" s="407" t="s">
        <v>3921</v>
      </c>
      <c r="B139" s="407" t="s">
        <v>3844</v>
      </c>
      <c r="C139" s="407" t="s">
        <v>3845</v>
      </c>
      <c r="D139" s="410" t="s">
        <v>3758</v>
      </c>
      <c r="E139" s="410" t="s">
        <v>3758</v>
      </c>
    </row>
    <row r="140" spans="1:5">
      <c r="A140" s="407" t="s">
        <v>883</v>
      </c>
      <c r="B140" s="407" t="s">
        <v>3922</v>
      </c>
      <c r="C140" s="407" t="s">
        <v>3762</v>
      </c>
      <c r="D140" s="410" t="s">
        <v>3758</v>
      </c>
      <c r="E140" s="410" t="s">
        <v>3758</v>
      </c>
    </row>
    <row r="141" spans="1:5">
      <c r="A141" s="407" t="s">
        <v>884</v>
      </c>
      <c r="B141" s="407" t="s">
        <v>3778</v>
      </c>
      <c r="C141" s="407" t="s">
        <v>3767</v>
      </c>
      <c r="D141" s="410" t="s">
        <v>42</v>
      </c>
      <c r="E141" s="410" t="s">
        <v>3758</v>
      </c>
    </row>
    <row r="142" spans="1:5">
      <c r="A142" s="407" t="s">
        <v>3923</v>
      </c>
      <c r="B142" s="407" t="s">
        <v>3773</v>
      </c>
      <c r="C142" s="407" t="s">
        <v>3774</v>
      </c>
      <c r="D142" s="410" t="s">
        <v>42</v>
      </c>
      <c r="E142" s="410" t="s">
        <v>42</v>
      </c>
    </row>
    <row r="143" spans="1:5">
      <c r="A143" s="407" t="s">
        <v>3924</v>
      </c>
      <c r="B143" s="407" t="s">
        <v>3925</v>
      </c>
      <c r="C143" s="407" t="s">
        <v>3762</v>
      </c>
      <c r="D143" s="410" t="s">
        <v>3758</v>
      </c>
      <c r="E143" s="410" t="s">
        <v>3758</v>
      </c>
    </row>
    <row r="144" spans="1:5">
      <c r="A144" s="407" t="s">
        <v>3926</v>
      </c>
      <c r="B144" s="407" t="s">
        <v>3927</v>
      </c>
      <c r="C144" s="407" t="s">
        <v>3760</v>
      </c>
      <c r="D144" s="410" t="s">
        <v>42</v>
      </c>
      <c r="E144" s="410" t="s">
        <v>3758</v>
      </c>
    </row>
    <row r="145" spans="1:5">
      <c r="A145" s="407" t="s">
        <v>3926</v>
      </c>
      <c r="B145" s="407" t="s">
        <v>3928</v>
      </c>
      <c r="C145" s="407" t="s">
        <v>3798</v>
      </c>
      <c r="D145" s="410" t="s">
        <v>42</v>
      </c>
      <c r="E145" s="410" t="s">
        <v>42</v>
      </c>
    </row>
    <row r="146" spans="1:5">
      <c r="A146" s="407" t="s">
        <v>3926</v>
      </c>
      <c r="B146" s="407" t="s">
        <v>3929</v>
      </c>
      <c r="C146" s="407" t="s">
        <v>3794</v>
      </c>
      <c r="D146" s="410" t="s">
        <v>42</v>
      </c>
      <c r="E146" s="410" t="s">
        <v>42</v>
      </c>
    </row>
    <row r="147" spans="1:5">
      <c r="A147" s="407" t="s">
        <v>886</v>
      </c>
      <c r="B147" s="407" t="s">
        <v>3930</v>
      </c>
      <c r="C147" s="407" t="s">
        <v>3807</v>
      </c>
      <c r="D147" s="410" t="s">
        <v>42</v>
      </c>
      <c r="E147" s="410" t="s">
        <v>3758</v>
      </c>
    </row>
    <row r="148" spans="1:5">
      <c r="A148" s="407" t="s">
        <v>1115</v>
      </c>
      <c r="B148" s="407" t="s">
        <v>3931</v>
      </c>
      <c r="C148" s="407" t="s">
        <v>3760</v>
      </c>
      <c r="D148" s="410" t="s">
        <v>42</v>
      </c>
      <c r="E148" s="410" t="s">
        <v>3758</v>
      </c>
    </row>
    <row r="149" spans="1:5">
      <c r="A149" s="407" t="s">
        <v>1115</v>
      </c>
      <c r="B149" s="407" t="s">
        <v>3932</v>
      </c>
      <c r="C149" s="407" t="s">
        <v>3933</v>
      </c>
      <c r="D149" s="410" t="s">
        <v>42</v>
      </c>
      <c r="E149" s="410" t="s">
        <v>3758</v>
      </c>
    </row>
    <row r="150" spans="1:5">
      <c r="A150" s="407" t="s">
        <v>1115</v>
      </c>
      <c r="B150" s="407" t="s">
        <v>3934</v>
      </c>
      <c r="C150" s="407" t="s">
        <v>3794</v>
      </c>
      <c r="D150" s="410" t="s">
        <v>42</v>
      </c>
      <c r="E150" s="410" t="s">
        <v>3758</v>
      </c>
    </row>
    <row r="151" spans="1:5">
      <c r="A151" s="407" t="s">
        <v>889</v>
      </c>
      <c r="B151" s="407" t="s">
        <v>3935</v>
      </c>
      <c r="C151" s="407" t="s">
        <v>3762</v>
      </c>
      <c r="D151" s="410" t="s">
        <v>3758</v>
      </c>
      <c r="E151" s="410" t="s">
        <v>3758</v>
      </c>
    </row>
    <row r="152" spans="1:5">
      <c r="A152" s="407" t="s">
        <v>889</v>
      </c>
      <c r="B152" s="407" t="s">
        <v>3936</v>
      </c>
      <c r="C152" s="407" t="s">
        <v>3767</v>
      </c>
      <c r="D152" s="410" t="s">
        <v>3758</v>
      </c>
      <c r="E152" s="410" t="s">
        <v>3758</v>
      </c>
    </row>
    <row r="153" spans="1:5">
      <c r="A153" s="407" t="s">
        <v>889</v>
      </c>
      <c r="B153" s="407" t="s">
        <v>3821</v>
      </c>
      <c r="C153" s="407" t="s">
        <v>3762</v>
      </c>
      <c r="D153" s="410" t="s">
        <v>3758</v>
      </c>
      <c r="E153" s="410" t="s">
        <v>3758</v>
      </c>
    </row>
    <row r="154" spans="1:5">
      <c r="A154" s="407" t="s">
        <v>889</v>
      </c>
      <c r="B154" s="407" t="s">
        <v>3937</v>
      </c>
      <c r="C154" s="407" t="s">
        <v>3762</v>
      </c>
      <c r="D154" s="410" t="s">
        <v>3758</v>
      </c>
      <c r="E154" s="410" t="s">
        <v>3758</v>
      </c>
    </row>
    <row r="155" spans="1:5">
      <c r="A155" s="407" t="s">
        <v>889</v>
      </c>
      <c r="B155" s="407" t="s">
        <v>3938</v>
      </c>
      <c r="C155" s="407" t="s">
        <v>3767</v>
      </c>
      <c r="D155" s="410" t="s">
        <v>42</v>
      </c>
      <c r="E155" s="410" t="s">
        <v>3758</v>
      </c>
    </row>
    <row r="156" spans="1:5">
      <c r="A156" s="407" t="s">
        <v>889</v>
      </c>
      <c r="B156" s="407" t="s">
        <v>3765</v>
      </c>
      <c r="C156" s="407" t="s">
        <v>3794</v>
      </c>
      <c r="D156" s="410" t="s">
        <v>42</v>
      </c>
      <c r="E156" s="410" t="s">
        <v>3758</v>
      </c>
    </row>
    <row r="157" spans="1:5">
      <c r="A157" s="407" t="s">
        <v>3939</v>
      </c>
      <c r="B157" s="407" t="s">
        <v>3940</v>
      </c>
      <c r="C157" s="407" t="s">
        <v>3794</v>
      </c>
      <c r="D157" s="410" t="s">
        <v>3758</v>
      </c>
      <c r="E157" s="410" t="s">
        <v>3758</v>
      </c>
    </row>
    <row r="158" spans="1:5">
      <c r="A158" s="407" t="s">
        <v>3939</v>
      </c>
      <c r="B158" s="407" t="s">
        <v>3941</v>
      </c>
      <c r="C158" s="407" t="s">
        <v>3794</v>
      </c>
      <c r="D158" s="410" t="s">
        <v>42</v>
      </c>
      <c r="E158" s="410" t="s">
        <v>3758</v>
      </c>
    </row>
    <row r="159" spans="1:5">
      <c r="A159" s="407" t="s">
        <v>3939</v>
      </c>
      <c r="B159" s="407" t="s">
        <v>3931</v>
      </c>
      <c r="C159" s="407" t="s">
        <v>3798</v>
      </c>
      <c r="D159" s="410" t="s">
        <v>3758</v>
      </c>
      <c r="E159" s="410" t="s">
        <v>3758</v>
      </c>
    </row>
    <row r="160" spans="1:5">
      <c r="A160" s="407" t="s">
        <v>3939</v>
      </c>
      <c r="B160" s="407" t="s">
        <v>3942</v>
      </c>
      <c r="C160" s="407" t="s">
        <v>3760</v>
      </c>
      <c r="D160" s="410" t="s">
        <v>42</v>
      </c>
      <c r="E160" s="410" t="s">
        <v>3758</v>
      </c>
    </row>
    <row r="161" spans="1:5">
      <c r="A161" s="407" t="s">
        <v>3943</v>
      </c>
      <c r="B161" s="407" t="s">
        <v>3944</v>
      </c>
      <c r="C161" s="407" t="s">
        <v>3758</v>
      </c>
      <c r="D161" s="410" t="s">
        <v>3758</v>
      </c>
      <c r="E161" s="410" t="s">
        <v>3758</v>
      </c>
    </row>
    <row r="162" spans="1:5">
      <c r="A162" s="407" t="s">
        <v>3943</v>
      </c>
      <c r="B162" s="407" t="s">
        <v>3945</v>
      </c>
      <c r="C162" s="407" t="s">
        <v>3762</v>
      </c>
      <c r="D162" s="410" t="s">
        <v>3758</v>
      </c>
      <c r="E162" s="410" t="s">
        <v>3758</v>
      </c>
    </row>
    <row r="163" spans="1:5">
      <c r="A163" s="407" t="s">
        <v>891</v>
      </c>
      <c r="B163" s="407" t="s">
        <v>3946</v>
      </c>
      <c r="C163" s="407" t="s">
        <v>3760</v>
      </c>
      <c r="D163" s="410" t="s">
        <v>3758</v>
      </c>
      <c r="E163" s="410" t="s">
        <v>3758</v>
      </c>
    </row>
    <row r="164" spans="1:5">
      <c r="A164" s="407" t="s">
        <v>3947</v>
      </c>
      <c r="B164" s="407" t="s">
        <v>3948</v>
      </c>
      <c r="C164" s="407" t="s">
        <v>3794</v>
      </c>
      <c r="D164" s="410" t="s">
        <v>42</v>
      </c>
      <c r="E164" s="410" t="s">
        <v>42</v>
      </c>
    </row>
    <row r="165" spans="1:5">
      <c r="A165" s="407" t="s">
        <v>3947</v>
      </c>
      <c r="B165" s="407" t="s">
        <v>3949</v>
      </c>
      <c r="C165" s="407" t="s">
        <v>3867</v>
      </c>
      <c r="D165" s="410" t="s">
        <v>3758</v>
      </c>
      <c r="E165" s="410" t="s">
        <v>42</v>
      </c>
    </row>
    <row r="166" spans="1:5">
      <c r="A166" s="407" t="s">
        <v>3947</v>
      </c>
      <c r="B166" s="407" t="s">
        <v>3950</v>
      </c>
      <c r="C166" s="407" t="s">
        <v>3794</v>
      </c>
      <c r="D166" s="410" t="s">
        <v>42</v>
      </c>
      <c r="E166" s="410" t="s">
        <v>3758</v>
      </c>
    </row>
    <row r="167" spans="1:5">
      <c r="A167" s="407" t="s">
        <v>3947</v>
      </c>
      <c r="B167" s="407" t="s">
        <v>3951</v>
      </c>
      <c r="C167" s="407" t="s">
        <v>3760</v>
      </c>
      <c r="D167" s="410" t="s">
        <v>42</v>
      </c>
      <c r="E167" s="410" t="s">
        <v>42</v>
      </c>
    </row>
    <row r="168" spans="1:5">
      <c r="A168" s="407" t="s">
        <v>3952</v>
      </c>
      <c r="B168" s="407" t="s">
        <v>3953</v>
      </c>
      <c r="C168" s="407" t="s">
        <v>3794</v>
      </c>
      <c r="D168" s="410" t="s">
        <v>3758</v>
      </c>
      <c r="E168" s="410" t="s">
        <v>42</v>
      </c>
    </row>
    <row r="169" spans="1:5">
      <c r="A169" s="407" t="s">
        <v>3952</v>
      </c>
      <c r="B169" s="407" t="s">
        <v>3954</v>
      </c>
      <c r="C169" s="407" t="s">
        <v>3794</v>
      </c>
      <c r="D169" s="410" t="s">
        <v>42</v>
      </c>
      <c r="E169" s="410" t="s">
        <v>3758</v>
      </c>
    </row>
    <row r="170" spans="1:5">
      <c r="A170" s="407" t="s">
        <v>3952</v>
      </c>
      <c r="B170" s="407" t="s">
        <v>3955</v>
      </c>
      <c r="C170" s="407" t="s">
        <v>3810</v>
      </c>
      <c r="D170" s="410" t="s">
        <v>42</v>
      </c>
      <c r="E170" s="410" t="s">
        <v>3758</v>
      </c>
    </row>
    <row r="171" spans="1:5">
      <c r="A171" s="407" t="s">
        <v>3956</v>
      </c>
      <c r="B171" s="407" t="s">
        <v>3957</v>
      </c>
      <c r="C171" s="407" t="s">
        <v>3958</v>
      </c>
      <c r="D171" s="410" t="s">
        <v>42</v>
      </c>
      <c r="E171" s="410" t="s">
        <v>3758</v>
      </c>
    </row>
    <row r="172" spans="1:5">
      <c r="A172" s="407" t="s">
        <v>3956</v>
      </c>
      <c r="B172" s="407" t="s">
        <v>3920</v>
      </c>
      <c r="C172" s="407" t="s">
        <v>3767</v>
      </c>
      <c r="D172" s="410" t="s">
        <v>3758</v>
      </c>
      <c r="E172" s="410" t="s">
        <v>3758</v>
      </c>
    </row>
    <row r="173" spans="1:5">
      <c r="A173" s="407" t="s">
        <v>3959</v>
      </c>
      <c r="B173" s="407" t="s">
        <v>3960</v>
      </c>
      <c r="C173" s="407" t="s">
        <v>3794</v>
      </c>
      <c r="D173" s="410" t="s">
        <v>42</v>
      </c>
      <c r="E173" s="410" t="s">
        <v>3758</v>
      </c>
    </row>
    <row r="174" spans="1:5">
      <c r="A174" s="407" t="s">
        <v>3959</v>
      </c>
      <c r="B174" s="407" t="s">
        <v>3961</v>
      </c>
      <c r="C174" s="407" t="s">
        <v>3867</v>
      </c>
      <c r="D174" s="410" t="s">
        <v>42</v>
      </c>
      <c r="E174" s="410" t="s">
        <v>3758</v>
      </c>
    </row>
    <row r="175" spans="1:5">
      <c r="A175" s="407" t="s">
        <v>3959</v>
      </c>
      <c r="B175" s="407" t="s">
        <v>3962</v>
      </c>
      <c r="C175" s="407" t="s">
        <v>3798</v>
      </c>
      <c r="D175" s="410" t="s">
        <v>42</v>
      </c>
      <c r="E175" s="410" t="s">
        <v>3758</v>
      </c>
    </row>
    <row r="176" spans="1:5">
      <c r="A176" s="407" t="s">
        <v>3963</v>
      </c>
      <c r="B176" s="407" t="s">
        <v>3779</v>
      </c>
      <c r="C176" s="407" t="s">
        <v>3757</v>
      </c>
      <c r="D176" s="410" t="s">
        <v>42</v>
      </c>
      <c r="E176" s="410" t="s">
        <v>3758</v>
      </c>
    </row>
    <row r="177" spans="1:5">
      <c r="A177" s="407" t="s">
        <v>3963</v>
      </c>
      <c r="B177" s="407" t="s">
        <v>3778</v>
      </c>
      <c r="C177" s="407" t="s">
        <v>3767</v>
      </c>
      <c r="D177" s="410" t="s">
        <v>42</v>
      </c>
      <c r="E177" s="410" t="s">
        <v>3758</v>
      </c>
    </row>
    <row r="178" spans="1:5">
      <c r="A178" s="407" t="s">
        <v>3964</v>
      </c>
      <c r="B178" s="407" t="s">
        <v>3965</v>
      </c>
      <c r="C178" s="407" t="s">
        <v>3867</v>
      </c>
      <c r="D178" s="410" t="s">
        <v>42</v>
      </c>
      <c r="E178" s="410" t="s">
        <v>3758</v>
      </c>
    </row>
    <row r="179" spans="1:5">
      <c r="A179" s="407" t="s">
        <v>3964</v>
      </c>
      <c r="B179" s="407" t="s">
        <v>3966</v>
      </c>
      <c r="C179" s="407" t="s">
        <v>3867</v>
      </c>
      <c r="D179" s="410" t="s">
        <v>42</v>
      </c>
      <c r="E179" s="410" t="s">
        <v>3758</v>
      </c>
    </row>
    <row r="180" spans="1:5">
      <c r="A180" s="407" t="s">
        <v>3967</v>
      </c>
      <c r="B180" s="407" t="s">
        <v>3968</v>
      </c>
      <c r="C180" s="407" t="s">
        <v>3762</v>
      </c>
      <c r="D180" s="410" t="s">
        <v>3758</v>
      </c>
      <c r="E180" s="410" t="s">
        <v>3758</v>
      </c>
    </row>
    <row r="181" spans="1:5">
      <c r="A181" s="407" t="s">
        <v>898</v>
      </c>
      <c r="B181" s="407" t="s">
        <v>3969</v>
      </c>
      <c r="C181" s="407" t="s">
        <v>3760</v>
      </c>
      <c r="D181" s="410" t="s">
        <v>3758</v>
      </c>
      <c r="E181" s="410" t="s">
        <v>3758</v>
      </c>
    </row>
    <row r="182" spans="1:5">
      <c r="A182" s="407" t="s">
        <v>898</v>
      </c>
      <c r="B182" s="407" t="s">
        <v>3920</v>
      </c>
      <c r="C182" s="407" t="s">
        <v>3767</v>
      </c>
      <c r="D182" s="410" t="s">
        <v>3758</v>
      </c>
      <c r="E182" s="410" t="s">
        <v>3758</v>
      </c>
    </row>
    <row r="183" spans="1:5">
      <c r="A183" s="407" t="s">
        <v>3970</v>
      </c>
      <c r="B183" s="407" t="s">
        <v>3971</v>
      </c>
      <c r="C183" s="407" t="s">
        <v>3762</v>
      </c>
      <c r="D183" s="410" t="s">
        <v>42</v>
      </c>
      <c r="E183" s="410" t="s">
        <v>3758</v>
      </c>
    </row>
    <row r="184" spans="1:5">
      <c r="A184" s="407" t="s">
        <v>3970</v>
      </c>
      <c r="B184" s="407" t="s">
        <v>3972</v>
      </c>
      <c r="C184" s="407" t="s">
        <v>3762</v>
      </c>
      <c r="D184" s="410" t="s">
        <v>42</v>
      </c>
      <c r="E184" s="410" t="s">
        <v>3758</v>
      </c>
    </row>
    <row r="185" spans="1:5">
      <c r="A185" s="407" t="s">
        <v>3973</v>
      </c>
      <c r="B185" s="407" t="s">
        <v>3863</v>
      </c>
      <c r="C185" s="407" t="s">
        <v>3794</v>
      </c>
      <c r="D185" s="410" t="s">
        <v>42</v>
      </c>
      <c r="E185" s="410" t="s">
        <v>3758</v>
      </c>
    </row>
    <row r="186" spans="1:5">
      <c r="A186" s="407" t="s">
        <v>3973</v>
      </c>
      <c r="B186" s="407" t="s">
        <v>3871</v>
      </c>
      <c r="C186" s="407" t="s">
        <v>3767</v>
      </c>
      <c r="D186" s="410" t="s">
        <v>42</v>
      </c>
      <c r="E186" s="410" t="s">
        <v>42</v>
      </c>
    </row>
    <row r="187" spans="1:5">
      <c r="A187" s="407" t="s">
        <v>3974</v>
      </c>
      <c r="B187" s="407" t="s">
        <v>3975</v>
      </c>
      <c r="C187" s="407" t="s">
        <v>3867</v>
      </c>
      <c r="D187" s="410" t="s">
        <v>42</v>
      </c>
      <c r="E187" s="410" t="s">
        <v>3758</v>
      </c>
    </row>
    <row r="188" spans="1:5">
      <c r="A188" s="407" t="s">
        <v>3974</v>
      </c>
      <c r="B188" s="407" t="s">
        <v>3976</v>
      </c>
      <c r="C188" s="407" t="s">
        <v>3867</v>
      </c>
      <c r="D188" s="410" t="s">
        <v>3758</v>
      </c>
      <c r="E188" s="410" t="s">
        <v>3758</v>
      </c>
    </row>
    <row r="189" spans="1:5">
      <c r="A189" s="407" t="s">
        <v>3977</v>
      </c>
      <c r="B189" s="407" t="s">
        <v>3778</v>
      </c>
      <c r="C189" s="407" t="s">
        <v>3767</v>
      </c>
      <c r="D189" s="410" t="s">
        <v>42</v>
      </c>
      <c r="E189" s="410" t="s">
        <v>3758</v>
      </c>
    </row>
    <row r="190" spans="1:5">
      <c r="A190" s="407" t="s">
        <v>3977</v>
      </c>
      <c r="B190" s="407" t="s">
        <v>3779</v>
      </c>
      <c r="C190" s="407" t="s">
        <v>3757</v>
      </c>
      <c r="D190" s="410" t="s">
        <v>42</v>
      </c>
      <c r="E190" s="410" t="s">
        <v>3758</v>
      </c>
    </row>
    <row r="191" spans="1:5">
      <c r="A191" s="407" t="s">
        <v>3978</v>
      </c>
      <c r="B191" s="407" t="s">
        <v>3979</v>
      </c>
      <c r="C191" s="407" t="s">
        <v>3798</v>
      </c>
      <c r="D191" s="410" t="s">
        <v>3758</v>
      </c>
      <c r="E191" s="410" t="s">
        <v>3758</v>
      </c>
    </row>
    <row r="192" spans="1:5">
      <c r="A192" s="407" t="s">
        <v>3978</v>
      </c>
      <c r="B192" s="407" t="s">
        <v>3980</v>
      </c>
      <c r="C192" s="407" t="s">
        <v>3762</v>
      </c>
      <c r="D192" s="410" t="s">
        <v>3758</v>
      </c>
      <c r="E192" s="410" t="s">
        <v>3758</v>
      </c>
    </row>
    <row r="193" spans="1:5">
      <c r="A193" s="407" t="s">
        <v>3978</v>
      </c>
      <c r="B193" s="407" t="s">
        <v>3981</v>
      </c>
      <c r="C193" s="407" t="s">
        <v>3760</v>
      </c>
      <c r="D193" s="410" t="s">
        <v>42</v>
      </c>
      <c r="E193" s="410" t="s">
        <v>3758</v>
      </c>
    </row>
    <row r="194" spans="1:5">
      <c r="A194" s="407" t="s">
        <v>3982</v>
      </c>
      <c r="B194" s="407" t="s">
        <v>3983</v>
      </c>
      <c r="C194" s="407" t="s">
        <v>3867</v>
      </c>
      <c r="D194" s="410" t="s">
        <v>42</v>
      </c>
      <c r="E194" s="410" t="s">
        <v>3758</v>
      </c>
    </row>
    <row r="195" spans="1:5">
      <c r="A195" s="407" t="s">
        <v>3982</v>
      </c>
      <c r="B195" s="407" t="s">
        <v>3984</v>
      </c>
      <c r="C195" s="407" t="s">
        <v>3774</v>
      </c>
      <c r="D195" s="410" t="s">
        <v>42</v>
      </c>
      <c r="E195" s="410" t="s">
        <v>42</v>
      </c>
    </row>
    <row r="196" spans="1:5">
      <c r="A196" s="407" t="s">
        <v>3982</v>
      </c>
      <c r="B196" s="407" t="s">
        <v>3985</v>
      </c>
      <c r="C196" s="407" t="s">
        <v>3867</v>
      </c>
      <c r="D196" s="410" t="s">
        <v>42</v>
      </c>
      <c r="E196" s="410" t="s">
        <v>42</v>
      </c>
    </row>
    <row r="197" spans="1:5">
      <c r="A197" s="407" t="s">
        <v>3982</v>
      </c>
      <c r="B197" s="407" t="s">
        <v>3986</v>
      </c>
      <c r="C197" s="407" t="s">
        <v>3774</v>
      </c>
      <c r="D197" s="410" t="s">
        <v>42</v>
      </c>
      <c r="E197" s="410" t="s">
        <v>3758</v>
      </c>
    </row>
    <row r="198" spans="1:5">
      <c r="A198" s="407" t="s">
        <v>3987</v>
      </c>
      <c r="B198" s="407" t="s">
        <v>3988</v>
      </c>
      <c r="C198" s="407" t="s">
        <v>3794</v>
      </c>
      <c r="D198" s="410" t="s">
        <v>42</v>
      </c>
      <c r="E198" s="410" t="s">
        <v>42</v>
      </c>
    </row>
    <row r="199" spans="1:5">
      <c r="A199" s="407" t="s">
        <v>3987</v>
      </c>
      <c r="B199" s="407" t="s">
        <v>3989</v>
      </c>
      <c r="C199" s="407" t="s">
        <v>3794</v>
      </c>
      <c r="D199" s="410" t="s">
        <v>42</v>
      </c>
      <c r="E199" s="410" t="s">
        <v>42</v>
      </c>
    </row>
    <row r="200" spans="1:5">
      <c r="A200" s="407" t="s">
        <v>3987</v>
      </c>
      <c r="B200" s="407" t="s">
        <v>3990</v>
      </c>
      <c r="C200" s="407" t="s">
        <v>3798</v>
      </c>
      <c r="D200" s="410" t="s">
        <v>42</v>
      </c>
      <c r="E200" s="410" t="s">
        <v>42</v>
      </c>
    </row>
    <row r="201" spans="1:5">
      <c r="A201" s="407" t="s">
        <v>3987</v>
      </c>
      <c r="B201" s="407" t="s">
        <v>3991</v>
      </c>
      <c r="C201" s="407" t="s">
        <v>3760</v>
      </c>
      <c r="D201" s="410" t="s">
        <v>42</v>
      </c>
      <c r="E201" s="410" t="s">
        <v>42</v>
      </c>
    </row>
    <row r="202" spans="1:5">
      <c r="A202" s="407" t="s">
        <v>3992</v>
      </c>
      <c r="B202" s="407" t="s">
        <v>3993</v>
      </c>
      <c r="C202" s="407" t="s">
        <v>3760</v>
      </c>
      <c r="D202" s="410" t="s">
        <v>42</v>
      </c>
      <c r="E202" s="410" t="s">
        <v>3758</v>
      </c>
    </row>
    <row r="203" spans="1:5">
      <c r="A203" s="407" t="s">
        <v>3992</v>
      </c>
      <c r="B203" s="407" t="s">
        <v>3994</v>
      </c>
      <c r="C203" s="407" t="s">
        <v>3760</v>
      </c>
      <c r="D203" s="410" t="s">
        <v>42</v>
      </c>
      <c r="E203" s="410" t="s">
        <v>3758</v>
      </c>
    </row>
    <row r="204" spans="1:5">
      <c r="A204" s="407" t="s">
        <v>3995</v>
      </c>
      <c r="B204" s="407" t="s">
        <v>3996</v>
      </c>
      <c r="C204" s="407" t="s">
        <v>3760</v>
      </c>
      <c r="D204" s="410" t="s">
        <v>42</v>
      </c>
      <c r="E204" s="410" t="s">
        <v>3758</v>
      </c>
    </row>
    <row r="205" spans="1:5">
      <c r="A205" s="407" t="s">
        <v>3995</v>
      </c>
      <c r="B205" s="407" t="s">
        <v>3997</v>
      </c>
      <c r="C205" s="407" t="s">
        <v>3794</v>
      </c>
      <c r="D205" s="410" t="s">
        <v>42</v>
      </c>
      <c r="E205" s="410" t="s">
        <v>42</v>
      </c>
    </row>
    <row r="206" spans="1:5">
      <c r="A206" s="407" t="s">
        <v>3998</v>
      </c>
      <c r="B206" s="407" t="s">
        <v>3999</v>
      </c>
      <c r="C206" s="407" t="s">
        <v>3794</v>
      </c>
      <c r="D206" s="410" t="s">
        <v>3758</v>
      </c>
      <c r="E206" s="410" t="s">
        <v>3758</v>
      </c>
    </row>
    <row r="207" spans="1:5">
      <c r="A207" s="407" t="s">
        <v>3998</v>
      </c>
      <c r="B207" s="407" t="s">
        <v>4000</v>
      </c>
      <c r="C207" s="407" t="s">
        <v>3767</v>
      </c>
      <c r="D207" s="410" t="s">
        <v>42</v>
      </c>
      <c r="E207" s="410" t="s">
        <v>42</v>
      </c>
    </row>
    <row r="208" spans="1:5">
      <c r="A208" s="407" t="s">
        <v>3998</v>
      </c>
      <c r="B208" s="407" t="s">
        <v>4001</v>
      </c>
      <c r="C208" s="407" t="s">
        <v>3762</v>
      </c>
      <c r="D208" s="410" t="s">
        <v>3758</v>
      </c>
      <c r="E208" s="410" t="s">
        <v>3758</v>
      </c>
    </row>
    <row r="209" spans="1:5">
      <c r="A209" s="407" t="s">
        <v>4002</v>
      </c>
      <c r="B209" s="407" t="s">
        <v>4003</v>
      </c>
      <c r="C209" s="407" t="s">
        <v>3767</v>
      </c>
      <c r="D209" s="410" t="s">
        <v>42</v>
      </c>
      <c r="E209" s="410" t="s">
        <v>3758</v>
      </c>
    </row>
    <row r="210" spans="1:5">
      <c r="A210" s="407" t="s">
        <v>4002</v>
      </c>
      <c r="B210" s="407" t="s">
        <v>4004</v>
      </c>
      <c r="C210" s="407" t="s">
        <v>3760</v>
      </c>
      <c r="D210" s="410" t="s">
        <v>3758</v>
      </c>
      <c r="E210" s="410" t="s">
        <v>3758</v>
      </c>
    </row>
    <row r="211" spans="1:5">
      <c r="A211" s="407" t="s">
        <v>4002</v>
      </c>
      <c r="B211" s="407" t="s">
        <v>4005</v>
      </c>
      <c r="C211" s="407" t="s">
        <v>3767</v>
      </c>
      <c r="D211" s="410" t="s">
        <v>42</v>
      </c>
      <c r="E211" s="410" t="s">
        <v>3758</v>
      </c>
    </row>
    <row r="212" spans="1:5">
      <c r="A212" s="407" t="s">
        <v>4006</v>
      </c>
      <c r="B212" s="407" t="s">
        <v>4007</v>
      </c>
      <c r="C212" s="407" t="s">
        <v>3762</v>
      </c>
      <c r="D212" s="410" t="s">
        <v>3758</v>
      </c>
      <c r="E212" s="410" t="s">
        <v>3758</v>
      </c>
    </row>
    <row r="213" spans="1:5">
      <c r="A213" s="407" t="s">
        <v>4006</v>
      </c>
      <c r="B213" s="407" t="s">
        <v>4008</v>
      </c>
      <c r="C213" s="407" t="s">
        <v>3760</v>
      </c>
      <c r="D213" s="410" t="s">
        <v>42</v>
      </c>
      <c r="E213" s="410" t="s">
        <v>3758</v>
      </c>
    </row>
    <row r="214" spans="1:5">
      <c r="A214" s="407" t="s">
        <v>4006</v>
      </c>
      <c r="B214" s="407" t="s">
        <v>4009</v>
      </c>
      <c r="C214" s="407" t="s">
        <v>3760</v>
      </c>
      <c r="D214" s="410" t="s">
        <v>42</v>
      </c>
      <c r="E214" s="410" t="s">
        <v>3758</v>
      </c>
    </row>
    <row r="215" spans="1:5">
      <c r="A215" s="407" t="s">
        <v>4010</v>
      </c>
      <c r="B215" s="407" t="s">
        <v>4011</v>
      </c>
      <c r="C215" s="407" t="s">
        <v>3807</v>
      </c>
      <c r="D215" s="410" t="s">
        <v>3758</v>
      </c>
      <c r="E215" s="410" t="s">
        <v>3758</v>
      </c>
    </row>
    <row r="216" spans="1:5">
      <c r="A216" s="407" t="s">
        <v>4010</v>
      </c>
      <c r="B216" s="407" t="s">
        <v>4012</v>
      </c>
      <c r="C216" s="407" t="s">
        <v>3835</v>
      </c>
      <c r="D216" s="410" t="s">
        <v>42</v>
      </c>
      <c r="E216" s="410" t="s">
        <v>3758</v>
      </c>
    </row>
    <row r="217" spans="1:5">
      <c r="A217" s="407" t="s">
        <v>4013</v>
      </c>
      <c r="B217" s="407" t="s">
        <v>4014</v>
      </c>
      <c r="C217" s="407" t="s">
        <v>3762</v>
      </c>
      <c r="D217" s="410" t="s">
        <v>3758</v>
      </c>
      <c r="E217" s="410" t="s">
        <v>3758</v>
      </c>
    </row>
    <row r="218" spans="1:5">
      <c r="A218" s="407" t="s">
        <v>4015</v>
      </c>
      <c r="B218" s="407" t="s">
        <v>4016</v>
      </c>
      <c r="C218" s="407" t="s">
        <v>3798</v>
      </c>
      <c r="D218" s="410" t="s">
        <v>42</v>
      </c>
      <c r="E218" s="410" t="s">
        <v>3758</v>
      </c>
    </row>
    <row r="219" spans="1:5">
      <c r="A219" s="407" t="s">
        <v>655</v>
      </c>
      <c r="B219" s="407" t="s">
        <v>4017</v>
      </c>
      <c r="C219" s="407" t="s">
        <v>3762</v>
      </c>
      <c r="D219" s="410" t="s">
        <v>3758</v>
      </c>
      <c r="E219" s="410" t="s">
        <v>42</v>
      </c>
    </row>
    <row r="220" spans="1:5">
      <c r="A220" s="407" t="s">
        <v>4018</v>
      </c>
      <c r="B220" s="407" t="s">
        <v>3809</v>
      </c>
      <c r="C220" s="407" t="s">
        <v>3760</v>
      </c>
      <c r="D220" s="410" t="s">
        <v>42</v>
      </c>
      <c r="E220" s="410" t="s">
        <v>3758</v>
      </c>
    </row>
    <row r="221" spans="1:5">
      <c r="A221" s="407" t="s">
        <v>4018</v>
      </c>
      <c r="B221" s="407" t="s">
        <v>3944</v>
      </c>
      <c r="C221" s="407" t="s">
        <v>3794</v>
      </c>
      <c r="D221" s="410" t="s">
        <v>3758</v>
      </c>
      <c r="E221" s="410" t="s">
        <v>3758</v>
      </c>
    </row>
    <row r="222" spans="1:5">
      <c r="A222" s="407" t="s">
        <v>4018</v>
      </c>
      <c r="B222" s="407" t="s">
        <v>4019</v>
      </c>
      <c r="C222" s="407" t="s">
        <v>3794</v>
      </c>
      <c r="D222" s="410" t="s">
        <v>3758</v>
      </c>
      <c r="E222" s="410" t="s">
        <v>3758</v>
      </c>
    </row>
    <row r="223" spans="1:5">
      <c r="A223" s="407" t="s">
        <v>4020</v>
      </c>
      <c r="B223" s="407" t="s">
        <v>4021</v>
      </c>
      <c r="C223" s="407" t="s">
        <v>3762</v>
      </c>
      <c r="D223" s="410" t="s">
        <v>3758</v>
      </c>
      <c r="E223" s="410" t="s">
        <v>3758</v>
      </c>
    </row>
    <row r="224" spans="1:5">
      <c r="A224" s="407" t="s">
        <v>4020</v>
      </c>
      <c r="B224" s="407" t="s">
        <v>4022</v>
      </c>
      <c r="C224" s="407" t="s">
        <v>3762</v>
      </c>
      <c r="D224" s="410" t="s">
        <v>3758</v>
      </c>
      <c r="E224" s="410" t="s">
        <v>3758</v>
      </c>
    </row>
    <row r="225" spans="1:5">
      <c r="A225" s="407" t="s">
        <v>909</v>
      </c>
      <c r="B225" s="407" t="s">
        <v>4023</v>
      </c>
      <c r="C225" s="407" t="s">
        <v>3762</v>
      </c>
      <c r="D225" s="410" t="s">
        <v>3758</v>
      </c>
      <c r="E225" s="410" t="s">
        <v>3758</v>
      </c>
    </row>
    <row r="226" spans="1:5">
      <c r="A226" s="407" t="s">
        <v>910</v>
      </c>
      <c r="B226" s="407" t="s">
        <v>4024</v>
      </c>
      <c r="C226" s="407" t="s">
        <v>3762</v>
      </c>
      <c r="D226" s="410" t="s">
        <v>3758</v>
      </c>
      <c r="E226" s="410" t="s">
        <v>3758</v>
      </c>
    </row>
    <row r="227" spans="1:5">
      <c r="A227" s="407" t="s">
        <v>4025</v>
      </c>
      <c r="B227" s="407" t="s">
        <v>4026</v>
      </c>
      <c r="C227" s="407" t="s">
        <v>3760</v>
      </c>
      <c r="D227" s="410" t="s">
        <v>42</v>
      </c>
      <c r="E227" s="410" t="s">
        <v>3758</v>
      </c>
    </row>
    <row r="228" spans="1:5">
      <c r="A228" s="407" t="s">
        <v>4025</v>
      </c>
      <c r="B228" s="407" t="s">
        <v>4027</v>
      </c>
      <c r="C228" s="407" t="s">
        <v>3810</v>
      </c>
      <c r="D228" s="410" t="s">
        <v>42</v>
      </c>
      <c r="E228" s="410" t="s">
        <v>3758</v>
      </c>
    </row>
    <row r="229" spans="1:5">
      <c r="A229" s="407" t="s">
        <v>4025</v>
      </c>
      <c r="B229" s="407" t="s">
        <v>4028</v>
      </c>
      <c r="C229" s="407" t="s">
        <v>3810</v>
      </c>
      <c r="D229" s="410" t="s">
        <v>3758</v>
      </c>
      <c r="E229" s="410" t="s">
        <v>3758</v>
      </c>
    </row>
    <row r="230" spans="1:5">
      <c r="A230" s="407" t="s">
        <v>4029</v>
      </c>
      <c r="B230" s="407" t="s">
        <v>3856</v>
      </c>
      <c r="C230" s="407" t="s">
        <v>3794</v>
      </c>
      <c r="D230" s="410" t="s">
        <v>42</v>
      </c>
      <c r="E230" s="410" t="s">
        <v>3758</v>
      </c>
    </row>
    <row r="231" spans="1:5">
      <c r="A231" s="407" t="s">
        <v>4029</v>
      </c>
      <c r="B231" s="407" t="s">
        <v>4030</v>
      </c>
      <c r="C231" s="407" t="s">
        <v>3794</v>
      </c>
      <c r="D231" s="410" t="s">
        <v>42</v>
      </c>
      <c r="E231" s="410" t="s">
        <v>42</v>
      </c>
    </row>
    <row r="232" spans="1:5">
      <c r="A232" s="407" t="s">
        <v>4029</v>
      </c>
      <c r="B232" s="407" t="s">
        <v>4031</v>
      </c>
      <c r="C232" s="407" t="s">
        <v>3794</v>
      </c>
      <c r="D232" s="410" t="s">
        <v>42</v>
      </c>
      <c r="E232" s="410" t="s">
        <v>3758</v>
      </c>
    </row>
    <row r="233" spans="1:5">
      <c r="A233" s="407" t="s">
        <v>4032</v>
      </c>
      <c r="B233" s="407" t="s">
        <v>4033</v>
      </c>
      <c r="C233" s="407" t="s">
        <v>3794</v>
      </c>
      <c r="D233" s="410" t="s">
        <v>42</v>
      </c>
      <c r="E233" s="410" t="s">
        <v>3758</v>
      </c>
    </row>
    <row r="234" spans="1:5">
      <c r="A234" s="407" t="s">
        <v>4032</v>
      </c>
      <c r="B234" s="407" t="s">
        <v>4034</v>
      </c>
      <c r="C234" s="407" t="s">
        <v>3794</v>
      </c>
      <c r="D234" s="410" t="s">
        <v>42</v>
      </c>
      <c r="E234" s="410" t="s">
        <v>42</v>
      </c>
    </row>
    <row r="235" spans="1:5">
      <c r="A235" s="407" t="s">
        <v>4032</v>
      </c>
      <c r="B235" s="407" t="s">
        <v>4035</v>
      </c>
      <c r="C235" s="407" t="s">
        <v>3794</v>
      </c>
      <c r="D235" s="410" t="s">
        <v>42</v>
      </c>
      <c r="E235" s="410" t="s">
        <v>3758</v>
      </c>
    </row>
    <row r="236" spans="1:5">
      <c r="A236" s="407" t="s">
        <v>4036</v>
      </c>
      <c r="B236" s="407" t="s">
        <v>4037</v>
      </c>
      <c r="C236" s="407" t="s">
        <v>3794</v>
      </c>
      <c r="D236" s="410" t="s">
        <v>42</v>
      </c>
      <c r="E236" s="410" t="s">
        <v>42</v>
      </c>
    </row>
    <row r="237" spans="1:5">
      <c r="A237" s="407" t="s">
        <v>4036</v>
      </c>
      <c r="B237" s="407" t="s">
        <v>4038</v>
      </c>
      <c r="C237" s="407" t="s">
        <v>3760</v>
      </c>
      <c r="D237" s="410" t="s">
        <v>42</v>
      </c>
      <c r="E237" s="410" t="s">
        <v>42</v>
      </c>
    </row>
    <row r="238" spans="1:5">
      <c r="A238" s="407" t="s">
        <v>4036</v>
      </c>
      <c r="B238" s="407" t="s">
        <v>3875</v>
      </c>
      <c r="C238" s="407" t="s">
        <v>3794</v>
      </c>
      <c r="D238" s="410" t="s">
        <v>42</v>
      </c>
      <c r="E238" s="410" t="s">
        <v>42</v>
      </c>
    </row>
    <row r="239" spans="1:5">
      <c r="A239" s="407" t="s">
        <v>4039</v>
      </c>
      <c r="B239" s="407" t="s">
        <v>4040</v>
      </c>
      <c r="C239" s="407" t="s">
        <v>3760</v>
      </c>
      <c r="D239" s="410" t="s">
        <v>42</v>
      </c>
      <c r="E239" s="410" t="s">
        <v>3758</v>
      </c>
    </row>
    <row r="240" spans="1:5">
      <c r="A240" s="407" t="s">
        <v>4039</v>
      </c>
      <c r="B240" s="407" t="s">
        <v>3934</v>
      </c>
      <c r="C240" s="407" t="s">
        <v>3794</v>
      </c>
      <c r="D240" s="410" t="s">
        <v>42</v>
      </c>
      <c r="E240" s="410" t="s">
        <v>3758</v>
      </c>
    </row>
    <row r="241" spans="1:5">
      <c r="A241" s="407" t="s">
        <v>4041</v>
      </c>
      <c r="B241" s="407" t="s">
        <v>4042</v>
      </c>
      <c r="C241" s="407" t="s">
        <v>3760</v>
      </c>
      <c r="D241" s="410" t="s">
        <v>42</v>
      </c>
      <c r="E241" s="410" t="s">
        <v>3758</v>
      </c>
    </row>
    <row r="242" spans="1:5">
      <c r="A242" s="407" t="s">
        <v>4041</v>
      </c>
      <c r="B242" s="407" t="s">
        <v>4043</v>
      </c>
      <c r="C242" s="407" t="s">
        <v>3762</v>
      </c>
      <c r="D242" s="410" t="s">
        <v>3758</v>
      </c>
      <c r="E242" s="410" t="s">
        <v>3758</v>
      </c>
    </row>
    <row r="243" spans="1:5">
      <c r="A243" s="407" t="s">
        <v>4041</v>
      </c>
      <c r="B243" s="407" t="s">
        <v>4044</v>
      </c>
      <c r="C243" s="407" t="s">
        <v>3767</v>
      </c>
      <c r="D243" s="410" t="s">
        <v>42</v>
      </c>
      <c r="E243" s="410" t="s">
        <v>3758</v>
      </c>
    </row>
    <row r="244" spans="1:5">
      <c r="A244" s="407" t="s">
        <v>4045</v>
      </c>
      <c r="B244" s="407" t="s">
        <v>4046</v>
      </c>
      <c r="C244" s="407" t="s">
        <v>3762</v>
      </c>
      <c r="D244" s="410" t="s">
        <v>3758</v>
      </c>
      <c r="E244" s="410" t="s">
        <v>3758</v>
      </c>
    </row>
    <row r="245" spans="1:5">
      <c r="A245" s="407" t="s">
        <v>4047</v>
      </c>
      <c r="B245" s="407" t="s">
        <v>4048</v>
      </c>
      <c r="C245" s="407" t="s">
        <v>3794</v>
      </c>
      <c r="D245" s="410" t="s">
        <v>42</v>
      </c>
      <c r="E245" s="410" t="s">
        <v>42</v>
      </c>
    </row>
    <row r="246" spans="1:5">
      <c r="A246" s="407" t="s">
        <v>4047</v>
      </c>
      <c r="B246" s="407" t="s">
        <v>3838</v>
      </c>
      <c r="C246" s="407" t="s">
        <v>3794</v>
      </c>
      <c r="D246" s="410" t="s">
        <v>42</v>
      </c>
      <c r="E246" s="410" t="s">
        <v>42</v>
      </c>
    </row>
    <row r="247" spans="1:5">
      <c r="A247" s="407" t="s">
        <v>4047</v>
      </c>
      <c r="B247" s="407" t="s">
        <v>4049</v>
      </c>
      <c r="C247" s="407" t="s">
        <v>3794</v>
      </c>
      <c r="D247" s="410" t="s">
        <v>42</v>
      </c>
      <c r="E247" s="410" t="s">
        <v>42</v>
      </c>
    </row>
    <row r="248" spans="1:5">
      <c r="A248" s="407" t="s">
        <v>4050</v>
      </c>
      <c r="B248" s="407" t="s">
        <v>3803</v>
      </c>
      <c r="C248" s="407" t="s">
        <v>3794</v>
      </c>
      <c r="D248" s="410" t="s">
        <v>42</v>
      </c>
      <c r="E248" s="410" t="s">
        <v>42</v>
      </c>
    </row>
    <row r="249" spans="1:5">
      <c r="A249" s="407" t="s">
        <v>4050</v>
      </c>
      <c r="B249" s="407" t="s">
        <v>3804</v>
      </c>
      <c r="C249" s="407" t="s">
        <v>3794</v>
      </c>
      <c r="D249" s="410" t="s">
        <v>42</v>
      </c>
      <c r="E249" s="410" t="s">
        <v>42</v>
      </c>
    </row>
    <row r="250" spans="1:5">
      <c r="A250" s="407" t="s">
        <v>4050</v>
      </c>
      <c r="B250" s="407" t="s">
        <v>3802</v>
      </c>
      <c r="C250" s="407" t="s">
        <v>3760</v>
      </c>
      <c r="D250" s="410" t="s">
        <v>42</v>
      </c>
      <c r="E250" s="410" t="s">
        <v>42</v>
      </c>
    </row>
    <row r="251" spans="1:5">
      <c r="A251" s="407" t="s">
        <v>4051</v>
      </c>
      <c r="B251" s="407" t="s">
        <v>4052</v>
      </c>
      <c r="C251" s="407" t="s">
        <v>3760</v>
      </c>
      <c r="D251" s="410" t="s">
        <v>42</v>
      </c>
      <c r="E251" s="410" t="s">
        <v>3758</v>
      </c>
    </row>
    <row r="252" spans="1:5">
      <c r="A252" s="407" t="s">
        <v>4051</v>
      </c>
      <c r="B252" s="407" t="s">
        <v>4053</v>
      </c>
      <c r="C252" s="407" t="s">
        <v>3762</v>
      </c>
      <c r="D252" s="410" t="s">
        <v>3758</v>
      </c>
      <c r="E252" s="410" t="s">
        <v>3758</v>
      </c>
    </row>
    <row r="253" spans="1:5">
      <c r="A253" s="407" t="s">
        <v>4051</v>
      </c>
      <c r="B253" s="407" t="s">
        <v>4054</v>
      </c>
      <c r="C253" s="407" t="s">
        <v>3810</v>
      </c>
      <c r="D253" s="410" t="s">
        <v>42</v>
      </c>
      <c r="E253" s="410" t="s">
        <v>42</v>
      </c>
    </row>
    <row r="254" spans="1:5">
      <c r="A254" s="407" t="s">
        <v>917</v>
      </c>
      <c r="B254" s="407" t="s">
        <v>4055</v>
      </c>
      <c r="C254" s="407" t="s">
        <v>3760</v>
      </c>
      <c r="D254" s="410" t="s">
        <v>3758</v>
      </c>
      <c r="E254" s="410" t="s">
        <v>3758</v>
      </c>
    </row>
    <row r="255" spans="1:5">
      <c r="A255" s="407" t="s">
        <v>4056</v>
      </c>
      <c r="B255" s="407" t="s">
        <v>4057</v>
      </c>
      <c r="C255" s="407" t="s">
        <v>3767</v>
      </c>
      <c r="D255" s="410" t="s">
        <v>42</v>
      </c>
      <c r="E255" s="410" t="s">
        <v>3758</v>
      </c>
    </row>
    <row r="256" spans="1:5">
      <c r="A256" s="407" t="s">
        <v>4056</v>
      </c>
      <c r="B256" s="407" t="s">
        <v>4058</v>
      </c>
      <c r="C256" s="407" t="s">
        <v>3762</v>
      </c>
      <c r="D256" s="410" t="s">
        <v>42</v>
      </c>
      <c r="E256" s="410" t="s">
        <v>3758</v>
      </c>
    </row>
    <row r="257" spans="1:5">
      <c r="A257" s="407" t="s">
        <v>921</v>
      </c>
      <c r="B257" s="407" t="s">
        <v>4059</v>
      </c>
      <c r="C257" s="407" t="s">
        <v>3867</v>
      </c>
      <c r="D257" s="410" t="s">
        <v>42</v>
      </c>
      <c r="E257" s="410" t="s">
        <v>42</v>
      </c>
    </row>
    <row r="258" spans="1:5">
      <c r="A258" s="407" t="s">
        <v>921</v>
      </c>
      <c r="B258" s="407" t="s">
        <v>4060</v>
      </c>
      <c r="C258" s="407" t="s">
        <v>3762</v>
      </c>
      <c r="D258" s="410" t="s">
        <v>42</v>
      </c>
      <c r="E258" s="410" t="s">
        <v>42</v>
      </c>
    </row>
    <row r="259" spans="1:5">
      <c r="A259" s="407" t="s">
        <v>921</v>
      </c>
      <c r="B259" s="407" t="s">
        <v>4061</v>
      </c>
      <c r="C259" s="407" t="s">
        <v>3798</v>
      </c>
      <c r="D259" s="410" t="s">
        <v>42</v>
      </c>
      <c r="E259" s="410" t="s">
        <v>42</v>
      </c>
    </row>
    <row r="260" spans="1:5">
      <c r="A260" s="407" t="s">
        <v>4062</v>
      </c>
      <c r="B260" s="407" t="s">
        <v>3778</v>
      </c>
      <c r="C260" s="407" t="s">
        <v>3760</v>
      </c>
      <c r="D260" s="410" t="s">
        <v>3758</v>
      </c>
      <c r="E260" s="410" t="s">
        <v>42</v>
      </c>
    </row>
    <row r="261" spans="1:5">
      <c r="A261" s="407" t="s">
        <v>4063</v>
      </c>
      <c r="B261" s="407" t="s">
        <v>4064</v>
      </c>
      <c r="C261" s="407" t="s">
        <v>3762</v>
      </c>
      <c r="D261" s="410" t="s">
        <v>3758</v>
      </c>
      <c r="E261" s="410" t="s">
        <v>3758</v>
      </c>
    </row>
    <row r="262" spans="1:5">
      <c r="A262" s="407" t="s">
        <v>4063</v>
      </c>
      <c r="B262" s="407" t="s">
        <v>4065</v>
      </c>
      <c r="C262" s="407" t="s">
        <v>3760</v>
      </c>
      <c r="D262" s="410" t="s">
        <v>42</v>
      </c>
      <c r="E262" s="410" t="s">
        <v>3758</v>
      </c>
    </row>
    <row r="263" spans="1:5">
      <c r="A263" s="407" t="s">
        <v>4063</v>
      </c>
      <c r="B263" s="407" t="s">
        <v>4066</v>
      </c>
      <c r="C263" s="407" t="s">
        <v>3762</v>
      </c>
      <c r="D263" s="410" t="s">
        <v>42</v>
      </c>
      <c r="E263" s="410" t="s">
        <v>3758</v>
      </c>
    </row>
    <row r="264" spans="1:5">
      <c r="A264" s="407" t="s">
        <v>4067</v>
      </c>
      <c r="B264" s="407" t="s">
        <v>3778</v>
      </c>
      <c r="C264" s="407" t="s">
        <v>3760</v>
      </c>
      <c r="D264" s="410" t="s">
        <v>3758</v>
      </c>
      <c r="E264" s="410" t="s">
        <v>42</v>
      </c>
    </row>
    <row r="265" spans="1:5">
      <c r="A265" s="407" t="s">
        <v>4068</v>
      </c>
      <c r="B265" s="407" t="s">
        <v>4069</v>
      </c>
      <c r="C265" s="407" t="s">
        <v>3762</v>
      </c>
      <c r="D265" s="410" t="s">
        <v>42</v>
      </c>
      <c r="E265" s="410" t="s">
        <v>3758</v>
      </c>
    </row>
    <row r="266" spans="1:5">
      <c r="A266" s="407" t="s">
        <v>4068</v>
      </c>
      <c r="B266" s="407" t="s">
        <v>4070</v>
      </c>
      <c r="C266" s="407" t="s">
        <v>3867</v>
      </c>
      <c r="D266" s="410" t="s">
        <v>42</v>
      </c>
      <c r="E266" s="410" t="s">
        <v>3758</v>
      </c>
    </row>
    <row r="267" spans="1:5">
      <c r="A267" s="407" t="s">
        <v>4071</v>
      </c>
      <c r="B267" s="407" t="s">
        <v>4072</v>
      </c>
      <c r="C267" s="407" t="s">
        <v>3774</v>
      </c>
      <c r="D267" s="410" t="s">
        <v>42</v>
      </c>
      <c r="E267" s="410" t="s">
        <v>3758</v>
      </c>
    </row>
    <row r="268" spans="1:5">
      <c r="A268" s="407" t="s">
        <v>4071</v>
      </c>
      <c r="B268" s="407" t="s">
        <v>3784</v>
      </c>
      <c r="C268" s="407" t="s">
        <v>3785</v>
      </c>
      <c r="D268" s="410" t="s">
        <v>3758</v>
      </c>
      <c r="E268" s="410" t="s">
        <v>3758</v>
      </c>
    </row>
    <row r="269" spans="1:5">
      <c r="A269" s="407" t="s">
        <v>4071</v>
      </c>
      <c r="B269" s="407" t="s">
        <v>4073</v>
      </c>
      <c r="C269" s="407" t="s">
        <v>3807</v>
      </c>
      <c r="D269" s="410" t="s">
        <v>42</v>
      </c>
      <c r="E269" s="410" t="s">
        <v>3758</v>
      </c>
    </row>
    <row r="270" spans="1:5">
      <c r="A270" s="407" t="s">
        <v>4071</v>
      </c>
      <c r="B270" s="407" t="s">
        <v>4074</v>
      </c>
      <c r="C270" s="407" t="s">
        <v>3807</v>
      </c>
      <c r="D270" s="410" t="s">
        <v>42</v>
      </c>
      <c r="E270" s="410" t="s">
        <v>42</v>
      </c>
    </row>
    <row r="271" spans="1:5">
      <c r="A271" s="407" t="s">
        <v>4075</v>
      </c>
      <c r="B271" s="407" t="s">
        <v>4076</v>
      </c>
      <c r="C271" s="407" t="s">
        <v>3794</v>
      </c>
      <c r="D271" s="410" t="s">
        <v>42</v>
      </c>
      <c r="E271" s="410" t="s">
        <v>3758</v>
      </c>
    </row>
    <row r="272" spans="1:5">
      <c r="A272" s="407" t="s">
        <v>4075</v>
      </c>
      <c r="B272" s="407" t="s">
        <v>4077</v>
      </c>
      <c r="C272" s="407" t="s">
        <v>3762</v>
      </c>
      <c r="D272" s="410" t="s">
        <v>42</v>
      </c>
      <c r="E272" s="410" t="s">
        <v>42</v>
      </c>
    </row>
    <row r="273" spans="1:5">
      <c r="A273" s="407" t="s">
        <v>4078</v>
      </c>
      <c r="B273" s="407" t="s">
        <v>3904</v>
      </c>
      <c r="C273" s="407" t="s">
        <v>3767</v>
      </c>
      <c r="D273" s="410" t="s">
        <v>42</v>
      </c>
      <c r="E273" s="410" t="s">
        <v>42</v>
      </c>
    </row>
    <row r="274" spans="1:5">
      <c r="A274" s="407" t="s">
        <v>4078</v>
      </c>
      <c r="B274" s="407" t="s">
        <v>3906</v>
      </c>
      <c r="C274" s="407" t="s">
        <v>3794</v>
      </c>
      <c r="D274" s="410" t="s">
        <v>42</v>
      </c>
      <c r="E274" s="410" t="s">
        <v>42</v>
      </c>
    </row>
    <row r="275" spans="1:5">
      <c r="A275" s="407" t="s">
        <v>4078</v>
      </c>
      <c r="B275" s="407" t="s">
        <v>3903</v>
      </c>
      <c r="C275" s="407" t="s">
        <v>3794</v>
      </c>
      <c r="D275" s="410" t="s">
        <v>42</v>
      </c>
      <c r="E275" s="410" t="s">
        <v>42</v>
      </c>
    </row>
    <row r="276" spans="1:5">
      <c r="A276" s="407" t="s">
        <v>4078</v>
      </c>
      <c r="B276" s="407" t="s">
        <v>3905</v>
      </c>
      <c r="C276" s="407" t="s">
        <v>3794</v>
      </c>
      <c r="D276" s="410" t="s">
        <v>42</v>
      </c>
      <c r="E276" s="410" t="s">
        <v>42</v>
      </c>
    </row>
    <row r="277" spans="1:5">
      <c r="A277" s="407" t="s">
        <v>4079</v>
      </c>
      <c r="B277" s="407" t="s">
        <v>4080</v>
      </c>
      <c r="C277" s="407" t="s">
        <v>3760</v>
      </c>
      <c r="D277" s="410" t="s">
        <v>3758</v>
      </c>
      <c r="E277" s="410" t="s">
        <v>3758</v>
      </c>
    </row>
    <row r="278" spans="1:5">
      <c r="A278" s="407" t="s">
        <v>933</v>
      </c>
      <c r="B278" s="407" t="s">
        <v>3779</v>
      </c>
      <c r="C278" s="407" t="s">
        <v>3757</v>
      </c>
      <c r="D278" s="410" t="s">
        <v>42</v>
      </c>
      <c r="E278" s="410" t="s">
        <v>3758</v>
      </c>
    </row>
    <row r="279" spans="1:5">
      <c r="A279" s="407" t="s">
        <v>4081</v>
      </c>
      <c r="B279" s="407" t="s">
        <v>4082</v>
      </c>
      <c r="C279" s="407" t="s">
        <v>3794</v>
      </c>
      <c r="D279" s="410" t="s">
        <v>3758</v>
      </c>
      <c r="E279" s="410" t="s">
        <v>3758</v>
      </c>
    </row>
    <row r="280" spans="1:5">
      <c r="A280" s="407" t="s">
        <v>936</v>
      </c>
      <c r="B280" s="407" t="s">
        <v>4083</v>
      </c>
      <c r="C280" s="407" t="s">
        <v>3760</v>
      </c>
      <c r="D280" s="410" t="s">
        <v>42</v>
      </c>
      <c r="E280" s="410" t="s">
        <v>3758</v>
      </c>
    </row>
    <row r="281" spans="1:5">
      <c r="A281" s="407" t="s">
        <v>936</v>
      </c>
      <c r="B281" s="407" t="s">
        <v>4084</v>
      </c>
      <c r="C281" s="407" t="s">
        <v>3762</v>
      </c>
      <c r="D281" s="410" t="s">
        <v>3758</v>
      </c>
      <c r="E281" s="410" t="s">
        <v>3758</v>
      </c>
    </row>
    <row r="282" spans="1:5">
      <c r="A282" s="407" t="s">
        <v>937</v>
      </c>
      <c r="B282" s="407" t="s">
        <v>3892</v>
      </c>
      <c r="C282" s="407" t="s">
        <v>3762</v>
      </c>
      <c r="D282" s="410" t="s">
        <v>3758</v>
      </c>
      <c r="E282" s="410" t="s">
        <v>3758</v>
      </c>
    </row>
    <row r="283" spans="1:5">
      <c r="A283" s="407" t="s">
        <v>4085</v>
      </c>
      <c r="B283" s="407" t="s">
        <v>4086</v>
      </c>
      <c r="C283" s="407" t="s">
        <v>3794</v>
      </c>
      <c r="D283" s="410" t="s">
        <v>42</v>
      </c>
      <c r="E283" s="410" t="s">
        <v>42</v>
      </c>
    </row>
    <row r="284" spans="1:5">
      <c r="A284" s="407" t="s">
        <v>4085</v>
      </c>
      <c r="B284" s="407" t="s">
        <v>4087</v>
      </c>
      <c r="C284" s="407" t="s">
        <v>3794</v>
      </c>
      <c r="D284" s="410" t="s">
        <v>42</v>
      </c>
      <c r="E284" s="410" t="s">
        <v>42</v>
      </c>
    </row>
    <row r="285" spans="1:5">
      <c r="A285" s="407" t="s">
        <v>4085</v>
      </c>
      <c r="B285" s="407" t="s">
        <v>4088</v>
      </c>
      <c r="C285" s="407" t="s">
        <v>3760</v>
      </c>
      <c r="D285" s="410" t="s">
        <v>42</v>
      </c>
      <c r="E285" s="410" t="s">
        <v>42</v>
      </c>
    </row>
    <row r="286" spans="1:5">
      <c r="A286" s="407" t="s">
        <v>4085</v>
      </c>
      <c r="B286" s="407" t="s">
        <v>4089</v>
      </c>
      <c r="C286" s="407" t="s">
        <v>3760</v>
      </c>
      <c r="D286" s="410" t="s">
        <v>42</v>
      </c>
      <c r="E286" s="410" t="s">
        <v>42</v>
      </c>
    </row>
    <row r="287" spans="1:5">
      <c r="A287" s="407" t="s">
        <v>938</v>
      </c>
      <c r="B287" s="407" t="s">
        <v>4090</v>
      </c>
      <c r="C287" s="407" t="s">
        <v>3760</v>
      </c>
      <c r="D287" s="410" t="s">
        <v>3758</v>
      </c>
      <c r="E287" s="410" t="s">
        <v>3758</v>
      </c>
    </row>
    <row r="288" spans="1:5">
      <c r="A288" s="407" t="s">
        <v>944</v>
      </c>
      <c r="B288" s="407" t="s">
        <v>4091</v>
      </c>
      <c r="C288" s="407" t="s">
        <v>3762</v>
      </c>
      <c r="D288" s="410" t="s">
        <v>3758</v>
      </c>
      <c r="E288" s="410" t="s">
        <v>3758</v>
      </c>
    </row>
    <row r="289" spans="1:5">
      <c r="A289" s="407" t="s">
        <v>945</v>
      </c>
      <c r="B289" s="407" t="s">
        <v>3944</v>
      </c>
      <c r="C289" s="407" t="s">
        <v>3760</v>
      </c>
      <c r="D289" s="410" t="s">
        <v>3758</v>
      </c>
      <c r="E289" s="410" t="s">
        <v>3758</v>
      </c>
    </row>
    <row r="290" spans="1:5">
      <c r="A290" s="407" t="s">
        <v>945</v>
      </c>
      <c r="B290" s="407" t="s">
        <v>4092</v>
      </c>
      <c r="C290" s="407" t="s">
        <v>3760</v>
      </c>
      <c r="D290" s="410" t="s">
        <v>42</v>
      </c>
      <c r="E290" s="410" t="s">
        <v>3758</v>
      </c>
    </row>
    <row r="291" spans="1:5">
      <c r="A291" s="407" t="s">
        <v>4093</v>
      </c>
      <c r="B291" s="407" t="s">
        <v>4094</v>
      </c>
      <c r="C291" s="407" t="s">
        <v>4095</v>
      </c>
      <c r="D291" s="410" t="s">
        <v>42</v>
      </c>
      <c r="E291" s="410" t="s">
        <v>3758</v>
      </c>
    </row>
    <row r="292" spans="1:5">
      <c r="A292" s="407" t="s">
        <v>4096</v>
      </c>
      <c r="B292" s="407" t="s">
        <v>4097</v>
      </c>
      <c r="C292" s="407" t="s">
        <v>3762</v>
      </c>
      <c r="D292" s="410" t="s">
        <v>42</v>
      </c>
      <c r="E292" s="410" t="s">
        <v>3758</v>
      </c>
    </row>
    <row r="293" spans="1:5">
      <c r="A293" s="407" t="s">
        <v>4096</v>
      </c>
      <c r="B293" s="407" t="s">
        <v>3838</v>
      </c>
      <c r="C293" s="407" t="s">
        <v>3760</v>
      </c>
      <c r="D293" s="410" t="s">
        <v>42</v>
      </c>
      <c r="E293" s="410" t="s">
        <v>3758</v>
      </c>
    </row>
    <row r="294" spans="1:5">
      <c r="A294" s="407" t="s">
        <v>4096</v>
      </c>
      <c r="B294" s="407" t="s">
        <v>4098</v>
      </c>
      <c r="C294" s="407" t="s">
        <v>3794</v>
      </c>
      <c r="D294" s="410" t="s">
        <v>42</v>
      </c>
      <c r="E294" s="410" t="s">
        <v>42</v>
      </c>
    </row>
    <row r="295" spans="1:5">
      <c r="A295" s="407" t="s">
        <v>4099</v>
      </c>
      <c r="B295" s="407" t="s">
        <v>4100</v>
      </c>
      <c r="C295" s="407" t="s">
        <v>4095</v>
      </c>
      <c r="D295" s="410" t="s">
        <v>42</v>
      </c>
      <c r="E295" s="410" t="s">
        <v>3758</v>
      </c>
    </row>
    <row r="296" spans="1:5">
      <c r="A296" s="407" t="s">
        <v>4099</v>
      </c>
      <c r="B296" s="407" t="s">
        <v>4101</v>
      </c>
      <c r="C296" s="407" t="s">
        <v>3762</v>
      </c>
      <c r="D296" s="410" t="s">
        <v>42</v>
      </c>
      <c r="E296" s="410" t="s">
        <v>42</v>
      </c>
    </row>
    <row r="297" spans="1:5">
      <c r="A297" s="407" t="s">
        <v>4099</v>
      </c>
      <c r="B297" s="407" t="s">
        <v>4102</v>
      </c>
      <c r="C297" s="407" t="s">
        <v>3794</v>
      </c>
      <c r="D297" s="410" t="s">
        <v>42</v>
      </c>
      <c r="E297" s="410" t="s">
        <v>3758</v>
      </c>
    </row>
    <row r="298" spans="1:5">
      <c r="A298" s="407" t="s">
        <v>951</v>
      </c>
      <c r="B298" s="407" t="s">
        <v>4103</v>
      </c>
      <c r="C298" s="407" t="s">
        <v>3762</v>
      </c>
      <c r="D298" s="410" t="s">
        <v>42</v>
      </c>
      <c r="E298" s="410" t="s">
        <v>3758</v>
      </c>
    </row>
    <row r="299" spans="1:5">
      <c r="A299" s="407" t="s">
        <v>951</v>
      </c>
      <c r="B299" s="407" t="s">
        <v>4104</v>
      </c>
      <c r="C299" s="407" t="s">
        <v>3762</v>
      </c>
      <c r="D299" s="410" t="s">
        <v>3758</v>
      </c>
      <c r="E299" s="410" t="s">
        <v>3758</v>
      </c>
    </row>
    <row r="300" spans="1:5">
      <c r="A300" s="407" t="s">
        <v>952</v>
      </c>
      <c r="B300" s="407" t="s">
        <v>4105</v>
      </c>
      <c r="C300" s="407" t="s">
        <v>3760</v>
      </c>
      <c r="D300" s="410" t="s">
        <v>3758</v>
      </c>
      <c r="E300" s="410" t="s">
        <v>3758</v>
      </c>
    </row>
    <row r="301" spans="1:5">
      <c r="A301" s="407" t="s">
        <v>952</v>
      </c>
      <c r="B301" s="407" t="s">
        <v>4106</v>
      </c>
      <c r="C301" s="407" t="s">
        <v>3760</v>
      </c>
      <c r="D301" s="410" t="s">
        <v>42</v>
      </c>
      <c r="E301" s="410" t="s">
        <v>3758</v>
      </c>
    </row>
    <row r="302" spans="1:5">
      <c r="A302" s="407" t="s">
        <v>952</v>
      </c>
      <c r="B302" s="407" t="s">
        <v>4107</v>
      </c>
      <c r="C302" s="407" t="s">
        <v>3762</v>
      </c>
      <c r="D302" s="410" t="s">
        <v>3758</v>
      </c>
      <c r="E302" s="410" t="s">
        <v>3758</v>
      </c>
    </row>
    <row r="303" spans="1:5">
      <c r="A303" s="407" t="s">
        <v>4108</v>
      </c>
      <c r="B303" s="407" t="s">
        <v>4058</v>
      </c>
      <c r="C303" s="407" t="s">
        <v>3760</v>
      </c>
      <c r="D303" s="410" t="s">
        <v>42</v>
      </c>
      <c r="E303" s="410" t="s">
        <v>42</v>
      </c>
    </row>
    <row r="304" spans="1:5">
      <c r="A304" s="407" t="s">
        <v>4108</v>
      </c>
      <c r="B304" s="407" t="s">
        <v>4109</v>
      </c>
      <c r="C304" s="407" t="s">
        <v>3762</v>
      </c>
      <c r="D304" s="410" t="s">
        <v>3758</v>
      </c>
      <c r="E304" s="410" t="s">
        <v>3758</v>
      </c>
    </row>
    <row r="305" spans="1:5">
      <c r="A305" s="407" t="s">
        <v>954</v>
      </c>
      <c r="B305" s="407" t="s">
        <v>4110</v>
      </c>
      <c r="C305" s="407" t="s">
        <v>4095</v>
      </c>
      <c r="D305" s="410" t="s">
        <v>42</v>
      </c>
      <c r="E305" s="410" t="s">
        <v>3758</v>
      </c>
    </row>
    <row r="306" spans="1:5">
      <c r="A306" s="407" t="s">
        <v>954</v>
      </c>
      <c r="B306" s="407" t="s">
        <v>4111</v>
      </c>
      <c r="C306" s="407" t="s">
        <v>3807</v>
      </c>
      <c r="D306" s="410" t="s">
        <v>42</v>
      </c>
      <c r="E306" s="410" t="s">
        <v>3758</v>
      </c>
    </row>
    <row r="307" spans="1:5">
      <c r="A307" s="407" t="s">
        <v>954</v>
      </c>
      <c r="B307" s="407" t="s">
        <v>4112</v>
      </c>
      <c r="C307" s="407" t="s">
        <v>3835</v>
      </c>
      <c r="D307" s="410" t="s">
        <v>3758</v>
      </c>
      <c r="E307" s="410" t="s">
        <v>3758</v>
      </c>
    </row>
    <row r="308" spans="1:5">
      <c r="A308" s="407" t="s">
        <v>956</v>
      </c>
      <c r="B308" s="407" t="s">
        <v>4113</v>
      </c>
      <c r="C308" s="407" t="s">
        <v>3794</v>
      </c>
      <c r="D308" s="410" t="s">
        <v>42</v>
      </c>
      <c r="E308" s="410" t="s">
        <v>3758</v>
      </c>
    </row>
    <row r="309" spans="1:5">
      <c r="A309" s="407" t="s">
        <v>956</v>
      </c>
      <c r="B309" s="407" t="s">
        <v>4114</v>
      </c>
      <c r="C309" s="407" t="s">
        <v>3757</v>
      </c>
      <c r="D309" s="410" t="s">
        <v>3758</v>
      </c>
      <c r="E309" s="410" t="s">
        <v>3758</v>
      </c>
    </row>
    <row r="310" spans="1:5">
      <c r="A310" s="407" t="s">
        <v>957</v>
      </c>
      <c r="B310" s="407" t="s">
        <v>4115</v>
      </c>
      <c r="C310" s="407" t="s">
        <v>3807</v>
      </c>
      <c r="D310" s="410" t="s">
        <v>42</v>
      </c>
      <c r="E310" s="410" t="s">
        <v>3758</v>
      </c>
    </row>
    <row r="311" spans="1:5">
      <c r="A311" s="407" t="s">
        <v>957</v>
      </c>
      <c r="B311" s="407" t="s">
        <v>3784</v>
      </c>
      <c r="C311" s="407" t="s">
        <v>3785</v>
      </c>
      <c r="D311" s="410" t="s">
        <v>3758</v>
      </c>
      <c r="E311" s="410" t="s">
        <v>3758</v>
      </c>
    </row>
    <row r="312" spans="1:5">
      <c r="A312" s="407" t="s">
        <v>4116</v>
      </c>
      <c r="B312" s="407" t="s">
        <v>4117</v>
      </c>
      <c r="C312" s="407" t="s">
        <v>3760</v>
      </c>
      <c r="D312" s="410" t="s">
        <v>3758</v>
      </c>
      <c r="E312" s="410" t="s">
        <v>3758</v>
      </c>
    </row>
    <row r="313" spans="1:5">
      <c r="A313" s="407" t="s">
        <v>4118</v>
      </c>
      <c r="B313" s="407" t="s">
        <v>4119</v>
      </c>
      <c r="C313" s="407" t="s">
        <v>3794</v>
      </c>
      <c r="D313" s="410" t="s">
        <v>42</v>
      </c>
      <c r="E313" s="410" t="s">
        <v>42</v>
      </c>
    </row>
    <row r="314" spans="1:5">
      <c r="A314" s="407" t="s">
        <v>4118</v>
      </c>
      <c r="B314" s="407" t="s">
        <v>4120</v>
      </c>
      <c r="C314" s="407" t="s">
        <v>3767</v>
      </c>
      <c r="D314" s="410" t="s">
        <v>42</v>
      </c>
      <c r="E314" s="410" t="s">
        <v>42</v>
      </c>
    </row>
    <row r="315" spans="1:5">
      <c r="A315" s="407" t="s">
        <v>4118</v>
      </c>
      <c r="B315" s="407" t="s">
        <v>4121</v>
      </c>
      <c r="C315" s="407" t="s">
        <v>3794</v>
      </c>
      <c r="D315" s="410" t="s">
        <v>42</v>
      </c>
      <c r="E315" s="410" t="s">
        <v>42</v>
      </c>
    </row>
    <row r="316" spans="1:5">
      <c r="A316" s="407" t="s">
        <v>4118</v>
      </c>
      <c r="B316" s="407" t="s">
        <v>3773</v>
      </c>
      <c r="C316" s="407" t="s">
        <v>3794</v>
      </c>
      <c r="D316" s="410" t="s">
        <v>42</v>
      </c>
      <c r="E316" s="410" t="s">
        <v>42</v>
      </c>
    </row>
    <row r="317" spans="1:5">
      <c r="A317" s="407" t="s">
        <v>4122</v>
      </c>
      <c r="B317" s="407" t="s">
        <v>3773</v>
      </c>
      <c r="C317" s="407" t="s">
        <v>3774</v>
      </c>
      <c r="D317" s="410" t="s">
        <v>42</v>
      </c>
      <c r="E317" s="410" t="s">
        <v>42</v>
      </c>
    </row>
    <row r="318" spans="1:5">
      <c r="A318" s="407" t="s">
        <v>4123</v>
      </c>
      <c r="B318" s="407" t="s">
        <v>3803</v>
      </c>
      <c r="C318" s="407" t="s">
        <v>3794</v>
      </c>
      <c r="D318" s="410" t="s">
        <v>42</v>
      </c>
      <c r="E318" s="410" t="s">
        <v>42</v>
      </c>
    </row>
    <row r="319" spans="1:5">
      <c r="A319" s="407" t="s">
        <v>4123</v>
      </c>
      <c r="B319" s="407" t="s">
        <v>3804</v>
      </c>
      <c r="C319" s="407" t="s">
        <v>3794</v>
      </c>
      <c r="D319" s="410" t="s">
        <v>42</v>
      </c>
      <c r="E319" s="410" t="s">
        <v>42</v>
      </c>
    </row>
    <row r="320" spans="1:5">
      <c r="A320" s="407" t="s">
        <v>4123</v>
      </c>
      <c r="B320" s="407" t="s">
        <v>3802</v>
      </c>
      <c r="C320" s="407" t="s">
        <v>3760</v>
      </c>
      <c r="D320" s="410" t="s">
        <v>42</v>
      </c>
      <c r="E320" s="410" t="s">
        <v>42</v>
      </c>
    </row>
    <row r="321" spans="1:5">
      <c r="A321" s="407" t="s">
        <v>4124</v>
      </c>
      <c r="B321" s="407" t="s">
        <v>4125</v>
      </c>
      <c r="C321" s="407" t="s">
        <v>3798</v>
      </c>
      <c r="D321" s="410" t="s">
        <v>42</v>
      </c>
      <c r="E321" s="410" t="s">
        <v>42</v>
      </c>
    </row>
    <row r="322" spans="1:5">
      <c r="A322" s="407" t="s">
        <v>4124</v>
      </c>
      <c r="B322" s="407" t="s">
        <v>4126</v>
      </c>
      <c r="C322" s="407" t="s">
        <v>3794</v>
      </c>
      <c r="D322" s="410" t="s">
        <v>42</v>
      </c>
      <c r="E322" s="410" t="s">
        <v>42</v>
      </c>
    </row>
    <row r="323" spans="1:5">
      <c r="A323" s="407" t="s">
        <v>4124</v>
      </c>
      <c r="B323" s="407" t="s">
        <v>4127</v>
      </c>
      <c r="C323" s="407" t="s">
        <v>3760</v>
      </c>
      <c r="D323" s="410" t="s">
        <v>42</v>
      </c>
      <c r="E323" s="410" t="s">
        <v>42</v>
      </c>
    </row>
    <row r="324" spans="1:5">
      <c r="A324" s="407" t="s">
        <v>964</v>
      </c>
      <c r="B324" s="407" t="s">
        <v>4128</v>
      </c>
      <c r="C324" s="407" t="s">
        <v>3760</v>
      </c>
      <c r="D324" s="410" t="s">
        <v>3758</v>
      </c>
      <c r="E324" s="410" t="s">
        <v>3758</v>
      </c>
    </row>
    <row r="325" spans="1:5">
      <c r="A325" s="407" t="s">
        <v>4129</v>
      </c>
      <c r="B325" s="407" t="s">
        <v>4130</v>
      </c>
      <c r="C325" s="407" t="s">
        <v>3810</v>
      </c>
      <c r="D325" s="410" t="s">
        <v>3758</v>
      </c>
      <c r="E325" s="410" t="s">
        <v>3758</v>
      </c>
    </row>
    <row r="326" spans="1:5">
      <c r="A326" s="407" t="s">
        <v>4129</v>
      </c>
      <c r="B326" s="407" t="s">
        <v>4131</v>
      </c>
      <c r="C326" s="407" t="s">
        <v>3760</v>
      </c>
      <c r="D326" s="410" t="s">
        <v>42</v>
      </c>
      <c r="E326" s="410" t="s">
        <v>3758</v>
      </c>
    </row>
    <row r="327" spans="1:5">
      <c r="A327" s="407" t="s">
        <v>4129</v>
      </c>
      <c r="B327" s="407" t="s">
        <v>4132</v>
      </c>
      <c r="C327" s="407" t="s">
        <v>3762</v>
      </c>
      <c r="D327" s="410" t="s">
        <v>42</v>
      </c>
      <c r="E327" s="410" t="s">
        <v>42</v>
      </c>
    </row>
    <row r="328" spans="1:5">
      <c r="A328" s="407" t="s">
        <v>4129</v>
      </c>
      <c r="B328" s="407" t="s">
        <v>4133</v>
      </c>
      <c r="C328" s="407" t="s">
        <v>3760</v>
      </c>
      <c r="D328" s="410" t="s">
        <v>42</v>
      </c>
      <c r="E328" s="410" t="s">
        <v>3758</v>
      </c>
    </row>
    <row r="329" spans="1:5">
      <c r="A329" s="407" t="s">
        <v>4129</v>
      </c>
      <c r="B329" s="407" t="s">
        <v>4132</v>
      </c>
      <c r="C329" s="407" t="s">
        <v>3762</v>
      </c>
      <c r="D329" s="410" t="s">
        <v>42</v>
      </c>
      <c r="E329" s="410" t="s">
        <v>42</v>
      </c>
    </row>
    <row r="330" spans="1:5">
      <c r="A330" s="407" t="s">
        <v>4129</v>
      </c>
      <c r="B330" s="407" t="s">
        <v>4134</v>
      </c>
      <c r="C330" s="407" t="s">
        <v>3810</v>
      </c>
      <c r="D330" s="410" t="s">
        <v>3758</v>
      </c>
      <c r="E330" s="410" t="s">
        <v>3758</v>
      </c>
    </row>
    <row r="331" spans="1:5">
      <c r="A331" s="407" t="s">
        <v>4135</v>
      </c>
      <c r="B331" s="407" t="s">
        <v>4136</v>
      </c>
      <c r="C331" s="407" t="s">
        <v>3810</v>
      </c>
      <c r="D331" s="410" t="s">
        <v>42</v>
      </c>
      <c r="E331" s="410" t="s">
        <v>3758</v>
      </c>
    </row>
    <row r="332" spans="1:5">
      <c r="A332" s="407" t="s">
        <v>4135</v>
      </c>
      <c r="B332" s="407" t="s">
        <v>4137</v>
      </c>
      <c r="C332" s="407" t="s">
        <v>3810</v>
      </c>
      <c r="D332" s="410" t="s">
        <v>42</v>
      </c>
      <c r="E332" s="410" t="s">
        <v>3758</v>
      </c>
    </row>
    <row r="333" spans="1:5">
      <c r="A333" s="407" t="s">
        <v>4138</v>
      </c>
      <c r="B333" s="407" t="s">
        <v>3875</v>
      </c>
      <c r="C333" s="407" t="s">
        <v>3762</v>
      </c>
      <c r="D333" s="410" t="s">
        <v>3758</v>
      </c>
      <c r="E333" s="410" t="s">
        <v>3758</v>
      </c>
    </row>
    <row r="334" spans="1:5">
      <c r="A334" s="407" t="s">
        <v>4139</v>
      </c>
      <c r="B334" s="407" t="s">
        <v>4140</v>
      </c>
      <c r="C334" s="407" t="s">
        <v>3760</v>
      </c>
      <c r="D334" s="410" t="s">
        <v>42</v>
      </c>
      <c r="E334" s="410" t="s">
        <v>42</v>
      </c>
    </row>
    <row r="335" spans="1:5">
      <c r="A335" s="407" t="s">
        <v>4139</v>
      </c>
      <c r="B335" s="407" t="s">
        <v>4141</v>
      </c>
      <c r="C335" s="407" t="s">
        <v>3798</v>
      </c>
      <c r="D335" s="410" t="s">
        <v>42</v>
      </c>
      <c r="E335" s="410" t="s">
        <v>42</v>
      </c>
    </row>
    <row r="336" spans="1:5">
      <c r="A336" s="407" t="s">
        <v>4139</v>
      </c>
      <c r="B336" s="407" t="s">
        <v>4142</v>
      </c>
      <c r="C336" s="407" t="s">
        <v>3767</v>
      </c>
      <c r="D336" s="410" t="s">
        <v>42</v>
      </c>
      <c r="E336" s="410" t="s">
        <v>42</v>
      </c>
    </row>
    <row r="337" spans="1:5">
      <c r="A337" s="407" t="s">
        <v>4143</v>
      </c>
      <c r="B337" s="407" t="s">
        <v>4144</v>
      </c>
      <c r="C337" s="407" t="s">
        <v>3760</v>
      </c>
      <c r="D337" s="410" t="s">
        <v>3758</v>
      </c>
      <c r="E337" s="410" t="s">
        <v>3758</v>
      </c>
    </row>
    <row r="338" spans="1:5">
      <c r="A338" s="407" t="s">
        <v>4143</v>
      </c>
      <c r="B338" s="407" t="s">
        <v>4145</v>
      </c>
      <c r="C338" s="407" t="s">
        <v>3760</v>
      </c>
      <c r="D338" s="410" t="s">
        <v>3758</v>
      </c>
      <c r="E338" s="410" t="s">
        <v>3758</v>
      </c>
    </row>
    <row r="339" spans="1:5">
      <c r="A339" s="407" t="s">
        <v>4143</v>
      </c>
      <c r="B339" s="407" t="s">
        <v>4146</v>
      </c>
      <c r="C339" s="407" t="s">
        <v>3794</v>
      </c>
      <c r="D339" s="410" t="s">
        <v>42</v>
      </c>
      <c r="E339" s="410" t="s">
        <v>3758</v>
      </c>
    </row>
    <row r="340" spans="1:5">
      <c r="A340" s="407" t="s">
        <v>4143</v>
      </c>
      <c r="B340" s="407" t="s">
        <v>3823</v>
      </c>
      <c r="C340" s="407" t="s">
        <v>3794</v>
      </c>
      <c r="D340" s="410" t="s">
        <v>42</v>
      </c>
      <c r="E340" s="410" t="s">
        <v>42</v>
      </c>
    </row>
    <row r="341" spans="1:5">
      <c r="A341" s="407" t="s">
        <v>4143</v>
      </c>
      <c r="B341" s="407" t="s">
        <v>4147</v>
      </c>
      <c r="C341" s="407" t="s">
        <v>3760</v>
      </c>
      <c r="D341" s="410" t="s">
        <v>3758</v>
      </c>
      <c r="E341" s="410" t="s">
        <v>3758</v>
      </c>
    </row>
    <row r="342" spans="1:5">
      <c r="A342" s="407" t="s">
        <v>4143</v>
      </c>
      <c r="B342" s="407" t="s">
        <v>4148</v>
      </c>
      <c r="C342" s="407" t="s">
        <v>3760</v>
      </c>
      <c r="D342" s="410" t="s">
        <v>3758</v>
      </c>
      <c r="E342" s="410" t="s">
        <v>42</v>
      </c>
    </row>
    <row r="343" spans="1:5">
      <c r="A343" s="407" t="s">
        <v>4143</v>
      </c>
      <c r="B343" s="407" t="s">
        <v>4149</v>
      </c>
      <c r="C343" s="407" t="s">
        <v>3762</v>
      </c>
      <c r="D343" s="410" t="s">
        <v>3758</v>
      </c>
      <c r="E343" s="410" t="s">
        <v>3758</v>
      </c>
    </row>
    <row r="344" spans="1:5">
      <c r="A344" s="407" t="s">
        <v>4143</v>
      </c>
      <c r="B344" s="407" t="s">
        <v>4150</v>
      </c>
      <c r="C344" s="407" t="s">
        <v>3760</v>
      </c>
      <c r="D344" s="410" t="s">
        <v>42</v>
      </c>
      <c r="E344" s="410" t="s">
        <v>42</v>
      </c>
    </row>
    <row r="345" spans="1:5">
      <c r="A345" s="407" t="s">
        <v>4143</v>
      </c>
      <c r="B345" s="407" t="s">
        <v>4151</v>
      </c>
      <c r="C345" s="407" t="s">
        <v>3810</v>
      </c>
      <c r="D345" s="410" t="s">
        <v>42</v>
      </c>
      <c r="E345" s="410" t="s">
        <v>3758</v>
      </c>
    </row>
    <row r="346" spans="1:5">
      <c r="A346" s="407" t="s">
        <v>4143</v>
      </c>
      <c r="B346" s="407" t="s">
        <v>3856</v>
      </c>
      <c r="C346" s="407" t="s">
        <v>3760</v>
      </c>
      <c r="D346" s="410" t="s">
        <v>42</v>
      </c>
      <c r="E346" s="410" t="s">
        <v>3758</v>
      </c>
    </row>
    <row r="347" spans="1:5">
      <c r="A347" s="407" t="s">
        <v>4152</v>
      </c>
      <c r="B347" s="407" t="s">
        <v>3778</v>
      </c>
      <c r="C347" s="407" t="s">
        <v>3760</v>
      </c>
      <c r="D347" s="410" t="s">
        <v>3758</v>
      </c>
      <c r="E347" s="410" t="s">
        <v>42</v>
      </c>
    </row>
    <row r="348" spans="1:5">
      <c r="A348" s="407" t="s">
        <v>4153</v>
      </c>
      <c r="B348" s="407" t="s">
        <v>3778</v>
      </c>
      <c r="C348" s="407" t="s">
        <v>3767</v>
      </c>
      <c r="D348" s="410" t="s">
        <v>42</v>
      </c>
      <c r="E348" s="410" t="s">
        <v>3758</v>
      </c>
    </row>
    <row r="349" spans="1:5">
      <c r="A349" s="407" t="s">
        <v>4153</v>
      </c>
      <c r="B349" s="407" t="s">
        <v>3778</v>
      </c>
      <c r="C349" s="407" t="s">
        <v>3760</v>
      </c>
      <c r="D349" s="410" t="s">
        <v>3758</v>
      </c>
      <c r="E349" s="410" t="s">
        <v>42</v>
      </c>
    </row>
    <row r="350" spans="1:5">
      <c r="A350" s="407" t="s">
        <v>973</v>
      </c>
      <c r="B350" s="407" t="s">
        <v>4100</v>
      </c>
      <c r="C350" s="407" t="s">
        <v>3760</v>
      </c>
      <c r="D350" s="410" t="s">
        <v>3758</v>
      </c>
      <c r="E350" s="410" t="s">
        <v>42</v>
      </c>
    </row>
    <row r="351" spans="1:5">
      <c r="A351" s="407" t="s">
        <v>4154</v>
      </c>
      <c r="B351" s="407" t="s">
        <v>4155</v>
      </c>
      <c r="C351" s="407" t="s">
        <v>3767</v>
      </c>
      <c r="D351" s="410" t="s">
        <v>42</v>
      </c>
      <c r="E351" s="410" t="s">
        <v>42</v>
      </c>
    </row>
    <row r="352" spans="1:5">
      <c r="A352" s="407" t="s">
        <v>4154</v>
      </c>
      <c r="B352" s="407" t="s">
        <v>4156</v>
      </c>
      <c r="C352" s="407" t="s">
        <v>3794</v>
      </c>
      <c r="D352" s="410" t="s">
        <v>42</v>
      </c>
      <c r="E352" s="410" t="s">
        <v>3758</v>
      </c>
    </row>
    <row r="353" spans="1:5">
      <c r="A353" s="407" t="s">
        <v>976</v>
      </c>
      <c r="B353" s="407" t="s">
        <v>4157</v>
      </c>
      <c r="C353" s="407" t="s">
        <v>3762</v>
      </c>
      <c r="D353" s="410" t="s">
        <v>3758</v>
      </c>
      <c r="E353" s="410" t="s">
        <v>3758</v>
      </c>
    </row>
    <row r="354" spans="1:5">
      <c r="A354" s="407" t="s">
        <v>661</v>
      </c>
      <c r="B354" s="407" t="s">
        <v>4158</v>
      </c>
      <c r="C354" s="407" t="s">
        <v>3760</v>
      </c>
      <c r="D354" s="410" t="s">
        <v>42</v>
      </c>
      <c r="E354" s="410" t="s">
        <v>3758</v>
      </c>
    </row>
    <row r="355" spans="1:5">
      <c r="A355" s="407" t="s">
        <v>661</v>
      </c>
      <c r="B355" s="407" t="s">
        <v>4159</v>
      </c>
      <c r="C355" s="407" t="s">
        <v>3767</v>
      </c>
      <c r="D355" s="410" t="s">
        <v>42</v>
      </c>
      <c r="E355" s="410" t="s">
        <v>3758</v>
      </c>
    </row>
    <row r="356" spans="1:5">
      <c r="A356" s="407" t="s">
        <v>979</v>
      </c>
      <c r="B356" s="407" t="s">
        <v>4160</v>
      </c>
      <c r="C356" s="407" t="s">
        <v>3762</v>
      </c>
      <c r="D356" s="410" t="s">
        <v>3758</v>
      </c>
      <c r="E356" s="410" t="s">
        <v>3758</v>
      </c>
    </row>
    <row r="357" spans="1:5">
      <c r="A357" s="407" t="s">
        <v>4161</v>
      </c>
      <c r="B357" s="407" t="s">
        <v>4162</v>
      </c>
      <c r="C357" s="407" t="s">
        <v>3760</v>
      </c>
      <c r="D357" s="410" t="s">
        <v>42</v>
      </c>
      <c r="E357" s="410" t="s">
        <v>3758</v>
      </c>
    </row>
    <row r="358" spans="1:5">
      <c r="A358" s="407" t="s">
        <v>4161</v>
      </c>
      <c r="B358" s="407" t="s">
        <v>4163</v>
      </c>
      <c r="C358" s="407" t="s">
        <v>3810</v>
      </c>
      <c r="D358" s="410" t="s">
        <v>3758</v>
      </c>
      <c r="E358" s="410" t="s">
        <v>3758</v>
      </c>
    </row>
    <row r="359" spans="1:5">
      <c r="A359" s="407" t="s">
        <v>4161</v>
      </c>
      <c r="B359" s="407" t="s">
        <v>4164</v>
      </c>
      <c r="C359" s="407" t="s">
        <v>3760</v>
      </c>
      <c r="D359" s="410" t="s">
        <v>42</v>
      </c>
      <c r="E359" s="410" t="s">
        <v>3758</v>
      </c>
    </row>
    <row r="360" spans="1:5">
      <c r="A360" s="407" t="s">
        <v>4165</v>
      </c>
      <c r="B360" s="407" t="s">
        <v>4166</v>
      </c>
      <c r="C360" s="407" t="s">
        <v>3794</v>
      </c>
      <c r="D360" s="410" t="s">
        <v>42</v>
      </c>
      <c r="E360" s="410" t="s">
        <v>42</v>
      </c>
    </row>
    <row r="361" spans="1:5">
      <c r="A361" s="407" t="s">
        <v>4165</v>
      </c>
      <c r="B361" s="407" t="s">
        <v>4167</v>
      </c>
      <c r="C361" s="407" t="s">
        <v>3794</v>
      </c>
      <c r="D361" s="410" t="s">
        <v>42</v>
      </c>
      <c r="E361" s="410" t="s">
        <v>42</v>
      </c>
    </row>
    <row r="362" spans="1:5">
      <c r="A362" s="407" t="s">
        <v>4165</v>
      </c>
      <c r="B362" s="407" t="s">
        <v>4168</v>
      </c>
      <c r="C362" s="407" t="s">
        <v>3794</v>
      </c>
      <c r="D362" s="410" t="s">
        <v>42</v>
      </c>
      <c r="E362" s="410" t="s">
        <v>42</v>
      </c>
    </row>
    <row r="363" spans="1:5">
      <c r="A363" s="407" t="s">
        <v>4169</v>
      </c>
      <c r="B363" s="407" t="s">
        <v>3844</v>
      </c>
      <c r="C363" s="407" t="s">
        <v>3845</v>
      </c>
      <c r="D363" s="410" t="s">
        <v>3758</v>
      </c>
      <c r="E363" s="410" t="s">
        <v>3758</v>
      </c>
    </row>
    <row r="364" spans="1:5">
      <c r="A364" s="407" t="s">
        <v>4170</v>
      </c>
      <c r="B364" s="407" t="s">
        <v>3989</v>
      </c>
      <c r="C364" s="407" t="s">
        <v>3794</v>
      </c>
      <c r="D364" s="410" t="s">
        <v>42</v>
      </c>
      <c r="E364" s="410" t="s">
        <v>42</v>
      </c>
    </row>
    <row r="365" spans="1:5">
      <c r="A365" s="407" t="s">
        <v>4170</v>
      </c>
      <c r="B365" s="407" t="s">
        <v>3990</v>
      </c>
      <c r="C365" s="407" t="s">
        <v>3798</v>
      </c>
      <c r="D365" s="410" t="s">
        <v>42</v>
      </c>
      <c r="E365" s="410" t="s">
        <v>42</v>
      </c>
    </row>
    <row r="366" spans="1:5">
      <c r="A366" s="407" t="s">
        <v>4170</v>
      </c>
      <c r="B366" s="407" t="s">
        <v>3988</v>
      </c>
      <c r="C366" s="407" t="s">
        <v>3794</v>
      </c>
      <c r="D366" s="410" t="s">
        <v>42</v>
      </c>
      <c r="E366" s="410" t="s">
        <v>42</v>
      </c>
    </row>
    <row r="367" spans="1:5">
      <c r="A367" s="407" t="s">
        <v>4170</v>
      </c>
      <c r="B367" s="407" t="s">
        <v>3991</v>
      </c>
      <c r="C367" s="407" t="s">
        <v>3760</v>
      </c>
      <c r="D367" s="410" t="s">
        <v>42</v>
      </c>
      <c r="E367" s="410" t="s">
        <v>42</v>
      </c>
    </row>
    <row r="368" spans="1:5">
      <c r="A368" s="407" t="s">
        <v>4171</v>
      </c>
      <c r="B368" s="407" t="s">
        <v>4172</v>
      </c>
      <c r="C368" s="407" t="s">
        <v>3767</v>
      </c>
      <c r="D368" s="410" t="s">
        <v>42</v>
      </c>
      <c r="E368" s="410" t="s">
        <v>3758</v>
      </c>
    </row>
    <row r="369" spans="1:5">
      <c r="A369" s="407" t="s">
        <v>4171</v>
      </c>
      <c r="B369" s="407" t="s">
        <v>4173</v>
      </c>
      <c r="C369" s="407" t="s">
        <v>3794</v>
      </c>
      <c r="D369" s="410" t="s">
        <v>42</v>
      </c>
      <c r="E369" s="410" t="s">
        <v>3758</v>
      </c>
    </row>
    <row r="370" spans="1:5">
      <c r="A370" s="407" t="s">
        <v>4174</v>
      </c>
      <c r="B370" s="407" t="s">
        <v>3838</v>
      </c>
      <c r="C370" s="407" t="s">
        <v>3760</v>
      </c>
      <c r="D370" s="410" t="s">
        <v>42</v>
      </c>
      <c r="E370" s="410" t="s">
        <v>3758</v>
      </c>
    </row>
    <row r="371" spans="1:5">
      <c r="A371" s="407" t="s">
        <v>4174</v>
      </c>
      <c r="B371" s="407" t="s">
        <v>4175</v>
      </c>
      <c r="C371" s="407" t="s">
        <v>3794</v>
      </c>
      <c r="D371" s="410" t="s">
        <v>42</v>
      </c>
      <c r="E371" s="410" t="s">
        <v>42</v>
      </c>
    </row>
    <row r="372" spans="1:5">
      <c r="A372" s="407" t="s">
        <v>4174</v>
      </c>
      <c r="B372" s="407" t="s">
        <v>4176</v>
      </c>
      <c r="C372" s="407" t="s">
        <v>3794</v>
      </c>
      <c r="D372" s="410" t="s">
        <v>42</v>
      </c>
      <c r="E372" s="410" t="s">
        <v>3758</v>
      </c>
    </row>
    <row r="373" spans="1:5">
      <c r="A373" s="407" t="s">
        <v>988</v>
      </c>
      <c r="B373" s="407" t="s">
        <v>3759</v>
      </c>
      <c r="C373" s="407" t="s">
        <v>3794</v>
      </c>
      <c r="D373" s="410" t="s">
        <v>42</v>
      </c>
      <c r="E373" s="410" t="s">
        <v>3758</v>
      </c>
    </row>
    <row r="374" spans="1:5">
      <c r="A374" s="407" t="s">
        <v>988</v>
      </c>
      <c r="B374" s="407" t="s">
        <v>4177</v>
      </c>
      <c r="C374" s="407" t="s">
        <v>3767</v>
      </c>
      <c r="D374" s="410" t="s">
        <v>42</v>
      </c>
      <c r="E374" s="410" t="s">
        <v>3758</v>
      </c>
    </row>
    <row r="375" spans="1:5">
      <c r="A375" s="407" t="s">
        <v>988</v>
      </c>
      <c r="B375" s="407" t="s">
        <v>4167</v>
      </c>
      <c r="C375" s="407" t="s">
        <v>3810</v>
      </c>
      <c r="D375" s="410" t="s">
        <v>3758</v>
      </c>
      <c r="E375" s="410" t="s">
        <v>3758</v>
      </c>
    </row>
    <row r="376" spans="1:5">
      <c r="A376" s="407" t="s">
        <v>989</v>
      </c>
      <c r="B376" s="407" t="s">
        <v>3944</v>
      </c>
      <c r="C376" s="407" t="s">
        <v>3760</v>
      </c>
      <c r="D376" s="410" t="s">
        <v>3758</v>
      </c>
      <c r="E376" s="410" t="s">
        <v>3758</v>
      </c>
    </row>
    <row r="377" spans="1:5">
      <c r="A377" s="407" t="s">
        <v>4178</v>
      </c>
      <c r="B377" s="407" t="s">
        <v>3778</v>
      </c>
      <c r="C377" s="407" t="s">
        <v>3760</v>
      </c>
      <c r="D377" s="410" t="s">
        <v>3758</v>
      </c>
      <c r="E377" s="410" t="s">
        <v>42</v>
      </c>
    </row>
    <row r="378" spans="1:5">
      <c r="A378" s="407" t="s">
        <v>4179</v>
      </c>
      <c r="B378" s="407" t="s">
        <v>3779</v>
      </c>
      <c r="C378" s="407" t="s">
        <v>3757</v>
      </c>
      <c r="D378" s="410" t="s">
        <v>42</v>
      </c>
      <c r="E378" s="410" t="s">
        <v>3758</v>
      </c>
    </row>
    <row r="379" spans="1:5">
      <c r="A379" s="407" t="s">
        <v>4179</v>
      </c>
      <c r="B379" s="407" t="s">
        <v>3778</v>
      </c>
      <c r="C379" s="407" t="s">
        <v>3767</v>
      </c>
      <c r="D379" s="410" t="s">
        <v>42</v>
      </c>
      <c r="E379" s="410" t="s">
        <v>3758</v>
      </c>
    </row>
    <row r="380" spans="1:5">
      <c r="A380" s="407" t="s">
        <v>4180</v>
      </c>
      <c r="B380" s="407" t="s">
        <v>3778</v>
      </c>
      <c r="C380" s="407" t="s">
        <v>3760</v>
      </c>
      <c r="D380" s="410" t="s">
        <v>3758</v>
      </c>
      <c r="E380" s="410" t="s">
        <v>42</v>
      </c>
    </row>
    <row r="381" spans="1:5">
      <c r="A381" s="407" t="s">
        <v>4181</v>
      </c>
      <c r="B381" s="407" t="s">
        <v>4026</v>
      </c>
      <c r="C381" s="407" t="s">
        <v>3760</v>
      </c>
      <c r="D381" s="410" t="s">
        <v>42</v>
      </c>
      <c r="E381" s="410" t="s">
        <v>3758</v>
      </c>
    </row>
    <row r="382" spans="1:5">
      <c r="A382" s="407" t="s">
        <v>4181</v>
      </c>
      <c r="B382" s="407" t="s">
        <v>4182</v>
      </c>
      <c r="C382" s="407" t="s">
        <v>3794</v>
      </c>
      <c r="D382" s="410" t="s">
        <v>42</v>
      </c>
      <c r="E382" s="410" t="s">
        <v>3758</v>
      </c>
    </row>
    <row r="383" spans="1:5">
      <c r="A383" s="407" t="s">
        <v>4181</v>
      </c>
      <c r="B383" s="407" t="s">
        <v>4183</v>
      </c>
      <c r="C383" s="407" t="s">
        <v>3798</v>
      </c>
      <c r="D383" s="410" t="s">
        <v>42</v>
      </c>
      <c r="E383" s="410" t="s">
        <v>3758</v>
      </c>
    </row>
    <row r="384" spans="1:5">
      <c r="A384" s="407" t="s">
        <v>4184</v>
      </c>
      <c r="B384" s="407" t="s">
        <v>3778</v>
      </c>
      <c r="C384" s="407" t="s">
        <v>3767</v>
      </c>
      <c r="D384" s="410" t="s">
        <v>42</v>
      </c>
      <c r="E384" s="410" t="s">
        <v>3758</v>
      </c>
    </row>
    <row r="385" spans="1:5">
      <c r="A385" s="407" t="s">
        <v>4184</v>
      </c>
      <c r="B385" s="407" t="s">
        <v>3779</v>
      </c>
      <c r="C385" s="407" t="s">
        <v>3757</v>
      </c>
      <c r="D385" s="410" t="s">
        <v>42</v>
      </c>
      <c r="E385" s="410" t="s">
        <v>3758</v>
      </c>
    </row>
    <row r="386" spans="1:5">
      <c r="A386" s="407" t="s">
        <v>4185</v>
      </c>
      <c r="B386" s="407" t="s">
        <v>3779</v>
      </c>
      <c r="C386" s="407" t="s">
        <v>3757</v>
      </c>
      <c r="D386" s="410" t="s">
        <v>42</v>
      </c>
      <c r="E386" s="410" t="s">
        <v>3758</v>
      </c>
    </row>
    <row r="387" spans="1:5">
      <c r="A387" s="407" t="s">
        <v>4185</v>
      </c>
      <c r="B387" s="407" t="s">
        <v>3778</v>
      </c>
      <c r="C387" s="407" t="s">
        <v>3767</v>
      </c>
      <c r="D387" s="410" t="s">
        <v>42</v>
      </c>
      <c r="E387" s="410" t="s">
        <v>3758</v>
      </c>
    </row>
    <row r="388" spans="1:5">
      <c r="A388" s="407" t="s">
        <v>4186</v>
      </c>
      <c r="B388" s="407" t="s">
        <v>3838</v>
      </c>
      <c r="C388" s="407" t="s">
        <v>3794</v>
      </c>
      <c r="D388" s="410" t="s">
        <v>42</v>
      </c>
      <c r="E388" s="410" t="s">
        <v>42</v>
      </c>
    </row>
    <row r="389" spans="1:5">
      <c r="A389" s="407" t="s">
        <v>4186</v>
      </c>
      <c r="B389" s="407" t="s">
        <v>3856</v>
      </c>
      <c r="C389" s="407" t="s">
        <v>3760</v>
      </c>
      <c r="D389" s="410" t="s">
        <v>42</v>
      </c>
      <c r="E389" s="410" t="s">
        <v>42</v>
      </c>
    </row>
    <row r="390" spans="1:5">
      <c r="A390" s="407" t="s">
        <v>4186</v>
      </c>
      <c r="B390" s="407" t="s">
        <v>4187</v>
      </c>
      <c r="C390" s="407" t="s">
        <v>3867</v>
      </c>
      <c r="D390" s="410" t="s">
        <v>42</v>
      </c>
      <c r="E390" s="410" t="s">
        <v>3758</v>
      </c>
    </row>
    <row r="391" spans="1:5">
      <c r="A391" s="407" t="s">
        <v>4186</v>
      </c>
      <c r="B391" s="407" t="s">
        <v>4188</v>
      </c>
      <c r="C391" s="407" t="s">
        <v>3794</v>
      </c>
      <c r="D391" s="410" t="s">
        <v>42</v>
      </c>
      <c r="E391" s="410" t="s">
        <v>3758</v>
      </c>
    </row>
    <row r="392" spans="1:5">
      <c r="A392" s="407" t="s">
        <v>995</v>
      </c>
      <c r="B392" s="407" t="s">
        <v>4189</v>
      </c>
      <c r="C392" s="407" t="s">
        <v>3760</v>
      </c>
      <c r="D392" s="410" t="s">
        <v>3758</v>
      </c>
      <c r="E392" s="410" t="s">
        <v>3758</v>
      </c>
    </row>
    <row r="393" spans="1:5">
      <c r="A393" s="407" t="s">
        <v>4190</v>
      </c>
      <c r="B393" s="407" t="s">
        <v>4191</v>
      </c>
      <c r="C393" s="407" t="s">
        <v>3794</v>
      </c>
      <c r="D393" s="410" t="s">
        <v>42</v>
      </c>
      <c r="E393" s="410" t="s">
        <v>3758</v>
      </c>
    </row>
    <row r="394" spans="1:5">
      <c r="A394" s="407" t="s">
        <v>4190</v>
      </c>
      <c r="B394" s="407" t="s">
        <v>4192</v>
      </c>
      <c r="C394" s="407" t="s">
        <v>3762</v>
      </c>
      <c r="D394" s="410" t="s">
        <v>3758</v>
      </c>
      <c r="E394" s="410" t="s">
        <v>3758</v>
      </c>
    </row>
    <row r="395" spans="1:5">
      <c r="A395" s="407" t="s">
        <v>4193</v>
      </c>
      <c r="B395" s="407" t="s">
        <v>4194</v>
      </c>
      <c r="C395" s="407" t="s">
        <v>3760</v>
      </c>
      <c r="D395" s="410" t="s">
        <v>42</v>
      </c>
      <c r="E395" s="410" t="s">
        <v>3758</v>
      </c>
    </row>
    <row r="396" spans="1:5">
      <c r="A396" s="407" t="s">
        <v>4193</v>
      </c>
      <c r="B396" s="407" t="s">
        <v>4195</v>
      </c>
      <c r="C396" s="407" t="s">
        <v>3760</v>
      </c>
      <c r="D396" s="410" t="s">
        <v>42</v>
      </c>
      <c r="E396" s="410" t="s">
        <v>3758</v>
      </c>
    </row>
    <row r="397" spans="1:5">
      <c r="A397" s="407" t="s">
        <v>664</v>
      </c>
      <c r="B397" s="407" t="s">
        <v>3833</v>
      </c>
      <c r="C397" s="407" t="s">
        <v>3760</v>
      </c>
      <c r="D397" s="410" t="s">
        <v>42</v>
      </c>
      <c r="E397" s="410" t="s">
        <v>42</v>
      </c>
    </row>
    <row r="398" spans="1:5">
      <c r="A398" s="407" t="s">
        <v>664</v>
      </c>
      <c r="B398" s="407" t="s">
        <v>4196</v>
      </c>
      <c r="C398" s="407" t="s">
        <v>3867</v>
      </c>
      <c r="D398" s="410" t="s">
        <v>42</v>
      </c>
      <c r="E398" s="410" t="s">
        <v>42</v>
      </c>
    </row>
    <row r="399" spans="1:5">
      <c r="A399" s="407" t="s">
        <v>664</v>
      </c>
      <c r="B399" s="407" t="s">
        <v>3765</v>
      </c>
      <c r="C399" s="407" t="s">
        <v>3794</v>
      </c>
      <c r="D399" s="410" t="s">
        <v>42</v>
      </c>
      <c r="E399" s="410" t="s">
        <v>42</v>
      </c>
    </row>
    <row r="400" spans="1:5">
      <c r="A400" s="407" t="s">
        <v>664</v>
      </c>
      <c r="B400" s="407" t="s">
        <v>4197</v>
      </c>
      <c r="C400" s="407" t="s">
        <v>3794</v>
      </c>
      <c r="D400" s="410" t="s">
        <v>42</v>
      </c>
      <c r="E400" s="410" t="s">
        <v>42</v>
      </c>
    </row>
    <row r="401" spans="1:5">
      <c r="A401" s="407" t="s">
        <v>998</v>
      </c>
      <c r="B401" s="407" t="s">
        <v>4198</v>
      </c>
      <c r="C401" s="407" t="s">
        <v>3760</v>
      </c>
      <c r="D401" s="410" t="s">
        <v>3758</v>
      </c>
      <c r="E401" s="410" t="s">
        <v>3758</v>
      </c>
    </row>
    <row r="402" spans="1:5">
      <c r="A402" s="407" t="s">
        <v>998</v>
      </c>
      <c r="B402" s="407" t="s">
        <v>4005</v>
      </c>
      <c r="C402" s="407" t="s">
        <v>3794</v>
      </c>
      <c r="D402" s="410" t="s">
        <v>3758</v>
      </c>
      <c r="E402" s="410" t="s">
        <v>3758</v>
      </c>
    </row>
    <row r="403" spans="1:5">
      <c r="A403" s="407" t="s">
        <v>4199</v>
      </c>
      <c r="B403" s="407" t="s">
        <v>4200</v>
      </c>
      <c r="C403" s="407" t="s">
        <v>3798</v>
      </c>
      <c r="D403" s="410" t="s">
        <v>42</v>
      </c>
      <c r="E403" s="410" t="s">
        <v>3758</v>
      </c>
    </row>
    <row r="404" spans="1:5">
      <c r="A404" s="407" t="s">
        <v>4199</v>
      </c>
      <c r="B404" s="407" t="s">
        <v>4201</v>
      </c>
      <c r="C404" s="407" t="s">
        <v>3810</v>
      </c>
      <c r="D404" s="410" t="s">
        <v>42</v>
      </c>
      <c r="E404" s="410" t="s">
        <v>3758</v>
      </c>
    </row>
    <row r="405" spans="1:5">
      <c r="A405" s="407" t="s">
        <v>4199</v>
      </c>
      <c r="B405" s="407" t="s">
        <v>4202</v>
      </c>
      <c r="C405" s="407" t="s">
        <v>3867</v>
      </c>
      <c r="D405" s="410" t="s">
        <v>42</v>
      </c>
      <c r="E405" s="410" t="s">
        <v>3758</v>
      </c>
    </row>
    <row r="406" spans="1:5">
      <c r="A406" s="407" t="s">
        <v>4199</v>
      </c>
      <c r="B406" s="407" t="s">
        <v>4203</v>
      </c>
      <c r="C406" s="407" t="s">
        <v>3767</v>
      </c>
      <c r="D406" s="410" t="s">
        <v>42</v>
      </c>
      <c r="E406" s="410" t="s">
        <v>42</v>
      </c>
    </row>
    <row r="407" spans="1:5">
      <c r="A407" s="407" t="s">
        <v>4204</v>
      </c>
      <c r="B407" s="407" t="s">
        <v>3862</v>
      </c>
      <c r="C407" s="407" t="s">
        <v>3760</v>
      </c>
      <c r="D407" s="410" t="s">
        <v>42</v>
      </c>
      <c r="E407" s="410" t="s">
        <v>3758</v>
      </c>
    </row>
    <row r="408" spans="1:5">
      <c r="A408" s="407" t="s">
        <v>4205</v>
      </c>
      <c r="B408" s="407" t="s">
        <v>4206</v>
      </c>
      <c r="C408" s="407" t="s">
        <v>3810</v>
      </c>
      <c r="D408" s="410" t="s">
        <v>3758</v>
      </c>
      <c r="E408" s="410" t="s">
        <v>3758</v>
      </c>
    </row>
    <row r="409" spans="1:5">
      <c r="A409" s="407" t="s">
        <v>4207</v>
      </c>
      <c r="B409" s="407" t="s">
        <v>3875</v>
      </c>
      <c r="C409" s="407" t="s">
        <v>3794</v>
      </c>
      <c r="D409" s="410" t="s">
        <v>42</v>
      </c>
      <c r="E409" s="410" t="s">
        <v>42</v>
      </c>
    </row>
    <row r="410" spans="1:5">
      <c r="A410" s="407" t="s">
        <v>4207</v>
      </c>
      <c r="B410" s="407" t="s">
        <v>4208</v>
      </c>
      <c r="C410" s="407" t="s">
        <v>3767</v>
      </c>
      <c r="D410" s="410" t="s">
        <v>42</v>
      </c>
      <c r="E410" s="410" t="s">
        <v>42</v>
      </c>
    </row>
    <row r="411" spans="1:5">
      <c r="A411" s="407" t="s">
        <v>4207</v>
      </c>
      <c r="B411" s="407" t="s">
        <v>4209</v>
      </c>
      <c r="C411" s="407" t="s">
        <v>3762</v>
      </c>
      <c r="D411" s="410" t="s">
        <v>42</v>
      </c>
      <c r="E411" s="410" t="s">
        <v>3758</v>
      </c>
    </row>
    <row r="412" spans="1:5">
      <c r="A412" s="407" t="s">
        <v>4210</v>
      </c>
      <c r="B412" s="407" t="s">
        <v>3765</v>
      </c>
      <c r="C412" s="407" t="s">
        <v>3762</v>
      </c>
      <c r="D412" s="410" t="s">
        <v>42</v>
      </c>
      <c r="E412" s="410" t="s">
        <v>42</v>
      </c>
    </row>
    <row r="413" spans="1:5">
      <c r="A413" s="407" t="s">
        <v>4210</v>
      </c>
      <c r="B413" s="407" t="s">
        <v>4211</v>
      </c>
      <c r="C413" s="407" t="s">
        <v>3762</v>
      </c>
      <c r="D413" s="410" t="s">
        <v>42</v>
      </c>
      <c r="E413" s="410" t="s">
        <v>3758</v>
      </c>
    </row>
    <row r="414" spans="1:5">
      <c r="A414" s="407" t="s">
        <v>4212</v>
      </c>
      <c r="B414" s="407" t="s">
        <v>4213</v>
      </c>
      <c r="C414" s="407" t="s">
        <v>3762</v>
      </c>
      <c r="D414" s="410" t="s">
        <v>3758</v>
      </c>
      <c r="E414" s="410" t="s">
        <v>3758</v>
      </c>
    </row>
    <row r="415" spans="1:5">
      <c r="A415" s="407" t="s">
        <v>4214</v>
      </c>
      <c r="B415" s="407" t="s">
        <v>3779</v>
      </c>
      <c r="C415" s="407" t="s">
        <v>3757</v>
      </c>
      <c r="D415" s="410" t="s">
        <v>42</v>
      </c>
      <c r="E415" s="410" t="s">
        <v>3758</v>
      </c>
    </row>
    <row r="416" spans="1:5">
      <c r="A416" s="407" t="s">
        <v>4214</v>
      </c>
      <c r="B416" s="407" t="s">
        <v>3778</v>
      </c>
      <c r="C416" s="407" t="s">
        <v>3767</v>
      </c>
      <c r="D416" s="410" t="s">
        <v>42</v>
      </c>
      <c r="E416" s="410" t="s">
        <v>3758</v>
      </c>
    </row>
    <row r="417" spans="1:5">
      <c r="A417" s="407" t="s">
        <v>1441</v>
      </c>
      <c r="B417" s="407" t="s">
        <v>3773</v>
      </c>
      <c r="C417" s="407" t="s">
        <v>3774</v>
      </c>
      <c r="D417" s="410" t="s">
        <v>42</v>
      </c>
      <c r="E417" s="410" t="s">
        <v>42</v>
      </c>
    </row>
    <row r="418" spans="1:5">
      <c r="A418" s="407" t="s">
        <v>1441</v>
      </c>
      <c r="B418" s="407" t="s">
        <v>4215</v>
      </c>
      <c r="C418" s="407" t="s">
        <v>3783</v>
      </c>
      <c r="D418" s="410" t="s">
        <v>42</v>
      </c>
      <c r="E418" s="410" t="s">
        <v>3758</v>
      </c>
    </row>
    <row r="419" spans="1:5">
      <c r="A419" s="407" t="s">
        <v>1441</v>
      </c>
      <c r="B419" s="407" t="s">
        <v>4216</v>
      </c>
      <c r="C419" s="407" t="s">
        <v>3783</v>
      </c>
      <c r="D419" s="410" t="s">
        <v>3758</v>
      </c>
      <c r="E419" s="410" t="s">
        <v>3758</v>
      </c>
    </row>
    <row r="420" spans="1:5">
      <c r="A420" s="407" t="s">
        <v>1441</v>
      </c>
      <c r="B420" s="407" t="s">
        <v>4217</v>
      </c>
      <c r="C420" s="407" t="s">
        <v>3774</v>
      </c>
      <c r="D420" s="410" t="s">
        <v>42</v>
      </c>
      <c r="E420" s="410" t="s">
        <v>3758</v>
      </c>
    </row>
    <row r="421" spans="1:5">
      <c r="A421" s="407" t="s">
        <v>1441</v>
      </c>
      <c r="B421" s="407" t="s">
        <v>3957</v>
      </c>
      <c r="C421" s="407" t="s">
        <v>3783</v>
      </c>
      <c r="D421" s="410" t="s">
        <v>3758</v>
      </c>
      <c r="E421" s="410" t="s">
        <v>3758</v>
      </c>
    </row>
    <row r="422" spans="1:5">
      <c r="A422" s="407" t="s">
        <v>1008</v>
      </c>
      <c r="B422" s="407" t="s">
        <v>4218</v>
      </c>
      <c r="C422" s="407" t="s">
        <v>3767</v>
      </c>
      <c r="D422" s="410" t="s">
        <v>3758</v>
      </c>
      <c r="E422" s="410" t="s">
        <v>3758</v>
      </c>
    </row>
    <row r="423" spans="1:5">
      <c r="A423" s="407" t="s">
        <v>4219</v>
      </c>
      <c r="B423" s="407" t="s">
        <v>4220</v>
      </c>
      <c r="C423" s="407" t="s">
        <v>3760</v>
      </c>
      <c r="D423" s="410" t="s">
        <v>42</v>
      </c>
      <c r="E423" s="410" t="s">
        <v>42</v>
      </c>
    </row>
    <row r="424" spans="1:5">
      <c r="A424" s="407" t="s">
        <v>4219</v>
      </c>
      <c r="B424" s="407" t="s">
        <v>4221</v>
      </c>
      <c r="C424" s="407" t="s">
        <v>3760</v>
      </c>
      <c r="D424" s="410" t="s">
        <v>42</v>
      </c>
      <c r="E424" s="410" t="s">
        <v>3758</v>
      </c>
    </row>
    <row r="425" spans="1:5">
      <c r="A425" s="407" t="s">
        <v>4219</v>
      </c>
      <c r="B425" s="407" t="s">
        <v>4222</v>
      </c>
      <c r="C425" s="407" t="s">
        <v>3867</v>
      </c>
      <c r="D425" s="410" t="s">
        <v>42</v>
      </c>
      <c r="E425" s="410" t="s">
        <v>3758</v>
      </c>
    </row>
    <row r="426" spans="1:5">
      <c r="A426" s="407" t="s">
        <v>4219</v>
      </c>
      <c r="B426" s="407" t="s">
        <v>3825</v>
      </c>
      <c r="C426" s="407" t="s">
        <v>3760</v>
      </c>
      <c r="D426" s="410" t="s">
        <v>42</v>
      </c>
      <c r="E426" s="410" t="s">
        <v>42</v>
      </c>
    </row>
    <row r="427" spans="1:5">
      <c r="A427" s="407" t="s">
        <v>4223</v>
      </c>
      <c r="B427" s="407" t="s">
        <v>4224</v>
      </c>
      <c r="C427" s="407" t="s">
        <v>3783</v>
      </c>
      <c r="D427" s="410" t="s">
        <v>3758</v>
      </c>
      <c r="E427" s="410" t="s">
        <v>3758</v>
      </c>
    </row>
    <row r="428" spans="1:5">
      <c r="A428" s="407" t="s">
        <v>1014</v>
      </c>
      <c r="B428" s="407" t="s">
        <v>4150</v>
      </c>
      <c r="C428" s="407" t="s">
        <v>3794</v>
      </c>
      <c r="D428" s="410" t="s">
        <v>42</v>
      </c>
      <c r="E428" s="410" t="s">
        <v>3758</v>
      </c>
    </row>
    <row r="429" spans="1:5">
      <c r="A429" s="407" t="s">
        <v>1014</v>
      </c>
      <c r="B429" s="407" t="s">
        <v>4225</v>
      </c>
      <c r="C429" s="407" t="s">
        <v>3760</v>
      </c>
      <c r="D429" s="410" t="s">
        <v>3758</v>
      </c>
      <c r="E429" s="410" t="s">
        <v>3758</v>
      </c>
    </row>
    <row r="430" spans="1:5">
      <c r="A430" s="407" t="s">
        <v>4226</v>
      </c>
      <c r="B430" s="407" t="s">
        <v>4196</v>
      </c>
      <c r="C430" s="407" t="s">
        <v>3867</v>
      </c>
      <c r="D430" s="410" t="s">
        <v>42</v>
      </c>
      <c r="E430" s="410" t="s">
        <v>42</v>
      </c>
    </row>
    <row r="431" spans="1:5">
      <c r="A431" s="407" t="s">
        <v>4226</v>
      </c>
      <c r="B431" s="407" t="s">
        <v>3765</v>
      </c>
      <c r="C431" s="407" t="s">
        <v>3794</v>
      </c>
      <c r="D431" s="410" t="s">
        <v>42</v>
      </c>
      <c r="E431" s="410" t="s">
        <v>42</v>
      </c>
    </row>
    <row r="432" spans="1:5">
      <c r="A432" s="407" t="s">
        <v>4226</v>
      </c>
      <c r="B432" s="407" t="s">
        <v>4197</v>
      </c>
      <c r="C432" s="407" t="s">
        <v>3794</v>
      </c>
      <c r="D432" s="410" t="s">
        <v>42</v>
      </c>
      <c r="E432" s="410" t="s">
        <v>42</v>
      </c>
    </row>
    <row r="433" spans="1:5">
      <c r="A433" s="407" t="s">
        <v>4226</v>
      </c>
      <c r="B433" s="407" t="s">
        <v>3833</v>
      </c>
      <c r="C433" s="407" t="s">
        <v>3760</v>
      </c>
      <c r="D433" s="410" t="s">
        <v>42</v>
      </c>
      <c r="E433" s="410" t="s">
        <v>42</v>
      </c>
    </row>
    <row r="434" spans="1:5">
      <c r="A434" s="407" t="s">
        <v>4227</v>
      </c>
      <c r="B434" s="407" t="s">
        <v>4228</v>
      </c>
      <c r="C434" s="407" t="s">
        <v>3760</v>
      </c>
      <c r="D434" s="410" t="s">
        <v>42</v>
      </c>
      <c r="E434" s="410" t="s">
        <v>42</v>
      </c>
    </row>
    <row r="435" spans="1:5">
      <c r="A435" s="407" t="s">
        <v>4227</v>
      </c>
      <c r="B435" s="407" t="s">
        <v>4229</v>
      </c>
      <c r="C435" s="407" t="s">
        <v>3760</v>
      </c>
      <c r="D435" s="410" t="s">
        <v>42</v>
      </c>
      <c r="E435" s="410" t="s">
        <v>42</v>
      </c>
    </row>
    <row r="436" spans="1:5">
      <c r="A436" s="407" t="s">
        <v>4227</v>
      </c>
      <c r="B436" s="407" t="s">
        <v>3875</v>
      </c>
      <c r="C436" s="407" t="s">
        <v>3798</v>
      </c>
      <c r="D436" s="410" t="s">
        <v>42</v>
      </c>
      <c r="E436" s="410" t="s">
        <v>42</v>
      </c>
    </row>
    <row r="437" spans="1:5">
      <c r="A437" s="407" t="s">
        <v>4227</v>
      </c>
      <c r="B437" s="407" t="s">
        <v>4230</v>
      </c>
      <c r="C437" s="407" t="s">
        <v>3798</v>
      </c>
      <c r="D437" s="410" t="s">
        <v>42</v>
      </c>
      <c r="E437" s="410" t="s">
        <v>42</v>
      </c>
    </row>
    <row r="438" spans="1:5">
      <c r="A438" s="407" t="s">
        <v>4231</v>
      </c>
      <c r="B438" s="407" t="s">
        <v>3852</v>
      </c>
      <c r="C438" s="407" t="s">
        <v>3807</v>
      </c>
      <c r="D438" s="410" t="s">
        <v>42</v>
      </c>
      <c r="E438" s="410" t="s">
        <v>3758</v>
      </c>
    </row>
    <row r="439" spans="1:5">
      <c r="A439" s="407" t="s">
        <v>1017</v>
      </c>
      <c r="B439" s="407" t="s">
        <v>4232</v>
      </c>
      <c r="C439" s="407" t="s">
        <v>3794</v>
      </c>
      <c r="D439" s="410" t="s">
        <v>42</v>
      </c>
      <c r="E439" s="410" t="s">
        <v>3758</v>
      </c>
    </row>
    <row r="440" spans="1:5">
      <c r="A440" s="407" t="s">
        <v>1017</v>
      </c>
      <c r="B440" s="407" t="s">
        <v>4233</v>
      </c>
      <c r="C440" s="407" t="s">
        <v>3762</v>
      </c>
      <c r="D440" s="410" t="s">
        <v>3758</v>
      </c>
      <c r="E440" s="410" t="s">
        <v>3758</v>
      </c>
    </row>
    <row r="441" spans="1:5">
      <c r="A441" s="407" t="s">
        <v>1017</v>
      </c>
      <c r="B441" s="407" t="s">
        <v>4234</v>
      </c>
      <c r="C441" s="407" t="s">
        <v>3767</v>
      </c>
      <c r="D441" s="410" t="s">
        <v>42</v>
      </c>
      <c r="E441" s="410" t="s">
        <v>3758</v>
      </c>
    </row>
    <row r="442" spans="1:5">
      <c r="A442" s="407" t="s">
        <v>1017</v>
      </c>
      <c r="B442" s="407" t="s">
        <v>4235</v>
      </c>
      <c r="C442" s="407" t="s">
        <v>3762</v>
      </c>
      <c r="D442" s="410" t="s">
        <v>42</v>
      </c>
      <c r="E442" s="410" t="s">
        <v>3758</v>
      </c>
    </row>
    <row r="443" spans="1:5">
      <c r="A443" s="407" t="s">
        <v>1024</v>
      </c>
      <c r="B443" s="407" t="s">
        <v>4236</v>
      </c>
      <c r="C443" s="407" t="s">
        <v>3762</v>
      </c>
      <c r="D443" s="410" t="s">
        <v>3758</v>
      </c>
      <c r="E443" s="410" t="s">
        <v>3758</v>
      </c>
    </row>
    <row r="444" spans="1:5">
      <c r="A444" s="407" t="s">
        <v>1025</v>
      </c>
      <c r="B444" s="407" t="s">
        <v>4237</v>
      </c>
      <c r="C444" s="407" t="s">
        <v>3760</v>
      </c>
      <c r="D444" s="410" t="s">
        <v>3758</v>
      </c>
      <c r="E444" s="410" t="s">
        <v>3758</v>
      </c>
    </row>
  </sheetData>
  <mergeCells count="2">
    <mergeCell ref="D2:E2"/>
    <mergeCell ref="A3:E3"/>
  </mergeCells>
  <pageMargins left="0.75" right="0.75" top="1" bottom="1" header="0.5" footer="0.5"/>
  <pageSetup paperSize="9" firstPageNumber="0" fitToWidth="0" fitToHeight="0" pageOrder="overThenDown" orientation="portrait" horizontalDpi="300" verticalDpi="300"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6932D-C94C-4027-8179-E18FC67398C7}">
  <sheetPr codeName="Hárok32">
    <tabColor rgb="FF002060"/>
  </sheetPr>
  <dimension ref="A1:G20"/>
  <sheetViews>
    <sheetView workbookViewId="0">
      <selection activeCell="C18" sqref="C18"/>
    </sheetView>
  </sheetViews>
  <sheetFormatPr defaultRowHeight="14.5"/>
  <cols>
    <col min="1" max="1" width="38.81640625" bestFit="1" customWidth="1"/>
    <col min="2" max="2" width="12.6328125" bestFit="1" customWidth="1"/>
    <col min="3" max="3" width="12.1796875" bestFit="1" customWidth="1"/>
    <col min="4" max="4" width="13.7265625" bestFit="1" customWidth="1"/>
    <col min="5" max="5" width="14.6328125" bestFit="1" customWidth="1"/>
    <col min="6" max="6" width="13.36328125" bestFit="1" customWidth="1"/>
    <col min="7" max="7" width="13.26953125" customWidth="1"/>
    <col min="8" max="8" width="12.36328125" bestFit="1" customWidth="1"/>
    <col min="10" max="10" width="11.08984375" bestFit="1" customWidth="1"/>
  </cols>
  <sheetData>
    <row r="1" spans="1:7">
      <c r="A1" t="s">
        <v>1554</v>
      </c>
      <c r="B1" t="s">
        <v>1555</v>
      </c>
      <c r="C1" t="s">
        <v>1556</v>
      </c>
      <c r="D1" t="s">
        <v>1557</v>
      </c>
      <c r="E1" t="s">
        <v>1558</v>
      </c>
      <c r="F1" t="s">
        <v>1559</v>
      </c>
    </row>
    <row r="2" spans="1:7">
      <c r="A2" t="s">
        <v>1560</v>
      </c>
      <c r="B2">
        <v>730775000</v>
      </c>
      <c r="C2" s="402">
        <v>143529000</v>
      </c>
      <c r="D2" s="402">
        <v>1633442000</v>
      </c>
      <c r="E2">
        <v>49984000</v>
      </c>
      <c r="F2" s="400">
        <v>44741</v>
      </c>
      <c r="G2" s="402"/>
    </row>
    <row r="3" spans="1:7">
      <c r="A3" t="s">
        <v>1565</v>
      </c>
      <c r="B3">
        <v>543096000</v>
      </c>
      <c r="C3" s="402">
        <v>70695000</v>
      </c>
      <c r="D3" s="402">
        <v>920085000</v>
      </c>
      <c r="E3">
        <v>21964000</v>
      </c>
      <c r="F3" s="400">
        <v>44748</v>
      </c>
      <c r="G3" s="402"/>
    </row>
    <row r="4" spans="1:7">
      <c r="A4" t="s">
        <v>1570</v>
      </c>
      <c r="B4">
        <v>178793668</v>
      </c>
      <c r="C4" s="402">
        <v>5163385</v>
      </c>
      <c r="D4" s="402">
        <v>114644565</v>
      </c>
      <c r="E4">
        <v>947567</v>
      </c>
      <c r="F4" s="400">
        <v>44753</v>
      </c>
      <c r="G4" s="402"/>
    </row>
    <row r="5" spans="1:7">
      <c r="A5" t="s">
        <v>1575</v>
      </c>
      <c r="B5">
        <v>46726618</v>
      </c>
      <c r="C5" s="402">
        <v>1399168</v>
      </c>
      <c r="D5" s="402">
        <v>158548045</v>
      </c>
      <c r="F5" s="400">
        <v>44736</v>
      </c>
      <c r="G5" s="402"/>
    </row>
    <row r="6" spans="1:7">
      <c r="A6" t="s">
        <v>1580</v>
      </c>
      <c r="B6">
        <v>46027572</v>
      </c>
      <c r="C6" s="402">
        <v>-2280779</v>
      </c>
      <c r="D6" s="402">
        <v>159692637</v>
      </c>
      <c r="E6">
        <v>0</v>
      </c>
      <c r="F6" s="400">
        <v>44740</v>
      </c>
      <c r="G6" s="402"/>
    </row>
    <row r="7" spans="1:7">
      <c r="A7" t="s">
        <v>1584</v>
      </c>
      <c r="B7">
        <v>44536725</v>
      </c>
      <c r="C7" s="402">
        <v>-12488432</v>
      </c>
      <c r="D7" s="402">
        <v>43787711</v>
      </c>
      <c r="F7" s="400">
        <v>44740</v>
      </c>
      <c r="G7" s="402"/>
    </row>
    <row r="8" spans="1:7">
      <c r="A8" t="s">
        <v>1588</v>
      </c>
      <c r="B8">
        <v>41424200</v>
      </c>
      <c r="C8" s="402">
        <v>711625</v>
      </c>
      <c r="D8" s="402">
        <v>20551124</v>
      </c>
      <c r="E8">
        <v>133198</v>
      </c>
      <c r="F8" s="400">
        <v>44728</v>
      </c>
      <c r="G8" s="402"/>
    </row>
    <row r="9" spans="1:7">
      <c r="A9" t="s">
        <v>1593</v>
      </c>
      <c r="B9">
        <v>38259767</v>
      </c>
      <c r="C9" s="402">
        <v>584925</v>
      </c>
      <c r="D9" s="402">
        <v>38618770</v>
      </c>
      <c r="E9">
        <v>146031</v>
      </c>
      <c r="F9" s="400">
        <v>44652</v>
      </c>
      <c r="G9" s="402"/>
    </row>
    <row r="10" spans="1:7">
      <c r="A10" t="s">
        <v>1598</v>
      </c>
      <c r="B10">
        <v>37338907</v>
      </c>
      <c r="C10" s="402">
        <v>5337179</v>
      </c>
      <c r="D10" s="402">
        <v>34967338</v>
      </c>
      <c r="E10">
        <v>1990994</v>
      </c>
      <c r="F10" s="400">
        <v>44649</v>
      </c>
      <c r="G10" s="402"/>
    </row>
    <row r="11" spans="1:7">
      <c r="A11" t="s">
        <v>1603</v>
      </c>
      <c r="B11">
        <v>32919927</v>
      </c>
      <c r="C11" s="402">
        <v>2710247</v>
      </c>
      <c r="D11" s="402">
        <v>10700666</v>
      </c>
      <c r="E11">
        <v>692577</v>
      </c>
      <c r="F11" s="400">
        <v>44741</v>
      </c>
      <c r="G11" s="402"/>
    </row>
    <row r="12" spans="1:7">
      <c r="A12" t="s">
        <v>1608</v>
      </c>
      <c r="B12">
        <v>18993858</v>
      </c>
      <c r="C12" s="402">
        <v>581822</v>
      </c>
      <c r="D12" s="402">
        <v>17125045</v>
      </c>
      <c r="E12">
        <v>21443</v>
      </c>
      <c r="F12" s="400">
        <v>44652</v>
      </c>
      <c r="G12" s="402"/>
    </row>
    <row r="13" spans="1:7">
      <c r="A13" t="s">
        <v>1613</v>
      </c>
      <c r="B13">
        <v>18737749</v>
      </c>
      <c r="C13" s="402">
        <v>312858</v>
      </c>
      <c r="D13" s="402">
        <v>12141408</v>
      </c>
      <c r="E13">
        <v>61251</v>
      </c>
      <c r="F13" s="400">
        <v>44776</v>
      </c>
      <c r="G13" s="402"/>
    </row>
    <row r="14" spans="1:7">
      <c r="A14" t="s">
        <v>1618</v>
      </c>
      <c r="B14">
        <v>13029373</v>
      </c>
      <c r="C14" s="402">
        <v>2578036</v>
      </c>
      <c r="D14" s="402">
        <v>6188082</v>
      </c>
      <c r="E14">
        <v>638406</v>
      </c>
      <c r="F14" s="400">
        <v>44652</v>
      </c>
      <c r="G14" s="402"/>
    </row>
    <row r="15" spans="1:7">
      <c r="A15" t="s">
        <v>1623</v>
      </c>
      <c r="B15">
        <v>11512193</v>
      </c>
      <c r="C15" s="402">
        <v>801353</v>
      </c>
      <c r="D15" s="402">
        <v>11230158</v>
      </c>
      <c r="E15">
        <v>263727</v>
      </c>
      <c r="F15" s="400">
        <v>44652</v>
      </c>
      <c r="G15" s="402"/>
    </row>
    <row r="16" spans="1:7">
      <c r="A16" t="s">
        <v>1628</v>
      </c>
      <c r="B16">
        <v>8607879</v>
      </c>
      <c r="C16" s="402">
        <v>592125</v>
      </c>
      <c r="D16" s="402">
        <v>3683548</v>
      </c>
      <c r="F16" s="400">
        <v>44744</v>
      </c>
      <c r="G16" s="402"/>
    </row>
    <row r="17" spans="1:7">
      <c r="A17" t="s">
        <v>1632</v>
      </c>
      <c r="B17">
        <v>7919114</v>
      </c>
      <c r="C17" s="402">
        <v>1440797</v>
      </c>
      <c r="D17" s="402">
        <v>11234358</v>
      </c>
      <c r="E17">
        <v>834296</v>
      </c>
      <c r="F17" s="400">
        <v>44748</v>
      </c>
      <c r="G17" s="402"/>
    </row>
    <row r="18" spans="1:7">
      <c r="A18" t="s">
        <v>1637</v>
      </c>
      <c r="B18">
        <v>7435033</v>
      </c>
      <c r="C18" s="402">
        <v>506583</v>
      </c>
      <c r="D18" s="402">
        <v>14069970</v>
      </c>
      <c r="F18" s="400">
        <v>44652</v>
      </c>
      <c r="G18" s="402"/>
    </row>
    <row r="19" spans="1:7">
      <c r="A19" t="s">
        <v>1641</v>
      </c>
      <c r="B19">
        <v>6975163</v>
      </c>
      <c r="C19" s="402">
        <v>2595</v>
      </c>
      <c r="D19" s="402">
        <v>1620014</v>
      </c>
      <c r="E19">
        <v>5453</v>
      </c>
      <c r="F19" s="400">
        <v>44644</v>
      </c>
      <c r="G19" s="402"/>
    </row>
    <row r="20" spans="1:7">
      <c r="C20" s="403"/>
      <c r="D20" s="403"/>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árok20">
    <tabColor rgb="FFC00000"/>
  </sheetPr>
  <dimension ref="B2:L58"/>
  <sheetViews>
    <sheetView zoomScale="85" zoomScaleNormal="85" workbookViewId="0">
      <selection activeCell="C18" sqref="C18"/>
    </sheetView>
  </sheetViews>
  <sheetFormatPr defaultRowHeight="14.5"/>
  <cols>
    <col min="2" max="2" width="13.36328125" customWidth="1"/>
    <col min="4" max="4" width="11.453125" customWidth="1"/>
    <col min="5" max="5" width="13.36328125" customWidth="1"/>
    <col min="6" max="6" width="17.08984375" customWidth="1"/>
    <col min="7" max="7" width="14.453125" customWidth="1"/>
    <col min="8" max="8" width="11.54296875" bestFit="1" customWidth="1"/>
  </cols>
  <sheetData>
    <row r="2" spans="2:12" ht="18.5">
      <c r="B2" s="389" t="s">
        <v>649</v>
      </c>
      <c r="C2" s="169"/>
      <c r="D2" s="169"/>
      <c r="E2" s="169"/>
      <c r="F2" s="169"/>
      <c r="G2" s="169"/>
      <c r="H2" s="169"/>
      <c r="I2" s="169"/>
      <c r="J2" s="169"/>
      <c r="K2" s="169"/>
      <c r="L2" s="169"/>
    </row>
    <row r="3" spans="2:12" ht="18.5">
      <c r="B3" s="389" t="s">
        <v>650</v>
      </c>
      <c r="C3" s="169"/>
      <c r="D3" s="169"/>
      <c r="E3" s="169"/>
      <c r="F3" s="169"/>
      <c r="G3" s="169"/>
      <c r="H3" s="169"/>
      <c r="I3" s="169"/>
      <c r="J3" s="169"/>
      <c r="K3" s="169"/>
      <c r="L3" s="169"/>
    </row>
    <row r="4" spans="2:12" ht="19" thickBot="1">
      <c r="B4" s="169"/>
      <c r="C4" s="169"/>
      <c r="D4" s="169"/>
      <c r="E4" s="169"/>
      <c r="F4" s="169"/>
      <c r="G4" s="169"/>
      <c r="H4" s="169"/>
      <c r="I4" s="169"/>
      <c r="J4" s="169"/>
      <c r="K4" s="169"/>
      <c r="L4" s="169"/>
    </row>
    <row r="5" spans="2:12" ht="38.25" customHeight="1" thickTop="1">
      <c r="B5" s="145" t="s">
        <v>368</v>
      </c>
      <c r="C5" s="146" t="s">
        <v>651</v>
      </c>
      <c r="D5" s="146" t="s">
        <v>706</v>
      </c>
      <c r="E5" s="146" t="s">
        <v>652</v>
      </c>
      <c r="F5" s="146" t="s">
        <v>653</v>
      </c>
      <c r="G5" s="146" t="s">
        <v>654</v>
      </c>
      <c r="H5" s="147" t="s">
        <v>528</v>
      </c>
      <c r="I5" s="169"/>
      <c r="J5" s="169"/>
      <c r="K5" s="169"/>
      <c r="L5" s="169"/>
    </row>
    <row r="6" spans="2:12" ht="18.5">
      <c r="B6" s="148" t="s">
        <v>373</v>
      </c>
      <c r="C6" s="149">
        <v>1</v>
      </c>
      <c r="D6" s="150">
        <v>1.6596959437031136</v>
      </c>
      <c r="E6" s="150" t="s">
        <v>655</v>
      </c>
      <c r="F6" s="150">
        <v>70</v>
      </c>
      <c r="G6" s="150" t="s">
        <v>656</v>
      </c>
      <c r="H6" s="151">
        <f t="shared" ref="H6:H33" si="0">(D6*F6)/30.126</f>
        <v>3.8564268757623958</v>
      </c>
      <c r="I6" s="169"/>
      <c r="J6" s="169"/>
      <c r="K6" s="169"/>
      <c r="L6" s="169"/>
    </row>
    <row r="7" spans="2:12" ht="18.5">
      <c r="B7" s="148" t="s">
        <v>374</v>
      </c>
      <c r="C7" s="149">
        <v>2</v>
      </c>
      <c r="D7" s="150">
        <v>1.2945628360884285</v>
      </c>
      <c r="E7" s="150" t="s">
        <v>655</v>
      </c>
      <c r="F7" s="150">
        <v>150</v>
      </c>
      <c r="G7" s="150" t="s">
        <v>657</v>
      </c>
      <c r="H7" s="151">
        <f t="shared" si="0"/>
        <v>6.4457420637742899</v>
      </c>
      <c r="I7" s="169"/>
      <c r="J7" s="169"/>
      <c r="K7" s="169"/>
      <c r="L7" s="169"/>
    </row>
    <row r="8" spans="2:12" ht="18.5">
      <c r="B8" s="148" t="s">
        <v>375</v>
      </c>
      <c r="C8" s="149">
        <v>1</v>
      </c>
      <c r="D8" s="150">
        <v>1.3277567549624909</v>
      </c>
      <c r="E8" s="150" t="s">
        <v>658</v>
      </c>
      <c r="F8" s="150">
        <v>220</v>
      </c>
      <c r="G8" s="150" t="s">
        <v>659</v>
      </c>
      <c r="H8" s="151">
        <f t="shared" si="0"/>
        <v>9.6961590019168824</v>
      </c>
      <c r="I8" s="169"/>
      <c r="J8" s="169"/>
      <c r="K8" s="169"/>
      <c r="L8" s="169"/>
    </row>
    <row r="9" spans="2:12" ht="18.5">
      <c r="B9" s="148" t="s">
        <v>376</v>
      </c>
      <c r="C9" s="149">
        <v>1</v>
      </c>
      <c r="D9" s="150">
        <v>2.1576047268140477</v>
      </c>
      <c r="E9" s="150" t="s">
        <v>660</v>
      </c>
      <c r="F9" s="150">
        <v>80</v>
      </c>
      <c r="G9" s="150" t="s">
        <v>659</v>
      </c>
      <c r="H9" s="151">
        <f t="shared" si="0"/>
        <v>5.7295485011327028</v>
      </c>
      <c r="I9" s="169"/>
      <c r="J9" s="169"/>
      <c r="K9" s="169"/>
      <c r="L9" s="169"/>
    </row>
    <row r="10" spans="2:12" ht="18.5">
      <c r="B10" s="148" t="s">
        <v>377</v>
      </c>
      <c r="C10" s="149">
        <v>2</v>
      </c>
      <c r="D10" s="150">
        <v>0.99581756622186812</v>
      </c>
      <c r="E10" s="150" t="s">
        <v>661</v>
      </c>
      <c r="F10" s="150">
        <v>150</v>
      </c>
      <c r="G10" s="150" t="s">
        <v>656</v>
      </c>
      <c r="H10" s="151">
        <f t="shared" si="0"/>
        <v>4.9582631259802232</v>
      </c>
      <c r="I10" s="169"/>
      <c r="J10" s="169"/>
      <c r="K10" s="169"/>
      <c r="L10" s="169"/>
    </row>
    <row r="11" spans="2:12" ht="18.5">
      <c r="B11" s="148" t="s">
        <v>378</v>
      </c>
      <c r="C11" s="149">
        <v>1</v>
      </c>
      <c r="D11" s="150">
        <v>0.49790878311093406</v>
      </c>
      <c r="E11" s="150" t="s">
        <v>660</v>
      </c>
      <c r="F11" s="150">
        <v>300</v>
      </c>
      <c r="G11" s="150" t="s">
        <v>657</v>
      </c>
      <c r="H11" s="151">
        <f t="shared" si="0"/>
        <v>4.9582631259802232</v>
      </c>
      <c r="I11" s="169"/>
      <c r="J11" s="169"/>
      <c r="K11" s="169"/>
      <c r="L11" s="169"/>
    </row>
    <row r="12" spans="2:12" ht="18.5">
      <c r="B12" s="148" t="s">
        <v>379</v>
      </c>
      <c r="C12" s="149">
        <v>1</v>
      </c>
      <c r="D12" s="150">
        <v>2.3235743211843589</v>
      </c>
      <c r="E12" s="150" t="s">
        <v>662</v>
      </c>
      <c r="F12" s="150">
        <v>100</v>
      </c>
      <c r="G12" s="150" t="s">
        <v>659</v>
      </c>
      <c r="H12" s="151">
        <f t="shared" si="0"/>
        <v>7.7128537515247917</v>
      </c>
      <c r="I12" s="169"/>
      <c r="J12" s="169"/>
      <c r="K12" s="169"/>
      <c r="L12" s="169"/>
    </row>
    <row r="13" spans="2:12" ht="18.5">
      <c r="B13" s="148" t="s">
        <v>380</v>
      </c>
      <c r="C13" s="149">
        <v>2</v>
      </c>
      <c r="D13" s="150">
        <v>4.6471486423687178</v>
      </c>
      <c r="E13" s="150" t="s">
        <v>660</v>
      </c>
      <c r="F13" s="150">
        <v>150</v>
      </c>
      <c r="G13" s="150" t="s">
        <v>656</v>
      </c>
      <c r="H13" s="151">
        <f t="shared" si="0"/>
        <v>23.138561254574377</v>
      </c>
      <c r="I13" s="169"/>
      <c r="J13" s="169"/>
      <c r="K13" s="169"/>
      <c r="L13" s="169"/>
    </row>
    <row r="14" spans="2:12" ht="18.5">
      <c r="B14" s="148" t="s">
        <v>381</v>
      </c>
      <c r="C14" s="149">
        <v>1</v>
      </c>
      <c r="D14" s="150">
        <v>1.6928898625771758</v>
      </c>
      <c r="E14" s="150" t="s">
        <v>660</v>
      </c>
      <c r="F14" s="150">
        <v>100</v>
      </c>
      <c r="G14" s="150" t="s">
        <v>663</v>
      </c>
      <c r="H14" s="151">
        <f t="shared" si="0"/>
        <v>5.6193648761109198</v>
      </c>
      <c r="I14" s="169"/>
      <c r="J14" s="169"/>
      <c r="K14" s="169"/>
      <c r="L14" s="169"/>
    </row>
    <row r="15" spans="2:12" ht="18.5">
      <c r="B15" s="148" t="s">
        <v>382</v>
      </c>
      <c r="C15" s="149">
        <v>1</v>
      </c>
      <c r="D15" s="150">
        <v>1.4273385115846777</v>
      </c>
      <c r="E15" s="150" t="s">
        <v>655</v>
      </c>
      <c r="F15" s="150">
        <v>80</v>
      </c>
      <c r="G15" s="150" t="s">
        <v>663</v>
      </c>
      <c r="H15" s="151">
        <f t="shared" si="0"/>
        <v>3.7903167007493264</v>
      </c>
      <c r="I15" s="169"/>
      <c r="J15" s="169"/>
      <c r="K15" s="169"/>
      <c r="L15" s="169"/>
    </row>
    <row r="16" spans="2:12" ht="18.5">
      <c r="B16" s="148" t="s">
        <v>383</v>
      </c>
      <c r="C16" s="149">
        <v>2</v>
      </c>
      <c r="D16" s="150">
        <v>0.96262364734780581</v>
      </c>
      <c r="E16" s="150" t="s">
        <v>664</v>
      </c>
      <c r="F16" s="150">
        <v>200</v>
      </c>
      <c r="G16" s="150" t="s">
        <v>663</v>
      </c>
      <c r="H16" s="151">
        <f t="shared" si="0"/>
        <v>6.3906502512633985</v>
      </c>
      <c r="I16" s="169"/>
      <c r="J16" s="169"/>
      <c r="K16" s="169"/>
      <c r="L16" s="169"/>
    </row>
    <row r="17" spans="2:12" ht="18.5">
      <c r="B17" s="148" t="s">
        <v>384</v>
      </c>
      <c r="C17" s="149">
        <v>1</v>
      </c>
      <c r="D17" s="150">
        <v>0.99581756622186812</v>
      </c>
      <c r="E17" s="150" t="s">
        <v>658</v>
      </c>
      <c r="F17" s="150">
        <v>300</v>
      </c>
      <c r="G17" s="150" t="s">
        <v>663</v>
      </c>
      <c r="H17" s="151">
        <f t="shared" si="0"/>
        <v>9.9165262519604465</v>
      </c>
      <c r="I17" s="169"/>
      <c r="J17" s="169"/>
      <c r="K17" s="169"/>
      <c r="L17" s="169"/>
    </row>
    <row r="18" spans="2:12" ht="18.5">
      <c r="B18" s="148" t="s">
        <v>385</v>
      </c>
      <c r="C18" s="149">
        <v>2</v>
      </c>
      <c r="D18" s="150">
        <v>0.86304189072561899</v>
      </c>
      <c r="E18" s="150" t="s">
        <v>665</v>
      </c>
      <c r="F18" s="150">
        <v>300</v>
      </c>
      <c r="G18" s="150" t="s">
        <v>659</v>
      </c>
      <c r="H18" s="151">
        <f t="shared" si="0"/>
        <v>8.5943227516990532</v>
      </c>
      <c r="I18" s="169"/>
      <c r="J18" s="169"/>
      <c r="K18" s="169"/>
      <c r="L18" s="169"/>
    </row>
    <row r="19" spans="2:12" ht="18.5">
      <c r="B19" s="148" t="s">
        <v>386</v>
      </c>
      <c r="C19" s="149">
        <v>1</v>
      </c>
      <c r="D19" s="150">
        <v>1.0290114850959304</v>
      </c>
      <c r="E19" s="150" t="s">
        <v>660</v>
      </c>
      <c r="F19" s="150">
        <v>500</v>
      </c>
      <c r="G19" s="150" t="s">
        <v>656</v>
      </c>
      <c r="H19" s="151">
        <f t="shared" si="0"/>
        <v>17.078461878376327</v>
      </c>
      <c r="I19" s="169"/>
      <c r="J19" s="169"/>
      <c r="K19" s="169"/>
      <c r="L19" s="169"/>
    </row>
    <row r="20" spans="2:12" ht="18.5">
      <c r="B20" s="148" t="s">
        <v>387</v>
      </c>
      <c r="C20" s="149">
        <v>1</v>
      </c>
      <c r="D20" s="150">
        <v>3.1534222930359155</v>
      </c>
      <c r="E20" s="150" t="s">
        <v>660</v>
      </c>
      <c r="F20" s="150">
        <v>90</v>
      </c>
      <c r="G20" s="150" t="s">
        <v>657</v>
      </c>
      <c r="H20" s="151">
        <f t="shared" si="0"/>
        <v>9.4206999393624233</v>
      </c>
      <c r="I20" s="169"/>
      <c r="J20" s="169"/>
      <c r="K20" s="169"/>
      <c r="L20" s="169"/>
    </row>
    <row r="21" spans="2:12" ht="18.5">
      <c r="B21" s="148" t="s">
        <v>388</v>
      </c>
      <c r="C21" s="149">
        <v>1</v>
      </c>
      <c r="D21" s="150">
        <v>1.8588594569474872</v>
      </c>
      <c r="E21" s="150" t="s">
        <v>664</v>
      </c>
      <c r="F21" s="150">
        <v>180</v>
      </c>
      <c r="G21" s="150" t="s">
        <v>656</v>
      </c>
      <c r="H21" s="151">
        <f t="shared" si="0"/>
        <v>11.106509402195702</v>
      </c>
      <c r="I21" s="169"/>
      <c r="J21" s="169"/>
      <c r="K21" s="169"/>
      <c r="L21" s="169"/>
    </row>
    <row r="22" spans="2:12" ht="18.5">
      <c r="B22" s="148" t="s">
        <v>389</v>
      </c>
      <c r="C22" s="149">
        <v>1</v>
      </c>
      <c r="D22" s="150">
        <v>1.6265020248290512</v>
      </c>
      <c r="E22" s="150" t="s">
        <v>661</v>
      </c>
      <c r="F22" s="150">
        <v>30</v>
      </c>
      <c r="G22" s="150" t="s">
        <v>663</v>
      </c>
      <c r="H22" s="151">
        <f t="shared" si="0"/>
        <v>1.6196992878202061</v>
      </c>
      <c r="I22" s="169"/>
      <c r="J22" s="169"/>
      <c r="K22" s="169"/>
      <c r="L22" s="169"/>
    </row>
    <row r="23" spans="2:12" ht="18.5">
      <c r="B23" s="148" t="s">
        <v>666</v>
      </c>
      <c r="C23" s="149">
        <v>2</v>
      </c>
      <c r="D23" s="150">
        <v>0.39832702648874724</v>
      </c>
      <c r="E23" s="150" t="s">
        <v>662</v>
      </c>
      <c r="F23" s="150">
        <v>130</v>
      </c>
      <c r="G23" s="150" t="s">
        <v>663</v>
      </c>
      <c r="H23" s="151">
        <f t="shared" si="0"/>
        <v>1.7188645503398108</v>
      </c>
      <c r="I23" s="169"/>
      <c r="J23" s="169"/>
      <c r="K23" s="169"/>
      <c r="L23" s="169"/>
    </row>
    <row r="24" spans="2:12" ht="18.5">
      <c r="B24" s="148" t="s">
        <v>667</v>
      </c>
      <c r="C24" s="149">
        <v>1</v>
      </c>
      <c r="D24" s="150">
        <v>3.9832702648874725</v>
      </c>
      <c r="E24" s="150" t="s">
        <v>660</v>
      </c>
      <c r="F24" s="150">
        <v>50</v>
      </c>
      <c r="G24" s="150" t="s">
        <v>657</v>
      </c>
      <c r="H24" s="151">
        <f t="shared" si="0"/>
        <v>6.6110175013069652</v>
      </c>
      <c r="I24" s="169"/>
      <c r="J24" s="169"/>
      <c r="K24" s="169"/>
      <c r="L24" s="169"/>
    </row>
    <row r="25" spans="2:12" ht="18.5">
      <c r="B25" s="148" t="s">
        <v>668</v>
      </c>
      <c r="C25" s="149">
        <v>2</v>
      </c>
      <c r="D25" s="150">
        <v>1.1617871605921795</v>
      </c>
      <c r="E25" s="150" t="s">
        <v>669</v>
      </c>
      <c r="F25" s="150">
        <v>180</v>
      </c>
      <c r="G25" s="150" t="s">
        <v>656</v>
      </c>
      <c r="H25" s="151">
        <f t="shared" si="0"/>
        <v>6.9415683763723131</v>
      </c>
      <c r="I25" s="169"/>
      <c r="J25" s="169"/>
      <c r="K25" s="169"/>
      <c r="L25" s="169"/>
    </row>
    <row r="26" spans="2:12" ht="18.5">
      <c r="B26" s="148" t="s">
        <v>670</v>
      </c>
      <c r="C26" s="149">
        <v>1</v>
      </c>
      <c r="D26" s="150">
        <v>3.1534222930359155</v>
      </c>
      <c r="E26" s="150" t="s">
        <v>655</v>
      </c>
      <c r="F26" s="150">
        <v>40</v>
      </c>
      <c r="G26" s="150" t="s">
        <v>659</v>
      </c>
      <c r="H26" s="151">
        <f t="shared" si="0"/>
        <v>4.1869777508277446</v>
      </c>
      <c r="I26" s="169"/>
      <c r="J26" s="169"/>
      <c r="K26" s="169"/>
      <c r="L26" s="169"/>
    </row>
    <row r="27" spans="2:12" ht="18.5">
      <c r="B27" s="148" t="s">
        <v>671</v>
      </c>
      <c r="C27" s="149">
        <v>1</v>
      </c>
      <c r="D27" s="150">
        <v>1.3941445927106153</v>
      </c>
      <c r="E27" s="150" t="s">
        <v>658</v>
      </c>
      <c r="F27" s="150">
        <v>220</v>
      </c>
      <c r="G27" s="150" t="s">
        <v>656</v>
      </c>
      <c r="H27" s="151">
        <f t="shared" si="0"/>
        <v>10.180966952012724</v>
      </c>
      <c r="I27" s="169"/>
      <c r="J27" s="169"/>
      <c r="K27" s="169"/>
      <c r="L27" s="169"/>
    </row>
    <row r="28" spans="2:12" ht="18.5">
      <c r="B28" s="148" t="s">
        <v>672</v>
      </c>
      <c r="C28" s="149">
        <v>2</v>
      </c>
      <c r="D28" s="150">
        <v>0.46471486423687181</v>
      </c>
      <c r="E28" s="150" t="s">
        <v>664</v>
      </c>
      <c r="F28" s="150">
        <v>400</v>
      </c>
      <c r="G28" s="150" t="s">
        <v>663</v>
      </c>
      <c r="H28" s="151">
        <f t="shared" si="0"/>
        <v>6.1702830012198344</v>
      </c>
      <c r="I28" s="169"/>
      <c r="J28" s="169"/>
      <c r="K28" s="169"/>
      <c r="L28" s="169"/>
    </row>
    <row r="29" spans="2:12" ht="18.5">
      <c r="B29" s="148" t="s">
        <v>673</v>
      </c>
      <c r="C29" s="149">
        <v>1</v>
      </c>
      <c r="D29" s="150">
        <v>1.9252472946956116</v>
      </c>
      <c r="E29" s="150" t="s">
        <v>661</v>
      </c>
      <c r="F29" s="150">
        <v>60</v>
      </c>
      <c r="G29" s="150" t="s">
        <v>659</v>
      </c>
      <c r="H29" s="151">
        <f t="shared" si="0"/>
        <v>3.8343901507580394</v>
      </c>
      <c r="I29" s="169"/>
      <c r="J29" s="169"/>
      <c r="K29" s="169"/>
      <c r="L29" s="169"/>
    </row>
    <row r="30" spans="2:12" ht="18.5">
      <c r="B30" s="148" t="s">
        <v>674</v>
      </c>
      <c r="C30" s="149">
        <v>2</v>
      </c>
      <c r="D30" s="150">
        <v>0.99581756622186812</v>
      </c>
      <c r="E30" s="150" t="s">
        <v>664</v>
      </c>
      <c r="F30" s="150">
        <v>270</v>
      </c>
      <c r="G30" s="150" t="s">
        <v>657</v>
      </c>
      <c r="H30" s="151">
        <f t="shared" si="0"/>
        <v>8.9248736267644038</v>
      </c>
      <c r="I30" s="169"/>
      <c r="J30" s="169"/>
      <c r="K30" s="169"/>
      <c r="L30" s="169"/>
    </row>
    <row r="31" spans="2:12" ht="18.5">
      <c r="B31" s="148" t="s">
        <v>675</v>
      </c>
      <c r="C31" s="149">
        <v>2</v>
      </c>
      <c r="D31" s="150">
        <v>1.1949810794662417</v>
      </c>
      <c r="E31" s="150" t="s">
        <v>662</v>
      </c>
      <c r="F31" s="150">
        <v>170</v>
      </c>
      <c r="G31" s="150" t="s">
        <v>659</v>
      </c>
      <c r="H31" s="151">
        <f t="shared" si="0"/>
        <v>6.7432378513331033</v>
      </c>
      <c r="I31" s="169"/>
      <c r="J31" s="169"/>
      <c r="K31" s="169"/>
      <c r="L31" s="169"/>
    </row>
    <row r="32" spans="2:12" ht="18.5">
      <c r="B32" s="148" t="s">
        <v>676</v>
      </c>
      <c r="C32" s="149">
        <v>3</v>
      </c>
      <c r="D32" s="150">
        <v>0.66387837748124545</v>
      </c>
      <c r="E32" s="150" t="s">
        <v>665</v>
      </c>
      <c r="F32" s="150">
        <v>270</v>
      </c>
      <c r="G32" s="150" t="s">
        <v>659</v>
      </c>
      <c r="H32" s="151">
        <f t="shared" si="0"/>
        <v>5.9499157511762686</v>
      </c>
      <c r="I32" s="169"/>
      <c r="J32" s="169"/>
      <c r="K32" s="169"/>
      <c r="L32" s="169"/>
    </row>
    <row r="33" spans="2:12" ht="19" thickBot="1">
      <c r="B33" s="152" t="s">
        <v>677</v>
      </c>
      <c r="C33" s="153">
        <v>2</v>
      </c>
      <c r="D33" s="154">
        <v>0.86304189072561899</v>
      </c>
      <c r="E33" s="154" t="s">
        <v>660</v>
      </c>
      <c r="F33" s="154">
        <v>180</v>
      </c>
      <c r="G33" s="154" t="s">
        <v>656</v>
      </c>
      <c r="H33" s="155">
        <f t="shared" si="0"/>
        <v>5.1565936510194321</v>
      </c>
      <c r="I33" s="169"/>
      <c r="J33" s="169"/>
      <c r="K33" s="169"/>
      <c r="L33" s="169"/>
    </row>
    <row r="34" spans="2:12" ht="19" thickTop="1">
      <c r="B34" s="169"/>
      <c r="C34" s="169"/>
      <c r="D34" s="169"/>
      <c r="E34" s="169"/>
      <c r="F34" s="169"/>
      <c r="G34" s="169"/>
      <c r="H34" s="169"/>
      <c r="I34" s="169"/>
      <c r="J34" s="169"/>
      <c r="K34" s="169"/>
      <c r="L34" s="169"/>
    </row>
    <row r="35" spans="2:12" ht="18.5">
      <c r="B35" s="19" t="s">
        <v>678</v>
      </c>
      <c r="C35" s="169"/>
      <c r="D35" s="169"/>
      <c r="E35" s="169"/>
      <c r="F35" s="169"/>
      <c r="G35" s="169"/>
      <c r="H35" s="169"/>
      <c r="I35" s="169"/>
      <c r="J35" s="169"/>
      <c r="K35" s="169"/>
      <c r="L35" s="169"/>
    </row>
    <row r="36" spans="2:12" ht="18.5">
      <c r="B36" s="19" t="s">
        <v>679</v>
      </c>
      <c r="C36" s="169"/>
      <c r="D36" s="169"/>
      <c r="E36" s="169"/>
      <c r="F36" s="169"/>
      <c r="G36" s="169"/>
      <c r="H36" s="169"/>
      <c r="I36" s="169"/>
      <c r="J36" s="169"/>
      <c r="K36" s="169"/>
      <c r="L36" s="169"/>
    </row>
    <row r="37" spans="2:12" ht="19" thickBot="1">
      <c r="B37" s="169"/>
      <c r="C37" s="169"/>
      <c r="D37" s="169"/>
      <c r="E37" s="169"/>
      <c r="F37" s="169"/>
      <c r="G37" s="169"/>
      <c r="H37" s="169"/>
      <c r="I37" s="169"/>
      <c r="J37" s="169"/>
      <c r="K37" s="169"/>
      <c r="L37" s="169"/>
    </row>
    <row r="38" spans="2:12" ht="39" customHeight="1">
      <c r="B38" s="156" t="s">
        <v>402</v>
      </c>
      <c r="C38" s="157" t="s">
        <v>680</v>
      </c>
      <c r="D38" s="157" t="s">
        <v>681</v>
      </c>
      <c r="E38" s="157" t="s">
        <v>682</v>
      </c>
      <c r="F38" s="157" t="s">
        <v>683</v>
      </c>
      <c r="G38" s="158" t="s">
        <v>684</v>
      </c>
      <c r="H38" s="169"/>
      <c r="I38" s="169"/>
      <c r="J38" s="169"/>
      <c r="K38" s="169"/>
      <c r="L38" s="169"/>
    </row>
    <row r="39" spans="2:12" ht="18.5">
      <c r="B39" s="150" t="s">
        <v>685</v>
      </c>
      <c r="C39" s="159">
        <v>80</v>
      </c>
      <c r="D39" s="159" t="s">
        <v>15</v>
      </c>
      <c r="E39" s="159">
        <v>2.2999999999999998</v>
      </c>
      <c r="F39" s="149" t="s">
        <v>686</v>
      </c>
      <c r="G39" s="160" t="s">
        <v>454</v>
      </c>
      <c r="H39" s="169"/>
      <c r="I39" s="169"/>
      <c r="J39" s="169"/>
      <c r="K39" s="169"/>
      <c r="L39" s="169"/>
    </row>
    <row r="40" spans="2:12" ht="18.5">
      <c r="B40" s="150" t="s">
        <v>687</v>
      </c>
      <c r="C40" s="159">
        <v>63</v>
      </c>
      <c r="D40" s="159" t="s">
        <v>15</v>
      </c>
      <c r="E40" s="159">
        <v>2.8</v>
      </c>
      <c r="F40" s="149" t="s">
        <v>688</v>
      </c>
      <c r="G40" s="160" t="s">
        <v>454</v>
      </c>
      <c r="H40" s="169"/>
      <c r="I40" s="169"/>
      <c r="J40" s="169"/>
      <c r="K40" s="169"/>
      <c r="L40" s="169"/>
    </row>
    <row r="41" spans="2:12" ht="18.5">
      <c r="B41" s="150" t="s">
        <v>514</v>
      </c>
      <c r="C41" s="159">
        <v>95</v>
      </c>
      <c r="D41" s="159" t="s">
        <v>15</v>
      </c>
      <c r="E41" s="159">
        <v>1.6</v>
      </c>
      <c r="F41" s="149" t="s">
        <v>689</v>
      </c>
      <c r="G41" s="160" t="s">
        <v>454</v>
      </c>
      <c r="H41" s="169"/>
      <c r="I41" s="169"/>
      <c r="J41" s="169"/>
      <c r="K41" s="169"/>
      <c r="L41" s="169"/>
    </row>
    <row r="42" spans="2:12" ht="18.5">
      <c r="B42" s="150" t="s">
        <v>690</v>
      </c>
      <c r="C42" s="159">
        <v>84</v>
      </c>
      <c r="D42" s="159" t="s">
        <v>17</v>
      </c>
      <c r="E42" s="159">
        <v>2.2000000000000002</v>
      </c>
      <c r="F42" s="149" t="s">
        <v>686</v>
      </c>
      <c r="G42" s="160" t="s">
        <v>450</v>
      </c>
      <c r="H42" s="169"/>
      <c r="I42" s="169"/>
      <c r="J42" s="169"/>
      <c r="K42" s="169"/>
      <c r="L42" s="169"/>
    </row>
    <row r="43" spans="2:12" ht="18.5">
      <c r="B43" s="150" t="s">
        <v>691</v>
      </c>
      <c r="C43" s="159">
        <v>60</v>
      </c>
      <c r="D43" s="159" t="s">
        <v>16</v>
      </c>
      <c r="E43" s="159">
        <v>1.1000000000000001</v>
      </c>
      <c r="F43" s="149" t="s">
        <v>692</v>
      </c>
      <c r="G43" s="160" t="s">
        <v>450</v>
      </c>
      <c r="H43" s="169"/>
      <c r="I43" s="169"/>
      <c r="J43" s="169"/>
      <c r="K43" s="169"/>
      <c r="L43" s="169"/>
    </row>
    <row r="44" spans="2:12" ht="18.5">
      <c r="B44" s="150" t="s">
        <v>693</v>
      </c>
      <c r="C44" s="159">
        <v>50</v>
      </c>
      <c r="D44" s="159" t="s">
        <v>16</v>
      </c>
      <c r="E44" s="159">
        <v>2.56</v>
      </c>
      <c r="F44" s="149" t="s">
        <v>688</v>
      </c>
      <c r="G44" s="160" t="s">
        <v>450</v>
      </c>
      <c r="H44" s="169"/>
      <c r="I44" s="169"/>
      <c r="J44" s="169"/>
      <c r="K44" s="169"/>
      <c r="L44" s="169"/>
    </row>
    <row r="45" spans="2:12" ht="18.5">
      <c r="B45" s="150" t="s">
        <v>694</v>
      </c>
      <c r="C45" s="159">
        <v>66</v>
      </c>
      <c r="D45" s="159" t="s">
        <v>17</v>
      </c>
      <c r="E45" s="159">
        <v>1.85</v>
      </c>
      <c r="F45" s="149" t="s">
        <v>692</v>
      </c>
      <c r="G45" s="160" t="s">
        <v>450</v>
      </c>
      <c r="H45" s="169"/>
      <c r="I45" s="169"/>
      <c r="J45" s="169"/>
      <c r="K45" s="169"/>
      <c r="L45" s="169"/>
    </row>
    <row r="46" spans="2:12" ht="18.5">
      <c r="B46" s="150" t="s">
        <v>695</v>
      </c>
      <c r="C46" s="159">
        <v>70</v>
      </c>
      <c r="D46" s="159" t="s">
        <v>15</v>
      </c>
      <c r="E46" s="159">
        <v>2</v>
      </c>
      <c r="F46" s="149" t="s">
        <v>688</v>
      </c>
      <c r="G46" s="160" t="s">
        <v>450</v>
      </c>
      <c r="H46" s="169"/>
      <c r="I46" s="169"/>
      <c r="J46" s="169"/>
      <c r="K46" s="169"/>
      <c r="L46" s="169"/>
    </row>
    <row r="47" spans="2:12" ht="18.5">
      <c r="B47" s="150" t="s">
        <v>696</v>
      </c>
      <c r="C47" s="159">
        <v>32</v>
      </c>
      <c r="D47" s="159" t="s">
        <v>16</v>
      </c>
      <c r="E47" s="159">
        <v>2.3199999999999998</v>
      </c>
      <c r="F47" s="149" t="s">
        <v>688</v>
      </c>
      <c r="G47" s="160" t="s">
        <v>454</v>
      </c>
      <c r="H47" s="169"/>
      <c r="I47" s="169"/>
      <c r="J47" s="169"/>
      <c r="K47" s="169"/>
      <c r="L47" s="169"/>
    </row>
    <row r="48" spans="2:12" ht="18.5">
      <c r="B48" s="150" t="s">
        <v>697</v>
      </c>
      <c r="C48" s="159">
        <v>54</v>
      </c>
      <c r="D48" s="159" t="s">
        <v>16</v>
      </c>
      <c r="E48" s="159">
        <v>1.9</v>
      </c>
      <c r="F48" s="149" t="s">
        <v>692</v>
      </c>
      <c r="G48" s="160" t="s">
        <v>454</v>
      </c>
      <c r="H48" s="169"/>
      <c r="I48" s="169"/>
      <c r="J48" s="169"/>
      <c r="K48" s="169"/>
      <c r="L48" s="169"/>
    </row>
    <row r="49" spans="2:12" ht="18.5">
      <c r="B49" s="150" t="s">
        <v>698</v>
      </c>
      <c r="C49" s="159">
        <v>98</v>
      </c>
      <c r="D49" s="159" t="s">
        <v>17</v>
      </c>
      <c r="E49" s="159">
        <v>1.68</v>
      </c>
      <c r="F49" s="149" t="s">
        <v>689</v>
      </c>
      <c r="G49" s="160" t="s">
        <v>450</v>
      </c>
      <c r="H49" s="169"/>
      <c r="I49" s="169"/>
      <c r="J49" s="169"/>
      <c r="K49" s="169"/>
      <c r="L49" s="169"/>
    </row>
    <row r="50" spans="2:12" ht="18.5">
      <c r="B50" s="150" t="s">
        <v>467</v>
      </c>
      <c r="C50" s="159">
        <v>51</v>
      </c>
      <c r="D50" s="159" t="s">
        <v>16</v>
      </c>
      <c r="E50" s="159">
        <v>1.7</v>
      </c>
      <c r="F50" s="149" t="s">
        <v>692</v>
      </c>
      <c r="G50" s="160" t="s">
        <v>454</v>
      </c>
      <c r="H50" s="169"/>
      <c r="I50" s="169"/>
      <c r="J50" s="169"/>
      <c r="K50" s="169"/>
      <c r="L50" s="169"/>
    </row>
    <row r="51" spans="2:12" ht="18.5">
      <c r="B51" s="150" t="s">
        <v>699</v>
      </c>
      <c r="C51" s="159">
        <v>62</v>
      </c>
      <c r="D51" s="159" t="s">
        <v>17</v>
      </c>
      <c r="E51" s="159">
        <v>1.35</v>
      </c>
      <c r="F51" s="149" t="s">
        <v>689</v>
      </c>
      <c r="G51" s="160" t="s">
        <v>450</v>
      </c>
      <c r="H51" s="169"/>
      <c r="I51" s="169"/>
      <c r="J51" s="169"/>
      <c r="K51" s="169"/>
      <c r="L51" s="169"/>
    </row>
    <row r="52" spans="2:12" ht="18.5">
      <c r="B52" s="150" t="s">
        <v>416</v>
      </c>
      <c r="C52" s="159">
        <v>32</v>
      </c>
      <c r="D52" s="159" t="s">
        <v>15</v>
      </c>
      <c r="E52" s="159">
        <v>1</v>
      </c>
      <c r="F52" s="149" t="s">
        <v>688</v>
      </c>
      <c r="G52" s="160" t="s">
        <v>454</v>
      </c>
      <c r="H52" s="169"/>
      <c r="I52" s="169"/>
      <c r="J52" s="169"/>
      <c r="K52" s="169"/>
      <c r="L52" s="169"/>
    </row>
    <row r="53" spans="2:12" ht="18.5">
      <c r="B53" s="150" t="s">
        <v>700</v>
      </c>
      <c r="C53" s="159">
        <v>21</v>
      </c>
      <c r="D53" s="159" t="s">
        <v>16</v>
      </c>
      <c r="E53" s="159">
        <v>2.12</v>
      </c>
      <c r="F53" s="149" t="s">
        <v>688</v>
      </c>
      <c r="G53" s="160" t="s">
        <v>454</v>
      </c>
      <c r="H53" s="169"/>
      <c r="I53" s="169"/>
      <c r="J53" s="169"/>
      <c r="K53" s="169"/>
      <c r="L53" s="169"/>
    </row>
    <row r="54" spans="2:12" ht="18.5">
      <c r="B54" s="150" t="s">
        <v>701</v>
      </c>
      <c r="C54" s="159">
        <v>87</v>
      </c>
      <c r="D54" s="159" t="s">
        <v>17</v>
      </c>
      <c r="E54" s="159">
        <v>1.23</v>
      </c>
      <c r="F54" s="149" t="s">
        <v>688</v>
      </c>
      <c r="G54" s="160" t="s">
        <v>454</v>
      </c>
      <c r="H54" s="169"/>
      <c r="I54" s="169"/>
      <c r="J54" s="169"/>
      <c r="K54" s="169"/>
      <c r="L54" s="169"/>
    </row>
    <row r="55" spans="2:12" ht="18.5">
      <c r="B55" s="150" t="s">
        <v>702</v>
      </c>
      <c r="C55" s="159">
        <v>92</v>
      </c>
      <c r="D55" s="159" t="s">
        <v>16</v>
      </c>
      <c r="E55" s="159">
        <v>2.4</v>
      </c>
      <c r="F55" s="149" t="s">
        <v>688</v>
      </c>
      <c r="G55" s="160" t="s">
        <v>454</v>
      </c>
      <c r="H55" s="169"/>
      <c r="I55" s="169"/>
      <c r="J55" s="169"/>
      <c r="K55" s="169"/>
      <c r="L55" s="169"/>
    </row>
    <row r="56" spans="2:12" ht="18.5">
      <c r="B56" s="150" t="s">
        <v>703</v>
      </c>
      <c r="C56" s="159">
        <v>66</v>
      </c>
      <c r="D56" s="159" t="s">
        <v>15</v>
      </c>
      <c r="E56" s="159">
        <v>1.05</v>
      </c>
      <c r="F56" s="149" t="s">
        <v>688</v>
      </c>
      <c r="G56" s="160" t="s">
        <v>450</v>
      </c>
      <c r="H56" s="169"/>
      <c r="I56" s="169"/>
      <c r="J56" s="169"/>
      <c r="K56" s="169"/>
      <c r="L56" s="169"/>
    </row>
    <row r="57" spans="2:12" ht="18.5">
      <c r="B57" s="150" t="s">
        <v>417</v>
      </c>
      <c r="C57" s="159">
        <v>54</v>
      </c>
      <c r="D57" s="159" t="s">
        <v>17</v>
      </c>
      <c r="E57" s="159">
        <v>1.1000000000000001</v>
      </c>
      <c r="F57" s="149" t="s">
        <v>686</v>
      </c>
      <c r="G57" s="160" t="s">
        <v>450</v>
      </c>
      <c r="H57" s="169"/>
      <c r="I57" s="169"/>
      <c r="J57" s="169"/>
      <c r="K57" s="169"/>
      <c r="L57" s="169"/>
    </row>
    <row r="58" spans="2:12" ht="19" thickBot="1">
      <c r="B58" s="161" t="s">
        <v>704</v>
      </c>
      <c r="C58" s="162">
        <v>55</v>
      </c>
      <c r="D58" s="162" t="s">
        <v>16</v>
      </c>
      <c r="E58" s="162">
        <v>2.1</v>
      </c>
      <c r="F58" s="163" t="s">
        <v>688</v>
      </c>
      <c r="G58" s="164" t="s">
        <v>450</v>
      </c>
      <c r="H58" s="169"/>
      <c r="I58" s="169"/>
      <c r="J58" s="169"/>
      <c r="K58" s="169"/>
      <c r="L58" s="169"/>
    </row>
  </sheetData>
  <pageMargins left="0.7" right="0.7" top="0.75" bottom="0.75" header="0.3" footer="0.3"/>
  <pageSetup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4A0AC-1E8B-4625-B70B-8391765F9CF4}">
  <sheetPr codeName="Hárok39">
    <tabColor theme="6"/>
  </sheetPr>
  <dimension ref="A3:H18"/>
  <sheetViews>
    <sheetView workbookViewId="0">
      <selection activeCell="C18" sqref="C18"/>
    </sheetView>
  </sheetViews>
  <sheetFormatPr defaultRowHeight="14.5"/>
  <cols>
    <col min="1" max="1" width="18.81640625" bestFit="1" customWidth="1"/>
    <col min="2" max="2" width="12.81640625" bestFit="1" customWidth="1"/>
    <col min="5" max="5" width="18.81640625" bestFit="1" customWidth="1"/>
    <col min="6" max="6" width="16.453125" bestFit="1" customWidth="1"/>
    <col min="7" max="7" width="16.81640625" bestFit="1" customWidth="1"/>
    <col min="8" max="8" width="12.81640625" bestFit="1" customWidth="1"/>
  </cols>
  <sheetData>
    <row r="3" spans="1:8">
      <c r="A3" s="39" t="s">
        <v>1333</v>
      </c>
      <c r="B3" t="s">
        <v>1335</v>
      </c>
      <c r="E3" s="39" t="s">
        <v>1333</v>
      </c>
      <c r="F3" t="s">
        <v>1337</v>
      </c>
      <c r="G3" t="s">
        <v>1336</v>
      </c>
      <c r="H3" t="s">
        <v>1335</v>
      </c>
    </row>
    <row r="4" spans="1:8">
      <c r="A4" s="37" t="s">
        <v>606</v>
      </c>
      <c r="B4">
        <v>26930</v>
      </c>
      <c r="E4" s="37" t="s">
        <v>421</v>
      </c>
      <c r="F4">
        <v>580</v>
      </c>
      <c r="G4">
        <v>1000</v>
      </c>
      <c r="H4">
        <v>3580</v>
      </c>
    </row>
    <row r="5" spans="1:8">
      <c r="A5" s="37" t="s">
        <v>597</v>
      </c>
      <c r="B5">
        <v>12150</v>
      </c>
      <c r="E5" s="37" t="s">
        <v>422</v>
      </c>
      <c r="F5">
        <v>400</v>
      </c>
      <c r="G5">
        <v>10000</v>
      </c>
      <c r="H5">
        <v>15259</v>
      </c>
    </row>
    <row r="6" spans="1:8">
      <c r="A6" s="37" t="s">
        <v>608</v>
      </c>
      <c r="B6">
        <v>3109</v>
      </c>
      <c r="E6" s="37" t="s">
        <v>423</v>
      </c>
      <c r="F6">
        <v>340</v>
      </c>
      <c r="G6">
        <v>1200</v>
      </c>
      <c r="H6">
        <v>5490</v>
      </c>
    </row>
    <row r="7" spans="1:8">
      <c r="A7" s="37" t="s">
        <v>602</v>
      </c>
      <c r="B7">
        <v>2990</v>
      </c>
      <c r="E7" s="37" t="s">
        <v>424</v>
      </c>
      <c r="F7">
        <v>250</v>
      </c>
      <c r="G7">
        <v>25000</v>
      </c>
      <c r="H7">
        <v>28800</v>
      </c>
    </row>
    <row r="8" spans="1:8">
      <c r="A8" s="37" t="s">
        <v>605</v>
      </c>
      <c r="B8">
        <v>2500</v>
      </c>
      <c r="E8" s="37" t="s">
        <v>1334</v>
      </c>
      <c r="F8">
        <v>250</v>
      </c>
      <c r="G8">
        <v>25000</v>
      </c>
      <c r="H8">
        <v>53129</v>
      </c>
    </row>
    <row r="9" spans="1:8">
      <c r="A9" s="37" t="s">
        <v>604</v>
      </c>
      <c r="B9">
        <v>1980</v>
      </c>
    </row>
    <row r="10" spans="1:8">
      <c r="A10" s="37" t="s">
        <v>607</v>
      </c>
      <c r="B10">
        <v>1870</v>
      </c>
    </row>
    <row r="11" spans="1:8">
      <c r="A11" s="37" t="s">
        <v>600</v>
      </c>
      <c r="B11">
        <v>1600</v>
      </c>
    </row>
    <row r="12" spans="1:8">
      <c r="A12" s="37" t="s">
        <v>1341</v>
      </c>
    </row>
    <row r="13" spans="1:8">
      <c r="A13" s="37" t="s">
        <v>1340</v>
      </c>
    </row>
    <row r="14" spans="1:8">
      <c r="A14" s="37" t="s">
        <v>1339</v>
      </c>
    </row>
    <row r="15" spans="1:8">
      <c r="A15" s="37" t="s">
        <v>1342</v>
      </c>
    </row>
    <row r="16" spans="1:8">
      <c r="A16" s="37" t="s">
        <v>1343</v>
      </c>
    </row>
    <row r="17" spans="1:2">
      <c r="A17" s="37" t="s">
        <v>1338</v>
      </c>
    </row>
    <row r="18" spans="1:2">
      <c r="A18" s="37" t="s">
        <v>1334</v>
      </c>
      <c r="B18">
        <v>53129</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001E7-3268-475F-91B9-9A65A68A82C8}">
  <sheetPr codeName="Hárok40">
    <tabColor theme="6"/>
  </sheetPr>
  <dimension ref="A3:H17"/>
  <sheetViews>
    <sheetView topLeftCell="A2" zoomScale="115" zoomScaleNormal="115" workbookViewId="0">
      <selection activeCell="C18" sqref="C18"/>
    </sheetView>
  </sheetViews>
  <sheetFormatPr defaultRowHeight="14.5"/>
  <cols>
    <col min="1" max="1" width="18.81640625" bestFit="1" customWidth="1"/>
    <col min="2" max="2" width="18.453125" bestFit="1" customWidth="1"/>
    <col min="3" max="3" width="7.453125" bestFit="1" customWidth="1"/>
    <col min="4" max="5" width="6.1796875" bestFit="1" customWidth="1"/>
    <col min="6" max="6" width="12.54296875" bestFit="1" customWidth="1"/>
    <col min="7" max="7" width="14.08984375" bestFit="1" customWidth="1"/>
    <col min="8" max="8" width="14.54296875" bestFit="1" customWidth="1"/>
    <col min="9" max="9" width="11.08984375" bestFit="1" customWidth="1"/>
    <col min="10" max="10" width="13.1796875" bestFit="1" customWidth="1"/>
    <col min="11" max="11" width="10.6328125" bestFit="1" customWidth="1"/>
    <col min="12" max="12" width="15.08984375" bestFit="1" customWidth="1"/>
    <col min="13" max="13" width="14.6328125" bestFit="1" customWidth="1"/>
    <col min="14" max="14" width="11.54296875" bestFit="1" customWidth="1"/>
    <col min="15" max="15" width="12.90625" bestFit="1" customWidth="1"/>
    <col min="16" max="16" width="12.54296875" bestFit="1" customWidth="1"/>
    <col min="17" max="17" width="16.90625" bestFit="1" customWidth="1"/>
    <col min="18" max="18" width="10.6328125" bestFit="1" customWidth="1"/>
    <col min="19" max="19" width="12.90625" bestFit="1" customWidth="1"/>
    <col min="20" max="20" width="16.90625" bestFit="1" customWidth="1"/>
    <col min="21" max="21" width="15.08984375" bestFit="1" customWidth="1"/>
    <col min="22" max="22" width="16.90625" bestFit="1" customWidth="1"/>
    <col min="23" max="23" width="14.6328125" bestFit="1" customWidth="1"/>
    <col min="24" max="24" width="16.90625" bestFit="1" customWidth="1"/>
    <col min="25" max="25" width="11.08984375" bestFit="1" customWidth="1"/>
    <col min="26" max="26" width="16.90625" bestFit="1" customWidth="1"/>
    <col min="27" max="32" width="14.08984375" bestFit="1" customWidth="1"/>
    <col min="33" max="33" width="24.1796875" bestFit="1" customWidth="1"/>
    <col min="34" max="34" width="12.54296875" bestFit="1" customWidth="1"/>
  </cols>
  <sheetData>
    <row r="3" spans="1:8">
      <c r="A3" s="39" t="s">
        <v>1335</v>
      </c>
      <c r="B3" s="39" t="s">
        <v>1344</v>
      </c>
    </row>
    <row r="4" spans="1:8">
      <c r="A4" s="39" t="s">
        <v>1333</v>
      </c>
      <c r="B4" t="s">
        <v>423</v>
      </c>
      <c r="C4" t="s">
        <v>424</v>
      </c>
      <c r="D4" t="s">
        <v>421</v>
      </c>
      <c r="E4" t="s">
        <v>422</v>
      </c>
      <c r="F4" t="s">
        <v>1334</v>
      </c>
    </row>
    <row r="5" spans="1:8">
      <c r="A5" s="37">
        <v>1</v>
      </c>
      <c r="B5">
        <v>1000</v>
      </c>
      <c r="C5">
        <v>1970</v>
      </c>
      <c r="D5">
        <v>1400</v>
      </c>
      <c r="F5">
        <v>4370</v>
      </c>
    </row>
    <row r="6" spans="1:8">
      <c r="A6" s="37">
        <v>2</v>
      </c>
      <c r="B6">
        <v>2365</v>
      </c>
      <c r="C6">
        <v>26280</v>
      </c>
      <c r="D6">
        <v>580</v>
      </c>
      <c r="E6">
        <v>11459</v>
      </c>
      <c r="F6">
        <v>40684</v>
      </c>
    </row>
    <row r="7" spans="1:8">
      <c r="A7" s="37">
        <v>3</v>
      </c>
      <c r="D7">
        <v>1000</v>
      </c>
      <c r="E7">
        <v>750</v>
      </c>
      <c r="F7">
        <v>1750</v>
      </c>
    </row>
    <row r="8" spans="1:8">
      <c r="A8" s="37">
        <v>4</v>
      </c>
      <c r="C8">
        <v>550</v>
      </c>
      <c r="D8">
        <v>600</v>
      </c>
      <c r="F8">
        <v>1150</v>
      </c>
    </row>
    <row r="9" spans="1:8">
      <c r="A9" s="37">
        <v>5</v>
      </c>
      <c r="E9">
        <v>1650</v>
      </c>
      <c r="F9">
        <v>1650</v>
      </c>
    </row>
    <row r="10" spans="1:8">
      <c r="A10" s="37">
        <v>6</v>
      </c>
      <c r="E10">
        <v>1400</v>
      </c>
      <c r="F10">
        <v>1400</v>
      </c>
    </row>
    <row r="11" spans="1:8">
      <c r="A11" s="37">
        <v>7</v>
      </c>
      <c r="B11">
        <v>2125</v>
      </c>
      <c r="F11">
        <v>2125</v>
      </c>
      <c r="H11">
        <f>C8</f>
        <v>550</v>
      </c>
    </row>
    <row r="12" spans="1:8">
      <c r="A12" s="37" t="s">
        <v>1345</v>
      </c>
    </row>
    <row r="13" spans="1:8">
      <c r="A13" s="37" t="s">
        <v>1334</v>
      </c>
      <c r="B13">
        <v>5490</v>
      </c>
      <c r="C13">
        <v>28800</v>
      </c>
      <c r="D13">
        <v>3580</v>
      </c>
      <c r="E13">
        <v>15259</v>
      </c>
      <c r="F13">
        <v>53129</v>
      </c>
    </row>
    <row r="16" spans="1:8">
      <c r="B16">
        <f>GETPIVOTDATA("Predaj",$A$3,"Oblasť","Sever")</f>
        <v>5490</v>
      </c>
      <c r="E16">
        <f>GETPIVOTDATA("Predaj",$A$3,"Oblasť","Východ","Mesiac",4)</f>
        <v>550</v>
      </c>
      <c r="F16" t="str">
        <f>B4</f>
        <v>Sever</v>
      </c>
      <c r="G16" t="str">
        <f t="shared" ref="G16:H16" si="0">C4</f>
        <v>Východ</v>
      </c>
      <c r="H16" t="str">
        <f t="shared" si="0"/>
        <v>Západ</v>
      </c>
    </row>
    <row r="17" spans="5:5">
      <c r="E17" t="str">
        <f>C4</f>
        <v>Východ</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4693E-6685-447E-86EA-C4762BFC6C3B}">
  <sheetPr codeName="Hárok46">
    <tabColor theme="6"/>
  </sheetPr>
  <dimension ref="A1:F6"/>
  <sheetViews>
    <sheetView zoomScaleNormal="100" workbookViewId="0">
      <selection activeCell="C18" sqref="C18"/>
    </sheetView>
  </sheetViews>
  <sheetFormatPr defaultRowHeight="14.5"/>
  <cols>
    <col min="1" max="1" width="12.81640625" bestFit="1" customWidth="1"/>
    <col min="2" max="2" width="18.453125" bestFit="1" customWidth="1"/>
    <col min="3" max="3" width="7.453125" bestFit="1" customWidth="1"/>
    <col min="4" max="4" width="6.1796875" bestFit="1" customWidth="1"/>
    <col min="5" max="5" width="6" bestFit="1" customWidth="1"/>
    <col min="6" max="6" width="12.54296875" bestFit="1" customWidth="1"/>
  </cols>
  <sheetData>
    <row r="1" spans="1:6">
      <c r="A1" s="39" t="s">
        <v>263</v>
      </c>
      <c r="B1" t="s">
        <v>1346</v>
      </c>
    </row>
    <row r="2" spans="1:6">
      <c r="A2" s="39" t="s">
        <v>402</v>
      </c>
      <c r="B2" t="s">
        <v>1346</v>
      </c>
    </row>
    <row r="4" spans="1:6">
      <c r="B4" s="39" t="s">
        <v>1344</v>
      </c>
    </row>
    <row r="5" spans="1:6">
      <c r="B5" t="s">
        <v>423</v>
      </c>
      <c r="C5" t="s">
        <v>424</v>
      </c>
      <c r="D5" t="s">
        <v>421</v>
      </c>
      <c r="E5" t="s">
        <v>422</v>
      </c>
      <c r="F5" t="s">
        <v>1334</v>
      </c>
    </row>
    <row r="6" spans="1:6">
      <c r="A6" t="s">
        <v>1335</v>
      </c>
      <c r="B6">
        <v>5490</v>
      </c>
      <c r="C6">
        <v>28800</v>
      </c>
      <c r="D6">
        <v>3580</v>
      </c>
      <c r="E6">
        <v>15259</v>
      </c>
      <c r="F6">
        <v>53129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291E3-2229-4420-9F04-924DC2E1F443}">
  <sheetPr codeName="Hárok47">
    <tabColor theme="6"/>
  </sheetPr>
  <dimension ref="A3:E27"/>
  <sheetViews>
    <sheetView zoomScale="115" zoomScaleNormal="115" workbookViewId="0">
      <selection activeCell="C18" sqref="C18"/>
    </sheetView>
  </sheetViews>
  <sheetFormatPr defaultRowHeight="14.5"/>
  <cols>
    <col min="1" max="1" width="18.81640625" bestFit="1" customWidth="1"/>
    <col min="2" max="2" width="33.453125" bestFit="1" customWidth="1"/>
    <col min="3" max="3" width="20.54296875" bestFit="1" customWidth="1"/>
    <col min="4" max="4" width="18.453125" bestFit="1" customWidth="1"/>
    <col min="5" max="5" width="19.453125" bestFit="1" customWidth="1"/>
    <col min="6" max="6" width="7.6328125" bestFit="1" customWidth="1"/>
    <col min="7" max="7" width="8.36328125" bestFit="1" customWidth="1"/>
    <col min="8" max="8" width="15" bestFit="1" customWidth="1"/>
    <col min="9" max="9" width="9" bestFit="1" customWidth="1"/>
    <col min="10" max="11" width="8.36328125" bestFit="1" customWidth="1"/>
    <col min="12" max="12" width="12.81640625" bestFit="1" customWidth="1"/>
    <col min="13" max="13" width="8.6328125" bestFit="1" customWidth="1"/>
    <col min="14" max="14" width="8.36328125" bestFit="1" customWidth="1"/>
    <col min="15" max="15" width="11.453125" bestFit="1" customWidth="1"/>
    <col min="16" max="17" width="7.1796875" bestFit="1" customWidth="1"/>
    <col min="18" max="18" width="11" bestFit="1" customWidth="1"/>
    <col min="19" max="19" width="14.453125" bestFit="1" customWidth="1"/>
    <col min="20" max="20" width="7.1796875" bestFit="1" customWidth="1"/>
    <col min="21" max="21" width="12.54296875" bestFit="1" customWidth="1"/>
  </cols>
  <sheetData>
    <row r="3" spans="1:3">
      <c r="A3" s="39" t="s">
        <v>1333</v>
      </c>
      <c r="B3" t="s">
        <v>1347</v>
      </c>
      <c r="C3" t="s">
        <v>1348</v>
      </c>
    </row>
    <row r="4" spans="1:3">
      <c r="A4" s="37" t="s">
        <v>628</v>
      </c>
      <c r="B4">
        <v>4820000</v>
      </c>
      <c r="C4">
        <v>4183000</v>
      </c>
    </row>
    <row r="5" spans="1:3">
      <c r="A5" s="37" t="s">
        <v>640</v>
      </c>
      <c r="B5">
        <v>776000</v>
      </c>
      <c r="C5">
        <v>1943030</v>
      </c>
    </row>
    <row r="6" spans="1:3">
      <c r="A6" s="37" t="s">
        <v>632</v>
      </c>
      <c r="B6">
        <v>633000</v>
      </c>
      <c r="C6">
        <v>1415800</v>
      </c>
    </row>
    <row r="7" spans="1:3">
      <c r="A7" s="37" t="s">
        <v>626</v>
      </c>
      <c r="B7">
        <v>631000</v>
      </c>
      <c r="C7">
        <v>1224400</v>
      </c>
    </row>
    <row r="8" spans="1:3">
      <c r="A8" s="37" t="s">
        <v>621</v>
      </c>
      <c r="B8">
        <v>325000</v>
      </c>
      <c r="C8">
        <v>1179500</v>
      </c>
    </row>
    <row r="9" spans="1:3">
      <c r="A9" s="37" t="s">
        <v>1334</v>
      </c>
      <c r="B9">
        <v>7185000</v>
      </c>
      <c r="C9">
        <v>9945730</v>
      </c>
    </row>
    <row r="12" spans="1:3">
      <c r="A12" s="39" t="s">
        <v>1333</v>
      </c>
      <c r="B12" t="s">
        <v>1349</v>
      </c>
      <c r="C12" t="s">
        <v>1350</v>
      </c>
    </row>
    <row r="13" spans="1:3">
      <c r="A13" s="37" t="s">
        <v>629</v>
      </c>
      <c r="B13">
        <v>8</v>
      </c>
      <c r="C13">
        <v>9</v>
      </c>
    </row>
    <row r="14" spans="1:3">
      <c r="A14" s="37" t="s">
        <v>622</v>
      </c>
      <c r="B14">
        <v>30</v>
      </c>
      <c r="C14">
        <v>38</v>
      </c>
    </row>
    <row r="15" spans="1:3">
      <c r="A15" s="37" t="s">
        <v>641</v>
      </c>
      <c r="B15">
        <v>20.6</v>
      </c>
      <c r="C15">
        <v>21.9</v>
      </c>
    </row>
    <row r="16" spans="1:3">
      <c r="A16" s="37" t="s">
        <v>627</v>
      </c>
      <c r="B16">
        <v>16</v>
      </c>
      <c r="C16">
        <v>35</v>
      </c>
    </row>
    <row r="17" spans="1:5">
      <c r="A17" s="37" t="s">
        <v>1334</v>
      </c>
      <c r="B17">
        <v>8</v>
      </c>
      <c r="C17">
        <v>38</v>
      </c>
    </row>
    <row r="19" spans="1:5">
      <c r="A19" s="39" t="s">
        <v>1333</v>
      </c>
      <c r="B19" t="s">
        <v>1347</v>
      </c>
      <c r="C19" t="s">
        <v>1351</v>
      </c>
      <c r="D19" t="s">
        <v>1352</v>
      </c>
      <c r="E19" t="s">
        <v>1353</v>
      </c>
    </row>
    <row r="20" spans="1:5">
      <c r="A20" s="37" t="s">
        <v>448</v>
      </c>
      <c r="B20">
        <v>4955000</v>
      </c>
      <c r="C20">
        <v>7</v>
      </c>
      <c r="D20">
        <v>7</v>
      </c>
      <c r="E20">
        <v>7</v>
      </c>
    </row>
    <row r="21" spans="1:5">
      <c r="A21" s="37" t="s">
        <v>620</v>
      </c>
      <c r="B21">
        <v>436000</v>
      </c>
      <c r="C21">
        <v>3</v>
      </c>
      <c r="D21">
        <v>3</v>
      </c>
      <c r="E21">
        <v>3</v>
      </c>
    </row>
    <row r="22" spans="1:5">
      <c r="A22" s="37" t="s">
        <v>460</v>
      </c>
      <c r="B22">
        <v>137000</v>
      </c>
      <c r="C22">
        <v>1</v>
      </c>
      <c r="D22">
        <v>1</v>
      </c>
      <c r="E22">
        <v>1</v>
      </c>
    </row>
    <row r="23" spans="1:5">
      <c r="A23" s="37" t="s">
        <v>467</v>
      </c>
      <c r="B23">
        <v>828000</v>
      </c>
      <c r="C23">
        <v>3</v>
      </c>
      <c r="D23">
        <v>3</v>
      </c>
      <c r="E23">
        <v>3</v>
      </c>
    </row>
    <row r="24" spans="1:5">
      <c r="A24" s="37" t="s">
        <v>624</v>
      </c>
      <c r="B24">
        <v>185000</v>
      </c>
      <c r="C24">
        <v>1</v>
      </c>
      <c r="D24">
        <v>1</v>
      </c>
      <c r="E24">
        <v>1</v>
      </c>
    </row>
    <row r="25" spans="1:5">
      <c r="A25" s="37" t="s">
        <v>638</v>
      </c>
      <c r="B25">
        <v>339000</v>
      </c>
      <c r="C25">
        <v>2</v>
      </c>
      <c r="D25">
        <v>2</v>
      </c>
      <c r="E25">
        <v>2</v>
      </c>
    </row>
    <row r="26" spans="1:5">
      <c r="A26" s="37" t="s">
        <v>452</v>
      </c>
      <c r="B26">
        <v>305000</v>
      </c>
      <c r="C26">
        <v>2</v>
      </c>
      <c r="D26">
        <v>2</v>
      </c>
      <c r="E26">
        <v>2</v>
      </c>
    </row>
    <row r="27" spans="1:5">
      <c r="A27" s="37" t="s">
        <v>1334</v>
      </c>
      <c r="B27">
        <v>7185000</v>
      </c>
      <c r="C27">
        <v>19</v>
      </c>
      <c r="D27">
        <v>19</v>
      </c>
      <c r="E27">
        <v>19</v>
      </c>
    </row>
  </sheetData>
  <pageMargins left="0.7" right="0.7" top="0.75" bottom="0.75" header="0.3" footer="0.3"/>
  <drawing r:id="rId4"/>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8CEA5-0FA2-48A9-A599-8DC86EA0EBC2}">
  <sheetPr codeName="Hárok48">
    <tabColor theme="1"/>
  </sheetPr>
  <dimension ref="A1:E1"/>
  <sheetViews>
    <sheetView workbookViewId="0">
      <selection activeCell="C18" sqref="C18"/>
    </sheetView>
  </sheetViews>
  <sheetFormatPr defaultRowHeight="14.5"/>
  <cols>
    <col min="1" max="1" width="8.6328125" bestFit="1" customWidth="1"/>
    <col min="2" max="2" width="14.08984375" bestFit="1" customWidth="1"/>
    <col min="3" max="3" width="11" bestFit="1" customWidth="1"/>
    <col min="4" max="4" width="9.90625" bestFit="1" customWidth="1"/>
    <col min="5" max="5" width="8.08984375" bestFit="1" customWidth="1"/>
  </cols>
  <sheetData>
    <row r="1" spans="1:5" ht="21">
      <c r="A1" s="55" t="s">
        <v>402</v>
      </c>
      <c r="B1" s="55" t="s">
        <v>336</v>
      </c>
      <c r="C1" s="55" t="s">
        <v>1321</v>
      </c>
      <c r="D1" s="55" t="s">
        <v>1320</v>
      </c>
      <c r="E1" s="55" t="s">
        <v>1354</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DD4C0-A441-41EC-ADEF-B8EC0E8240FC}">
  <sheetPr codeName="Hárok50">
    <tabColor rgb="FF7030A0"/>
  </sheetPr>
  <dimension ref="A1:J47"/>
  <sheetViews>
    <sheetView zoomScale="190" zoomScaleNormal="190" workbookViewId="0">
      <selection activeCell="C18" sqref="C18"/>
    </sheetView>
  </sheetViews>
  <sheetFormatPr defaultRowHeight="14.5"/>
  <sheetData>
    <row r="1" spans="1:7">
      <c r="A1" t="s">
        <v>448</v>
      </c>
      <c r="C1" t="s">
        <v>448</v>
      </c>
      <c r="E1" t="s">
        <v>448</v>
      </c>
      <c r="G1" t="s">
        <v>448</v>
      </c>
    </row>
    <row r="3" spans="1:7">
      <c r="A3" t="s">
        <v>460</v>
      </c>
      <c r="C3" t="s">
        <v>460</v>
      </c>
      <c r="E3" t="s">
        <v>460</v>
      </c>
      <c r="G3" t="s">
        <v>460</v>
      </c>
    </row>
    <row r="5" spans="1:7">
      <c r="A5" t="s">
        <v>783</v>
      </c>
    </row>
    <row r="15" spans="1:7">
      <c r="C15" s="50" t="s">
        <v>448</v>
      </c>
      <c r="D15" s="50" t="s">
        <v>460</v>
      </c>
      <c r="E15" s="50" t="s">
        <v>783</v>
      </c>
    </row>
    <row r="17" spans="2:10">
      <c r="C17" s="50" t="s">
        <v>448</v>
      </c>
    </row>
    <row r="18" spans="2:10">
      <c r="C18" s="50" t="s">
        <v>460</v>
      </c>
    </row>
    <row r="19" spans="2:10">
      <c r="C19" s="50" t="s">
        <v>783</v>
      </c>
    </row>
    <row r="21" spans="2:10">
      <c r="B21" s="50" t="s">
        <v>783</v>
      </c>
    </row>
    <row r="23" spans="2:10">
      <c r="B23" s="38" t="s">
        <v>1310</v>
      </c>
      <c r="C23" s="38" t="s">
        <v>1310</v>
      </c>
      <c r="D23" s="38" t="s">
        <v>1310</v>
      </c>
      <c r="F23" t="s">
        <v>448</v>
      </c>
      <c r="H23" t="s">
        <v>448</v>
      </c>
      <c r="J23" t="s">
        <v>448</v>
      </c>
    </row>
    <row r="24" spans="2:10">
      <c r="B24" s="38" t="s">
        <v>1310</v>
      </c>
      <c r="C24" s="38" t="s">
        <v>1310</v>
      </c>
      <c r="D24" s="38" t="s">
        <v>1310</v>
      </c>
    </row>
    <row r="25" spans="2:10">
      <c r="B25" s="38" t="s">
        <v>1310</v>
      </c>
      <c r="C25" s="38" t="s">
        <v>1310</v>
      </c>
      <c r="D25" s="38" t="s">
        <v>1310</v>
      </c>
      <c r="F25" t="s">
        <v>460</v>
      </c>
      <c r="H25" t="s">
        <v>460</v>
      </c>
      <c r="J25" t="s">
        <v>460</v>
      </c>
    </row>
    <row r="27" spans="2:10">
      <c r="F27" t="s">
        <v>463</v>
      </c>
      <c r="H27" t="s">
        <v>463</v>
      </c>
      <c r="J27" t="s">
        <v>463</v>
      </c>
    </row>
    <row r="28" spans="2:10">
      <c r="B28" s="50" t="s">
        <v>1310</v>
      </c>
      <c r="C28" s="50" t="s">
        <v>1310</v>
      </c>
      <c r="D28" s="50" t="s">
        <v>1310</v>
      </c>
    </row>
    <row r="29" spans="2:10">
      <c r="B29" s="50" t="s">
        <v>1310</v>
      </c>
      <c r="C29" s="50" t="s">
        <v>1310</v>
      </c>
      <c r="D29" s="50" t="s">
        <v>1310</v>
      </c>
    </row>
    <row r="30" spans="2:10">
      <c r="B30" s="50" t="s">
        <v>1310</v>
      </c>
      <c r="C30" s="50" t="s">
        <v>1310</v>
      </c>
      <c r="D30" s="50" t="s">
        <v>1310</v>
      </c>
      <c r="F30" s="50" t="s">
        <v>460</v>
      </c>
      <c r="G30" s="50" t="s">
        <v>463</v>
      </c>
      <c r="H30" s="50" t="s">
        <v>448</v>
      </c>
      <c r="I30" s="50" t="s">
        <v>448</v>
      </c>
    </row>
    <row r="31" spans="2:10">
      <c r="I31" s="50" t="s">
        <v>460</v>
      </c>
    </row>
    <row r="32" spans="2:10">
      <c r="I32" s="50" t="s">
        <v>463</v>
      </c>
    </row>
    <row r="34" spans="2:8">
      <c r="F34" s="50" t="s">
        <v>463</v>
      </c>
    </row>
    <row r="36" spans="2:8">
      <c r="B36" s="51" t="s">
        <v>1310</v>
      </c>
      <c r="C36" s="52" t="s">
        <v>1310</v>
      </c>
      <c r="D36" s="52" t="s">
        <v>1310</v>
      </c>
    </row>
    <row r="37" spans="2:8">
      <c r="B37" s="53" t="s">
        <v>1310</v>
      </c>
      <c r="C37" s="54" t="s">
        <v>1310</v>
      </c>
      <c r="D37" s="54" t="s">
        <v>1310</v>
      </c>
    </row>
    <row r="38" spans="2:8">
      <c r="B38" s="53" t="s">
        <v>1310</v>
      </c>
      <c r="C38" s="54" t="s">
        <v>1310</v>
      </c>
      <c r="D38" s="54" t="s">
        <v>1310</v>
      </c>
    </row>
    <row r="41" spans="2:8">
      <c r="B41" s="51" t="s">
        <v>1310</v>
      </c>
      <c r="C41" s="52" t="s">
        <v>1310</v>
      </c>
      <c r="D41" s="52" t="s">
        <v>1310</v>
      </c>
      <c r="F41" s="51" t="s">
        <v>1310</v>
      </c>
      <c r="G41" s="52" t="s">
        <v>1310</v>
      </c>
      <c r="H41" s="52" t="s">
        <v>1310</v>
      </c>
    </row>
    <row r="42" spans="2:8">
      <c r="B42" s="53" t="s">
        <v>1310</v>
      </c>
      <c r="C42" s="54" t="s">
        <v>1310</v>
      </c>
      <c r="D42" s="54" t="s">
        <v>1310</v>
      </c>
      <c r="F42" s="53" t="s">
        <v>1310</v>
      </c>
      <c r="G42" s="54" t="s">
        <v>1310</v>
      </c>
      <c r="H42" s="54" t="s">
        <v>1310</v>
      </c>
    </row>
    <row r="43" spans="2:8">
      <c r="B43" s="53" t="s">
        <v>1310</v>
      </c>
      <c r="C43" s="54" t="s">
        <v>1310</v>
      </c>
      <c r="D43" s="54" t="s">
        <v>1310</v>
      </c>
      <c r="F43" s="53" t="s">
        <v>1310</v>
      </c>
      <c r="G43" s="54" t="s">
        <v>1310</v>
      </c>
      <c r="H43" s="54" t="s">
        <v>1310</v>
      </c>
    </row>
    <row r="45" spans="2:8">
      <c r="B45" s="51" t="s">
        <v>1310</v>
      </c>
      <c r="C45" s="52" t="s">
        <v>1310</v>
      </c>
      <c r="D45" s="52" t="s">
        <v>1310</v>
      </c>
      <c r="F45" s="51" t="s">
        <v>1310</v>
      </c>
      <c r="G45" s="52" t="s">
        <v>1310</v>
      </c>
      <c r="H45" s="52" t="s">
        <v>1310</v>
      </c>
    </row>
    <row r="46" spans="2:8">
      <c r="B46" s="53" t="s">
        <v>1310</v>
      </c>
      <c r="C46" s="54" t="s">
        <v>1310</v>
      </c>
      <c r="D46" s="54" t="s">
        <v>1310</v>
      </c>
      <c r="F46" s="53" t="s">
        <v>1310</v>
      </c>
      <c r="G46" s="54" t="s">
        <v>1310</v>
      </c>
      <c r="H46" s="54" t="s">
        <v>1310</v>
      </c>
    </row>
    <row r="47" spans="2:8">
      <c r="B47" s="53" t="s">
        <v>1310</v>
      </c>
      <c r="C47" s="54" t="s">
        <v>1310</v>
      </c>
      <c r="D47" s="54" t="s">
        <v>1310</v>
      </c>
      <c r="F47" s="53" t="s">
        <v>1310</v>
      </c>
      <c r="G47" s="54" t="s">
        <v>1310</v>
      </c>
      <c r="H47" s="54" t="s">
        <v>1310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árok21">
    <tabColor theme="1"/>
  </sheetPr>
  <dimension ref="A1:S17"/>
  <sheetViews>
    <sheetView workbookViewId="0">
      <selection activeCell="C18" sqref="C18"/>
    </sheetView>
  </sheetViews>
  <sheetFormatPr defaultRowHeight="14.5"/>
  <cols>
    <col min="2" max="2" width="24" bestFit="1" customWidth="1"/>
    <col min="3" max="3" width="10.08984375" bestFit="1" customWidth="1"/>
    <col min="4" max="4" width="10.81640625" bestFit="1" customWidth="1"/>
    <col min="5" max="5" width="10.36328125" bestFit="1" customWidth="1"/>
    <col min="6" max="6" width="15.08984375" bestFit="1" customWidth="1"/>
    <col min="10" max="10" width="11.453125" customWidth="1"/>
  </cols>
  <sheetData>
    <row r="1" spans="1:19" ht="81" customHeight="1">
      <c r="A1" s="443"/>
      <c r="B1" s="438"/>
      <c r="C1" s="438"/>
      <c r="D1" s="438"/>
      <c r="E1" s="438"/>
      <c r="F1" s="438"/>
      <c r="G1" s="438"/>
      <c r="H1" s="438"/>
      <c r="I1" s="438"/>
      <c r="J1" s="438"/>
      <c r="K1" s="438"/>
      <c r="L1" s="438"/>
      <c r="M1" s="438"/>
      <c r="N1" s="438"/>
      <c r="O1" s="438"/>
      <c r="P1" s="438"/>
      <c r="Q1" s="438"/>
      <c r="R1" s="438"/>
      <c r="S1" s="438"/>
    </row>
    <row r="2" spans="1:19" ht="16" thickBot="1">
      <c r="A2" s="207"/>
      <c r="B2" s="207"/>
      <c r="C2" s="207"/>
      <c r="D2" s="207"/>
      <c r="E2" s="207"/>
      <c r="F2" s="207"/>
      <c r="G2" s="207"/>
      <c r="H2" s="207"/>
      <c r="I2" s="207"/>
      <c r="J2" s="207"/>
      <c r="K2" s="207"/>
      <c r="L2" s="207"/>
      <c r="M2" s="207"/>
      <c r="N2" s="207"/>
      <c r="O2" s="207"/>
      <c r="P2" s="207"/>
      <c r="Q2" s="207"/>
      <c r="R2" s="207"/>
      <c r="S2" s="207"/>
    </row>
    <row r="3" spans="1:19" ht="19" thickBot="1">
      <c r="A3" s="63"/>
      <c r="B3" s="444" t="s">
        <v>725</v>
      </c>
      <c r="C3" s="445"/>
      <c r="D3" s="445"/>
      <c r="E3" s="445"/>
      <c r="F3" s="445"/>
      <c r="G3" s="445"/>
      <c r="H3" s="445"/>
      <c r="I3" s="445"/>
      <c r="J3" s="445"/>
      <c r="K3" s="445"/>
      <c r="L3" s="446"/>
      <c r="M3" s="63"/>
      <c r="N3" s="63"/>
      <c r="O3" s="63"/>
      <c r="P3" s="63"/>
      <c r="Q3" s="63"/>
      <c r="R3" s="63"/>
      <c r="S3" s="63"/>
    </row>
    <row r="4" spans="1:19" ht="15.5">
      <c r="A4" s="63"/>
      <c r="B4" s="63"/>
      <c r="C4" s="63"/>
      <c r="D4" s="63"/>
      <c r="E4" s="63"/>
      <c r="F4" s="63"/>
      <c r="G4" s="63"/>
      <c r="H4" s="63"/>
      <c r="I4" s="63"/>
      <c r="J4" s="63"/>
      <c r="K4" s="63"/>
      <c r="L4" s="63"/>
      <c r="M4" s="63"/>
      <c r="N4" s="63"/>
      <c r="O4" s="63"/>
      <c r="P4" s="63"/>
      <c r="Q4" s="63"/>
      <c r="R4" s="63"/>
      <c r="S4" s="63"/>
    </row>
    <row r="5" spans="1:19" ht="19" thickBot="1">
      <c r="A5" s="63"/>
      <c r="B5" s="122" t="s">
        <v>418</v>
      </c>
      <c r="C5" s="122" t="s">
        <v>419</v>
      </c>
      <c r="D5" s="122" t="s">
        <v>263</v>
      </c>
      <c r="E5" s="122" t="s">
        <v>158</v>
      </c>
      <c r="F5" s="122" t="s">
        <v>420</v>
      </c>
      <c r="G5" s="63"/>
      <c r="H5" s="63"/>
      <c r="I5" s="63"/>
      <c r="J5" s="63"/>
      <c r="K5" s="63"/>
      <c r="L5" s="63"/>
      <c r="M5" s="63"/>
      <c r="N5" s="63"/>
      <c r="O5" s="63"/>
      <c r="P5" s="63"/>
      <c r="Q5" s="63"/>
      <c r="R5" s="63"/>
      <c r="S5" s="63"/>
    </row>
    <row r="6" spans="1:19" ht="19" thickTop="1">
      <c r="A6" s="63"/>
      <c r="B6" s="124" t="s">
        <v>1552</v>
      </c>
      <c r="C6" s="124" t="s">
        <v>422</v>
      </c>
      <c r="D6" s="125">
        <v>36892</v>
      </c>
      <c r="E6" s="126">
        <v>3000</v>
      </c>
      <c r="F6" s="124" t="str">
        <f>VLOOKUP(Tabuľka32[[#This Row],[Predaj]],Tabuľka4[#All],2)</f>
        <v>Majster</v>
      </c>
      <c r="G6" s="63"/>
      <c r="H6" s="449" t="s">
        <v>726</v>
      </c>
      <c r="I6" s="477"/>
      <c r="J6" s="450"/>
      <c r="K6" s="63"/>
      <c r="L6" s="63"/>
      <c r="M6" s="63"/>
      <c r="N6" s="63"/>
      <c r="O6" s="63"/>
      <c r="P6" s="63"/>
      <c r="Q6" s="63"/>
      <c r="R6" s="63"/>
      <c r="S6" s="63"/>
    </row>
    <row r="7" spans="1:19" ht="18.5">
      <c r="A7" s="63"/>
      <c r="B7" s="124" t="s">
        <v>1553</v>
      </c>
      <c r="C7" s="124" t="s">
        <v>421</v>
      </c>
      <c r="D7" s="125">
        <v>36923</v>
      </c>
      <c r="E7" s="126">
        <v>5000</v>
      </c>
      <c r="F7" s="124" t="str">
        <f>VLOOKUP(Tabuľka32[[#This Row],[Predaj]],Tabuľka4[#All],2)</f>
        <v>Majster</v>
      </c>
      <c r="G7" s="63"/>
      <c r="H7" s="451"/>
      <c r="I7" s="478"/>
      <c r="J7" s="452"/>
      <c r="K7" s="63"/>
      <c r="L7" s="63"/>
      <c r="M7" s="63"/>
      <c r="N7" s="63"/>
      <c r="O7" s="63"/>
      <c r="P7" s="63"/>
      <c r="Q7" s="63"/>
      <c r="R7" s="63"/>
      <c r="S7" s="63"/>
    </row>
    <row r="8" spans="1:19" ht="18.5">
      <c r="A8" s="63"/>
      <c r="B8" s="124" t="s">
        <v>426</v>
      </c>
      <c r="C8" s="124" t="s">
        <v>422</v>
      </c>
      <c r="D8" s="125">
        <v>36923</v>
      </c>
      <c r="E8" s="126">
        <v>700</v>
      </c>
      <c r="F8" s="124" t="str">
        <f>VLOOKUP(Tabuľka32[[#This Row],[Predaj]],Tabuľka4[#All],2)</f>
        <v>Pán predajca</v>
      </c>
      <c r="G8" s="63"/>
      <c r="H8" s="451"/>
      <c r="I8" s="478"/>
      <c r="J8" s="452"/>
      <c r="K8" s="63"/>
      <c r="L8" s="63"/>
      <c r="M8" s="63"/>
      <c r="N8" s="63"/>
      <c r="O8" s="63"/>
      <c r="P8" s="63"/>
      <c r="Q8" s="63"/>
      <c r="R8" s="63"/>
      <c r="S8" s="63"/>
    </row>
    <row r="9" spans="1:19" ht="19" thickBot="1">
      <c r="A9" s="63"/>
      <c r="B9" s="124" t="s">
        <v>427</v>
      </c>
      <c r="C9" s="124" t="s">
        <v>423</v>
      </c>
      <c r="D9" s="125">
        <v>36923</v>
      </c>
      <c r="E9" s="126">
        <v>375</v>
      </c>
      <c r="F9" s="124" t="str">
        <f>VLOOKUP(Tabuľka32[[#This Row],[Predaj]],Tabuľka4[#All],2)</f>
        <v>Nováčik</v>
      </c>
      <c r="G9" s="63"/>
      <c r="H9" s="453"/>
      <c r="I9" s="479"/>
      <c r="J9" s="454"/>
      <c r="K9" s="63"/>
      <c r="L9" s="63"/>
      <c r="M9" s="63"/>
      <c r="N9" s="63"/>
      <c r="O9" s="63"/>
      <c r="P9" s="63"/>
      <c r="Q9" s="63"/>
      <c r="R9" s="63"/>
      <c r="S9" s="63"/>
    </row>
    <row r="10" spans="1:19" ht="19.5" thickTop="1" thickBot="1">
      <c r="A10" s="63"/>
      <c r="B10" s="124" t="s">
        <v>428</v>
      </c>
      <c r="C10" s="124" t="s">
        <v>423</v>
      </c>
      <c r="D10" s="125">
        <v>36923</v>
      </c>
      <c r="E10" s="126">
        <v>450</v>
      </c>
      <c r="F10" s="124" t="str">
        <f>VLOOKUP(Tabuľka32[[#This Row],[Predaj]],Tabuľka4[#All],2)</f>
        <v>Nováčik</v>
      </c>
      <c r="G10" s="63"/>
      <c r="H10" s="63"/>
      <c r="I10" s="63"/>
      <c r="J10" s="63"/>
      <c r="K10" s="63"/>
      <c r="L10" s="63"/>
      <c r="M10" s="63"/>
      <c r="N10" s="63"/>
      <c r="O10" s="63"/>
      <c r="P10" s="63"/>
      <c r="Q10" s="63"/>
      <c r="R10" s="63"/>
      <c r="S10" s="63"/>
    </row>
    <row r="11" spans="1:19" ht="15" customHeight="1" thickTop="1">
      <c r="A11" s="63"/>
      <c r="B11" s="124" t="s">
        <v>429</v>
      </c>
      <c r="C11" s="124" t="s">
        <v>424</v>
      </c>
      <c r="D11" s="125">
        <v>36892</v>
      </c>
      <c r="E11" s="126">
        <v>550</v>
      </c>
      <c r="F11" s="124" t="str">
        <f>VLOOKUP(Tabuľka32[[#This Row],[Predaj]],Tabuľka4[#All],2)</f>
        <v>Pán predajca</v>
      </c>
      <c r="G11" s="63"/>
      <c r="H11" s="449" t="s">
        <v>727</v>
      </c>
      <c r="I11" s="477"/>
      <c r="J11" s="450"/>
      <c r="K11" s="63"/>
      <c r="L11" s="63"/>
      <c r="M11" s="63"/>
      <c r="N11" s="63"/>
      <c r="O11" s="63"/>
      <c r="P11" s="63"/>
      <c r="Q11" s="63"/>
      <c r="R11" s="63"/>
      <c r="S11" s="63"/>
    </row>
    <row r="12" spans="1:19" ht="18.5">
      <c r="A12" s="63"/>
      <c r="B12" s="124" t="s">
        <v>430</v>
      </c>
      <c r="C12" s="124" t="s">
        <v>424</v>
      </c>
      <c r="D12" s="125">
        <v>36923</v>
      </c>
      <c r="E12" s="126">
        <v>800</v>
      </c>
      <c r="F12" s="124" t="str">
        <f>VLOOKUP(Tabuľka32[[#This Row],[Predaj]],Tabuľka4[#All],2)</f>
        <v>Pán predajca</v>
      </c>
      <c r="G12" s="63"/>
      <c r="H12" s="451"/>
      <c r="I12" s="478"/>
      <c r="J12" s="452"/>
      <c r="K12" s="63"/>
      <c r="L12" s="63"/>
      <c r="M12" s="63"/>
      <c r="N12" s="63"/>
      <c r="O12" s="63"/>
      <c r="P12" s="63"/>
      <c r="Q12" s="63"/>
      <c r="R12" s="63"/>
      <c r="S12" s="63"/>
    </row>
    <row r="13" spans="1:19" ht="18.5">
      <c r="A13" s="63"/>
      <c r="B13" s="124" t="s">
        <v>337</v>
      </c>
      <c r="C13" s="124" t="s">
        <v>421</v>
      </c>
      <c r="D13" s="125">
        <v>36892</v>
      </c>
      <c r="E13" s="126">
        <v>700</v>
      </c>
      <c r="F13" s="124" t="str">
        <f>VLOOKUP(Tabuľka32[[#This Row],[Predaj]],Tabuľka4[#All],2)</f>
        <v>Pán predajca</v>
      </c>
      <c r="G13" s="63"/>
      <c r="H13" s="451"/>
      <c r="I13" s="478"/>
      <c r="J13" s="452"/>
      <c r="K13" s="63"/>
      <c r="L13" s="63"/>
      <c r="M13" s="63"/>
      <c r="N13" s="63"/>
      <c r="O13" s="63"/>
      <c r="P13" s="63"/>
      <c r="Q13" s="63"/>
      <c r="R13" s="63"/>
      <c r="S13" s="63"/>
    </row>
    <row r="14" spans="1:19" ht="19" thickBot="1">
      <c r="A14" s="63"/>
      <c r="B14" s="124" t="s">
        <v>728</v>
      </c>
      <c r="C14" s="124" t="s">
        <v>424</v>
      </c>
      <c r="D14" s="125">
        <v>36923</v>
      </c>
      <c r="E14" s="126">
        <v>600</v>
      </c>
      <c r="F14" s="124" t="str">
        <f>VLOOKUP(Tabuľka32[[#This Row],[Predaj]],Tabuľka4[#All],2)</f>
        <v>Pán predajca</v>
      </c>
      <c r="G14" s="63"/>
      <c r="H14" s="453"/>
      <c r="I14" s="479"/>
      <c r="J14" s="454"/>
      <c r="K14" s="63"/>
      <c r="L14" s="63"/>
      <c r="M14" s="63"/>
      <c r="N14" s="63"/>
      <c r="O14" s="63"/>
      <c r="P14" s="63"/>
      <c r="Q14" s="63"/>
      <c r="R14" s="63"/>
      <c r="S14" s="63"/>
    </row>
    <row r="15" spans="1:19" ht="19" thickTop="1">
      <c r="A15" s="63"/>
      <c r="B15" s="124" t="s">
        <v>1551</v>
      </c>
      <c r="C15" s="124" t="s">
        <v>423</v>
      </c>
      <c r="D15" s="125">
        <v>36892</v>
      </c>
      <c r="E15" s="126">
        <v>1250</v>
      </c>
      <c r="F15" s="124" t="str">
        <f>VLOOKUP(Tabuľka32[[#This Row],[Predaj]],Tabuľka4[#All],2)</f>
        <v>Majster</v>
      </c>
      <c r="G15" s="63"/>
      <c r="H15" s="63"/>
      <c r="I15" s="63"/>
      <c r="J15" s="63"/>
      <c r="K15" s="63"/>
      <c r="L15" s="63"/>
      <c r="M15" s="63"/>
      <c r="N15" s="63"/>
      <c r="O15" s="63"/>
      <c r="P15" s="63"/>
      <c r="Q15" s="63"/>
      <c r="R15" s="63"/>
      <c r="S15" s="63"/>
    </row>
    <row r="16" spans="1:19" ht="16" thickBot="1">
      <c r="A16" s="63"/>
      <c r="B16" s="63"/>
      <c r="C16" s="63"/>
      <c r="D16" s="63"/>
      <c r="E16" s="63"/>
      <c r="F16" s="63"/>
      <c r="G16" s="63"/>
      <c r="H16" s="63"/>
      <c r="I16" s="63"/>
      <c r="J16" s="63"/>
      <c r="K16" s="63"/>
      <c r="L16" s="63"/>
      <c r="M16" s="63"/>
      <c r="N16" s="63"/>
      <c r="O16" s="63"/>
      <c r="P16" s="63"/>
      <c r="Q16" s="63"/>
      <c r="R16" s="63"/>
      <c r="S16" s="63"/>
    </row>
    <row r="17" spans="1:19" ht="19" thickBot="1">
      <c r="A17" s="63"/>
      <c r="B17" s="444" t="s">
        <v>729</v>
      </c>
      <c r="C17" s="445"/>
      <c r="D17" s="445"/>
      <c r="E17" s="445"/>
      <c r="F17" s="445"/>
      <c r="G17" s="445"/>
      <c r="H17" s="445"/>
      <c r="I17" s="445"/>
      <c r="J17" s="445"/>
      <c r="K17" s="445"/>
      <c r="L17" s="446"/>
      <c r="M17" s="63"/>
      <c r="N17" s="63"/>
      <c r="O17" s="63"/>
      <c r="P17" s="63"/>
      <c r="Q17" s="63"/>
      <c r="R17" s="63"/>
      <c r="S17" s="63"/>
    </row>
  </sheetData>
  <mergeCells count="5">
    <mergeCell ref="A1:S1"/>
    <mergeCell ref="B3:L3"/>
    <mergeCell ref="H6:J9"/>
    <mergeCell ref="H11:J14"/>
    <mergeCell ref="B17:L17"/>
  </mergeCells>
  <pageMargins left="0.7" right="0.7" top="0.75" bottom="0.75" header="0.3" footer="0.3"/>
  <pageSetup orientation="portrait" r:id="rId1"/>
  <drawing r:id="rId2"/>
  <tableParts count="1">
    <tablePart r:id="rId3"/>
  </tablePar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Hárok22">
    <tabColor rgb="FFFF0000"/>
  </sheetPr>
  <dimension ref="B2:CD104"/>
  <sheetViews>
    <sheetView showGridLines="0" zoomScaleNormal="100" workbookViewId="0">
      <selection activeCell="C18" sqref="C18"/>
    </sheetView>
  </sheetViews>
  <sheetFormatPr defaultRowHeight="14.5"/>
  <cols>
    <col min="1" max="83" width="2.08984375" customWidth="1"/>
  </cols>
  <sheetData>
    <row r="2" spans="7:70" ht="10.5" customHeight="1"/>
    <row r="3" spans="7:70" ht="10.5" customHeight="1">
      <c r="G3" s="191"/>
      <c r="H3" s="191"/>
      <c r="I3" s="191"/>
      <c r="J3" s="191"/>
      <c r="K3" s="191"/>
      <c r="L3" s="191"/>
      <c r="M3" s="191"/>
      <c r="N3" s="191"/>
      <c r="O3" s="192"/>
      <c r="P3" s="192"/>
      <c r="Q3" s="192"/>
      <c r="R3" s="192"/>
      <c r="S3" s="192"/>
      <c r="T3" s="192"/>
      <c r="U3" s="192"/>
      <c r="V3" s="192"/>
      <c r="W3" s="191"/>
      <c r="X3" s="191"/>
      <c r="Y3" s="191"/>
      <c r="Z3" s="191"/>
      <c r="AA3" s="191"/>
      <c r="AB3" s="191"/>
      <c r="AC3" s="191"/>
      <c r="AD3" s="191"/>
      <c r="AE3" s="192"/>
      <c r="AF3" s="192"/>
      <c r="AG3" s="192"/>
      <c r="AH3" s="192"/>
      <c r="AI3" s="192"/>
      <c r="AJ3" s="192"/>
      <c r="AK3" s="192"/>
      <c r="AL3" s="193"/>
      <c r="AM3" s="191"/>
      <c r="AN3" s="191"/>
      <c r="AO3" s="191"/>
      <c r="AP3" s="191"/>
      <c r="AQ3" s="191"/>
      <c r="AR3" s="191"/>
      <c r="AS3" s="191"/>
      <c r="AT3" s="191"/>
      <c r="AU3" s="194"/>
      <c r="AV3" s="194"/>
      <c r="AW3" s="194"/>
      <c r="AX3" s="194"/>
      <c r="AY3" s="194"/>
      <c r="AZ3" s="194"/>
      <c r="BA3" s="194"/>
      <c r="BB3" s="194"/>
      <c r="BC3" s="194"/>
      <c r="BD3" s="194"/>
      <c r="BE3" s="194"/>
      <c r="BF3" s="194"/>
      <c r="BG3" s="194"/>
      <c r="BH3" s="194"/>
      <c r="BI3" s="194"/>
      <c r="BJ3" s="194"/>
      <c r="BK3" s="194"/>
      <c r="BL3" s="191"/>
      <c r="BM3" s="191"/>
      <c r="BN3" s="191"/>
      <c r="BO3" s="191"/>
      <c r="BP3" s="191"/>
      <c r="BQ3" s="191"/>
      <c r="BR3" s="191"/>
    </row>
    <row r="4" spans="7:70" ht="10.5" customHeight="1">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2"/>
      <c r="AN4" s="192"/>
      <c r="AO4" s="192"/>
      <c r="AP4" s="192"/>
      <c r="AQ4" s="192"/>
      <c r="AR4" s="192"/>
      <c r="AS4" s="192"/>
      <c r="AT4" s="194"/>
      <c r="AU4" s="195"/>
      <c r="AV4" s="195"/>
      <c r="AW4" s="195"/>
      <c r="AX4" s="195"/>
      <c r="AY4" s="195"/>
      <c r="AZ4" s="195"/>
      <c r="BA4" s="195"/>
      <c r="BB4" s="195"/>
      <c r="BC4" s="195"/>
      <c r="BD4" s="195"/>
      <c r="BE4" s="195"/>
      <c r="BF4" s="195"/>
      <c r="BG4" s="195"/>
      <c r="BH4" s="195"/>
      <c r="BI4" s="195"/>
      <c r="BJ4" s="195"/>
      <c r="BK4" s="195"/>
      <c r="BL4" s="194"/>
      <c r="BM4" s="191"/>
      <c r="BN4" s="191"/>
      <c r="BO4" s="191"/>
      <c r="BP4" s="191"/>
      <c r="BQ4" s="191"/>
      <c r="BR4" s="191"/>
    </row>
    <row r="5" spans="7:70" ht="10.5" customHeight="1">
      <c r="G5" s="192"/>
      <c r="H5" s="192"/>
      <c r="I5" s="192"/>
      <c r="J5" s="192"/>
      <c r="K5" s="192"/>
      <c r="L5" s="192"/>
      <c r="M5" s="192"/>
      <c r="N5" s="192"/>
      <c r="O5" s="192"/>
      <c r="P5" s="192"/>
      <c r="Q5" s="192"/>
      <c r="R5" s="192"/>
      <c r="S5" s="192"/>
      <c r="T5" s="192"/>
      <c r="U5" s="192"/>
      <c r="V5" s="192"/>
      <c r="W5" s="192"/>
      <c r="X5" s="192"/>
      <c r="Y5" s="192"/>
      <c r="Z5" s="192"/>
      <c r="AA5" s="192"/>
      <c r="AB5" s="192"/>
      <c r="AC5" s="192"/>
      <c r="AD5" s="192"/>
      <c r="AE5" s="192"/>
      <c r="AF5" s="192"/>
      <c r="AG5" s="192"/>
      <c r="AH5" s="192"/>
      <c r="AI5" s="192"/>
      <c r="AJ5" s="192"/>
      <c r="AK5" s="192"/>
      <c r="AL5" s="192"/>
      <c r="AM5" s="192"/>
      <c r="AN5" s="192"/>
      <c r="AO5" s="192"/>
      <c r="AP5" s="192"/>
      <c r="AQ5" s="192"/>
      <c r="AR5" s="192"/>
      <c r="AS5" s="196"/>
      <c r="AT5" s="195"/>
      <c r="AU5" s="195"/>
      <c r="AV5" s="195"/>
      <c r="AW5" s="197"/>
      <c r="AX5" s="197"/>
      <c r="AY5" s="197"/>
      <c r="AZ5" s="197"/>
      <c r="BA5" s="197"/>
      <c r="BB5" s="197"/>
      <c r="BC5" s="197"/>
      <c r="BD5" s="197"/>
      <c r="BE5" s="197"/>
      <c r="BF5" s="197"/>
      <c r="BG5" s="197"/>
      <c r="BH5" s="197"/>
      <c r="BI5" s="197"/>
      <c r="BJ5" s="195"/>
      <c r="BK5" s="195"/>
      <c r="BL5" s="195"/>
      <c r="BM5" s="194"/>
      <c r="BN5" s="191"/>
      <c r="BO5" s="191"/>
      <c r="BP5" s="191"/>
      <c r="BQ5" s="191"/>
      <c r="BR5" s="191"/>
    </row>
    <row r="6" spans="7:70" ht="10.5" customHeight="1">
      <c r="G6" s="192"/>
      <c r="H6" s="192"/>
      <c r="I6" s="192"/>
      <c r="J6" s="192"/>
      <c r="K6" s="192"/>
      <c r="L6" s="192"/>
      <c r="M6" s="192"/>
      <c r="N6" s="192"/>
      <c r="O6" s="198"/>
      <c r="P6" s="198"/>
      <c r="Q6" s="198"/>
      <c r="R6" s="198"/>
      <c r="S6" s="198"/>
      <c r="T6" s="198"/>
      <c r="U6" s="198"/>
      <c r="V6" s="198"/>
      <c r="W6" s="192"/>
      <c r="X6" s="192"/>
      <c r="Y6" s="192"/>
      <c r="Z6" s="192"/>
      <c r="AA6" s="192"/>
      <c r="AB6" s="192"/>
      <c r="AC6" s="192"/>
      <c r="AD6" s="192"/>
      <c r="AE6" s="198"/>
      <c r="AF6" s="198"/>
      <c r="AG6" s="198"/>
      <c r="AH6" s="198"/>
      <c r="AI6" s="198"/>
      <c r="AJ6" s="198"/>
      <c r="AK6" s="198"/>
      <c r="AL6" s="192"/>
      <c r="AM6" s="192"/>
      <c r="AN6" s="192"/>
      <c r="AO6" s="192"/>
      <c r="AP6" s="192"/>
      <c r="AQ6" s="192"/>
      <c r="AR6" s="192"/>
      <c r="AS6" s="196"/>
      <c r="AT6" s="195"/>
      <c r="AU6" s="195"/>
      <c r="AV6" s="197"/>
      <c r="AW6" s="197"/>
      <c r="AX6" s="197"/>
      <c r="AY6" s="197"/>
      <c r="AZ6" s="197"/>
      <c r="BA6" s="197"/>
      <c r="BB6" s="199"/>
      <c r="BC6" s="197"/>
      <c r="BD6" s="197"/>
      <c r="BE6" s="199"/>
      <c r="BF6" s="197"/>
      <c r="BG6" s="197"/>
      <c r="BH6" s="197"/>
      <c r="BI6" s="197"/>
      <c r="BJ6" s="197"/>
      <c r="BK6" s="195"/>
      <c r="BL6" s="195"/>
      <c r="BM6" s="194"/>
      <c r="BN6" s="191"/>
      <c r="BO6" s="191"/>
      <c r="BP6" s="191"/>
      <c r="BQ6" s="191"/>
      <c r="BR6" s="191"/>
    </row>
    <row r="7" spans="7:70" ht="10.5" customHeight="1">
      <c r="G7" s="198"/>
      <c r="H7" s="198"/>
      <c r="I7" s="198"/>
      <c r="J7" s="198"/>
      <c r="K7" s="198"/>
      <c r="L7" s="198"/>
      <c r="M7" s="198"/>
      <c r="N7" s="198"/>
      <c r="O7" s="198"/>
      <c r="P7" s="198"/>
      <c r="Q7" s="198"/>
      <c r="R7" s="198"/>
      <c r="S7" s="198"/>
      <c r="T7" s="198"/>
      <c r="U7" s="198"/>
      <c r="V7" s="198"/>
      <c r="W7" s="198"/>
      <c r="X7" s="198"/>
      <c r="Y7" s="198"/>
      <c r="Z7" s="198"/>
      <c r="AA7" s="198"/>
      <c r="AB7" s="198"/>
      <c r="AC7" s="198"/>
      <c r="AD7" s="198"/>
      <c r="AE7" s="198"/>
      <c r="AF7" s="198"/>
      <c r="AG7" s="198"/>
      <c r="AH7" s="198"/>
      <c r="AI7" s="198"/>
      <c r="AJ7" s="198"/>
      <c r="AK7" s="198"/>
      <c r="AL7" s="198"/>
      <c r="AM7" s="198"/>
      <c r="AN7" s="198"/>
      <c r="AO7" s="198"/>
      <c r="AP7" s="198"/>
      <c r="AQ7" s="198"/>
      <c r="AR7" s="198"/>
      <c r="AS7" s="196"/>
      <c r="AT7" s="195"/>
      <c r="AU7" s="197"/>
      <c r="AV7" s="197"/>
      <c r="AW7" s="199"/>
      <c r="AX7" s="197"/>
      <c r="AY7" s="197"/>
      <c r="AZ7" s="197"/>
      <c r="BA7" s="197"/>
      <c r="BB7" s="197"/>
      <c r="BC7" s="197"/>
      <c r="BD7" s="197"/>
      <c r="BE7" s="197"/>
      <c r="BF7" s="197"/>
      <c r="BG7" s="197"/>
      <c r="BH7" s="197"/>
      <c r="BI7" s="197"/>
      <c r="BJ7" s="197"/>
      <c r="BK7" s="197"/>
      <c r="BL7" s="195"/>
      <c r="BM7" s="194"/>
      <c r="BN7" s="191"/>
      <c r="BO7" s="191"/>
      <c r="BP7" s="191"/>
      <c r="BQ7" s="191"/>
      <c r="BR7" s="191"/>
    </row>
    <row r="8" spans="7:70" ht="10.5" customHeight="1">
      <c r="G8" s="198"/>
      <c r="H8" s="198"/>
      <c r="I8" s="198"/>
      <c r="J8" s="198"/>
      <c r="K8" s="198"/>
      <c r="L8" s="198"/>
      <c r="M8" s="198"/>
      <c r="N8" s="198"/>
      <c r="O8" s="198"/>
      <c r="P8" s="198"/>
      <c r="Q8" s="198"/>
      <c r="R8" s="198"/>
      <c r="S8" s="198"/>
      <c r="T8" s="198"/>
      <c r="U8" s="198"/>
      <c r="V8" s="198"/>
      <c r="W8" s="198"/>
      <c r="X8" s="198"/>
      <c r="Y8" s="198"/>
      <c r="Z8" s="198"/>
      <c r="AA8" s="198"/>
      <c r="AB8" s="198"/>
      <c r="AC8" s="198"/>
      <c r="AD8" s="198"/>
      <c r="AE8" s="198"/>
      <c r="AF8" s="198"/>
      <c r="AG8" s="198"/>
      <c r="AH8" s="198"/>
      <c r="AI8" s="198"/>
      <c r="AJ8" s="198"/>
      <c r="AK8" s="198"/>
      <c r="AL8" s="198"/>
      <c r="AM8" s="198"/>
      <c r="AN8" s="198"/>
      <c r="AO8" s="198"/>
      <c r="AP8" s="198"/>
      <c r="AQ8" s="198"/>
      <c r="AR8" s="198"/>
      <c r="AS8" s="196"/>
      <c r="AT8" s="195"/>
      <c r="AU8" s="197"/>
      <c r="AV8" s="197"/>
      <c r="AW8" s="197"/>
      <c r="AX8" s="197"/>
      <c r="AY8" s="197"/>
      <c r="AZ8" s="197"/>
      <c r="BA8" s="197"/>
      <c r="BB8" s="197"/>
      <c r="BC8" s="197"/>
      <c r="BD8" s="197"/>
      <c r="BE8" s="194"/>
      <c r="BF8" s="194"/>
      <c r="BG8" s="197"/>
      <c r="BH8" s="197"/>
      <c r="BI8" s="199"/>
      <c r="BJ8" s="197"/>
      <c r="BK8" s="197"/>
      <c r="BL8" s="195"/>
      <c r="BM8" s="194"/>
      <c r="BN8" s="191"/>
      <c r="BO8" s="194"/>
      <c r="BP8" s="194"/>
      <c r="BQ8" s="191"/>
      <c r="BR8" s="191"/>
    </row>
    <row r="9" spans="7:70" ht="10.5" customHeight="1">
      <c r="G9" s="198"/>
      <c r="H9" s="198"/>
      <c r="I9" s="198"/>
      <c r="J9" s="198"/>
      <c r="K9" s="198"/>
      <c r="L9" s="198"/>
      <c r="M9" s="198"/>
      <c r="N9" s="198"/>
      <c r="O9" s="200"/>
      <c r="P9" s="200"/>
      <c r="Q9" s="200"/>
      <c r="R9" s="200"/>
      <c r="S9" s="200"/>
      <c r="T9" s="200"/>
      <c r="U9" s="200"/>
      <c r="V9" s="200"/>
      <c r="W9" s="198"/>
      <c r="X9" s="198"/>
      <c r="Y9" s="198"/>
      <c r="Z9" s="198"/>
      <c r="AA9" s="198"/>
      <c r="AB9" s="198"/>
      <c r="AC9" s="198"/>
      <c r="AD9" s="198"/>
      <c r="AE9" s="200"/>
      <c r="AF9" s="200"/>
      <c r="AG9" s="200"/>
      <c r="AH9" s="200"/>
      <c r="AI9" s="200"/>
      <c r="AJ9" s="200"/>
      <c r="AK9" s="200"/>
      <c r="AL9" s="198"/>
      <c r="AM9" s="198"/>
      <c r="AN9" s="198"/>
      <c r="AO9" s="198"/>
      <c r="AP9" s="198"/>
      <c r="AQ9" s="198"/>
      <c r="AR9" s="198"/>
      <c r="AS9" s="196"/>
      <c r="AT9" s="195"/>
      <c r="AU9" s="197"/>
      <c r="AV9" s="197"/>
      <c r="AW9" s="197"/>
      <c r="AX9" s="197"/>
      <c r="AY9" s="197"/>
      <c r="AZ9" s="197"/>
      <c r="BA9" s="197"/>
      <c r="BB9" s="197"/>
      <c r="BC9" s="197"/>
      <c r="BD9" s="194"/>
      <c r="BE9" s="201"/>
      <c r="BF9" s="201"/>
      <c r="BG9" s="194"/>
      <c r="BH9" s="197"/>
      <c r="BI9" s="197"/>
      <c r="BJ9" s="197"/>
      <c r="BK9" s="197"/>
      <c r="BL9" s="195"/>
      <c r="BM9" s="194"/>
      <c r="BN9" s="194"/>
      <c r="BO9" s="201"/>
      <c r="BP9" s="201"/>
      <c r="BQ9" s="194"/>
      <c r="BR9" s="191"/>
    </row>
    <row r="10" spans="7:70" ht="10.5" customHeight="1">
      <c r="G10" s="200"/>
      <c r="H10" s="200"/>
      <c r="I10" s="200"/>
      <c r="J10" s="200"/>
      <c r="K10" s="200"/>
      <c r="L10" s="200"/>
      <c r="M10" s="200"/>
      <c r="N10" s="200"/>
      <c r="O10" s="200"/>
      <c r="P10" s="200"/>
      <c r="Q10" s="200"/>
      <c r="R10" s="200"/>
      <c r="S10" s="200"/>
      <c r="T10" s="200"/>
      <c r="U10" s="200"/>
      <c r="V10" s="200"/>
      <c r="W10" s="200"/>
      <c r="X10" s="200"/>
      <c r="Y10" s="200"/>
      <c r="Z10" s="200"/>
      <c r="AA10" s="200"/>
      <c r="AB10" s="200"/>
      <c r="AC10" s="200"/>
      <c r="AD10" s="200"/>
      <c r="AE10" s="200"/>
      <c r="AF10" s="200"/>
      <c r="AG10" s="200"/>
      <c r="AH10" s="200"/>
      <c r="AI10" s="200"/>
      <c r="AJ10" s="200"/>
      <c r="AK10" s="200"/>
      <c r="AL10" s="200"/>
      <c r="AM10" s="200"/>
      <c r="AN10" s="200"/>
      <c r="AO10" s="200"/>
      <c r="AP10" s="200"/>
      <c r="AQ10" s="200"/>
      <c r="AR10" s="200"/>
      <c r="AS10" s="196"/>
      <c r="AT10" s="195"/>
      <c r="AU10" s="197"/>
      <c r="AV10" s="197"/>
      <c r="AW10" s="197"/>
      <c r="AX10" s="197"/>
      <c r="AY10" s="197"/>
      <c r="AZ10" s="197"/>
      <c r="BA10" s="199"/>
      <c r="BB10" s="197"/>
      <c r="BC10" s="197"/>
      <c r="BD10" s="194"/>
      <c r="BE10" s="201"/>
      <c r="BF10" s="201"/>
      <c r="BG10" s="201"/>
      <c r="BH10" s="194"/>
      <c r="BI10" s="197"/>
      <c r="BJ10" s="197"/>
      <c r="BK10" s="197"/>
      <c r="BL10" s="195"/>
      <c r="BM10" s="194"/>
      <c r="BN10" s="201"/>
      <c r="BO10" s="201"/>
      <c r="BP10" s="201"/>
      <c r="BQ10" s="194"/>
      <c r="BR10" s="191"/>
    </row>
    <row r="11" spans="7:70" ht="10.5" customHeight="1">
      <c r="G11" s="200"/>
      <c r="H11" s="200"/>
      <c r="I11" s="200"/>
      <c r="J11" s="200"/>
      <c r="K11" s="200"/>
      <c r="L11" s="200"/>
      <c r="M11" s="200"/>
      <c r="N11" s="200"/>
      <c r="O11" s="200"/>
      <c r="P11" s="200"/>
      <c r="Q11" s="200"/>
      <c r="R11" s="200"/>
      <c r="S11" s="200"/>
      <c r="T11" s="200"/>
      <c r="U11" s="200"/>
      <c r="V11" s="200"/>
      <c r="W11" s="200"/>
      <c r="X11" s="200"/>
      <c r="Y11" s="200"/>
      <c r="Z11" s="200"/>
      <c r="AA11" s="200"/>
      <c r="AB11" s="200"/>
      <c r="AC11" s="200"/>
      <c r="AD11" s="200"/>
      <c r="AE11" s="200"/>
      <c r="AF11" s="200"/>
      <c r="AG11" s="200"/>
      <c r="AH11" s="200"/>
      <c r="AI11" s="200"/>
      <c r="AJ11" s="200"/>
      <c r="AK11" s="200"/>
      <c r="AL11" s="200"/>
      <c r="AM11" s="194"/>
      <c r="AN11" s="194"/>
      <c r="AO11" s="194"/>
      <c r="AP11" s="194"/>
      <c r="AQ11" s="200"/>
      <c r="AR11" s="200"/>
      <c r="AS11" s="196"/>
      <c r="AT11" s="195"/>
      <c r="AU11" s="197"/>
      <c r="AV11" s="197"/>
      <c r="AW11" s="197"/>
      <c r="AX11" s="197"/>
      <c r="AY11" s="197"/>
      <c r="AZ11" s="197"/>
      <c r="BA11" s="197"/>
      <c r="BB11" s="197"/>
      <c r="BC11" s="197"/>
      <c r="BD11" s="194"/>
      <c r="BE11" s="201"/>
      <c r="BF11" s="201"/>
      <c r="BG11" s="201"/>
      <c r="BH11" s="201"/>
      <c r="BI11" s="194"/>
      <c r="BJ11" s="194"/>
      <c r="BK11" s="194"/>
      <c r="BL11" s="194"/>
      <c r="BM11" s="201"/>
      <c r="BN11" s="201"/>
      <c r="BO11" s="201"/>
      <c r="BP11" s="201"/>
      <c r="BQ11" s="194"/>
      <c r="BR11" s="191"/>
    </row>
    <row r="12" spans="7:70" ht="10.5" customHeight="1">
      <c r="G12" s="200"/>
      <c r="H12" s="200"/>
      <c r="I12" s="200"/>
      <c r="J12" s="200"/>
      <c r="K12" s="200"/>
      <c r="L12" s="200"/>
      <c r="M12" s="200"/>
      <c r="N12" s="200"/>
      <c r="O12" s="202"/>
      <c r="P12" s="202"/>
      <c r="Q12" s="202"/>
      <c r="R12" s="202"/>
      <c r="S12" s="202"/>
      <c r="T12" s="202"/>
      <c r="U12" s="202"/>
      <c r="V12" s="202"/>
      <c r="W12" s="200"/>
      <c r="X12" s="200"/>
      <c r="Y12" s="200"/>
      <c r="Z12" s="200"/>
      <c r="AA12" s="200"/>
      <c r="AB12" s="200"/>
      <c r="AC12" s="200"/>
      <c r="AD12" s="200"/>
      <c r="AE12" s="202"/>
      <c r="AF12" s="202"/>
      <c r="AG12" s="202"/>
      <c r="AH12" s="202"/>
      <c r="AI12" s="202"/>
      <c r="AJ12" s="202"/>
      <c r="AK12" s="202"/>
      <c r="AL12" s="196"/>
      <c r="AM12" s="203"/>
      <c r="AN12" s="203"/>
      <c r="AO12" s="203"/>
      <c r="AP12" s="194"/>
      <c r="AQ12" s="194"/>
      <c r="AR12" s="194"/>
      <c r="AS12" s="196"/>
      <c r="AT12" s="195"/>
      <c r="AU12" s="197"/>
      <c r="AV12" s="197"/>
      <c r="AW12" s="197"/>
      <c r="AX12" s="199"/>
      <c r="AY12" s="197"/>
      <c r="AZ12" s="197"/>
      <c r="BA12" s="197"/>
      <c r="BB12" s="197"/>
      <c r="BC12" s="197"/>
      <c r="BD12" s="194"/>
      <c r="BE12" s="201"/>
      <c r="BF12" s="201"/>
      <c r="BG12" s="201"/>
      <c r="BH12" s="201"/>
      <c r="BI12" s="201"/>
      <c r="BJ12" s="201"/>
      <c r="BK12" s="201"/>
      <c r="BL12" s="201"/>
      <c r="BM12" s="201"/>
      <c r="BN12" s="201"/>
      <c r="BO12" s="201"/>
      <c r="BP12" s="201"/>
      <c r="BQ12" s="194"/>
      <c r="BR12" s="191"/>
    </row>
    <row r="13" spans="7:70" ht="10.5" customHeight="1">
      <c r="G13" s="202"/>
      <c r="H13" s="202"/>
      <c r="I13" s="202"/>
      <c r="J13" s="202"/>
      <c r="K13" s="202"/>
      <c r="L13" s="202"/>
      <c r="M13" s="202"/>
      <c r="N13" s="202"/>
      <c r="O13" s="202"/>
      <c r="P13" s="202"/>
      <c r="Q13" s="202"/>
      <c r="R13" s="202"/>
      <c r="S13" s="202"/>
      <c r="T13" s="202"/>
      <c r="U13" s="202"/>
      <c r="V13" s="202"/>
      <c r="W13" s="202"/>
      <c r="X13" s="202"/>
      <c r="Y13" s="202"/>
      <c r="Z13" s="202"/>
      <c r="AA13" s="202"/>
      <c r="AB13" s="202"/>
      <c r="AC13" s="202"/>
      <c r="AD13" s="202"/>
      <c r="AE13" s="202"/>
      <c r="AF13" s="202"/>
      <c r="AG13" s="202"/>
      <c r="AH13" s="202"/>
      <c r="AI13" s="202"/>
      <c r="AJ13" s="202"/>
      <c r="AK13" s="202"/>
      <c r="AL13" s="196"/>
      <c r="AM13" s="196"/>
      <c r="AN13" s="203"/>
      <c r="AO13" s="203"/>
      <c r="AP13" s="203"/>
      <c r="AQ13" s="203"/>
      <c r="AR13" s="194"/>
      <c r="AS13" s="196"/>
      <c r="AT13" s="195"/>
      <c r="AU13" s="197"/>
      <c r="AV13" s="197"/>
      <c r="AW13" s="197"/>
      <c r="AX13" s="197"/>
      <c r="AY13" s="197"/>
      <c r="AZ13" s="197"/>
      <c r="BA13" s="197"/>
      <c r="BB13" s="199"/>
      <c r="BC13" s="194"/>
      <c r="BD13" s="201"/>
      <c r="BE13" s="201"/>
      <c r="BF13" s="201"/>
      <c r="BG13" s="201"/>
      <c r="BH13" s="201"/>
      <c r="BI13" s="201"/>
      <c r="BJ13" s="201"/>
      <c r="BK13" s="201"/>
      <c r="BL13" s="201"/>
      <c r="BM13" s="201"/>
      <c r="BN13" s="201"/>
      <c r="BO13" s="201"/>
      <c r="BP13" s="201"/>
      <c r="BQ13" s="201"/>
      <c r="BR13" s="194"/>
    </row>
    <row r="14" spans="7:70" ht="10.5" customHeight="1">
      <c r="G14" s="202"/>
      <c r="H14" s="202"/>
      <c r="I14" s="202"/>
      <c r="J14" s="202"/>
      <c r="K14" s="202"/>
      <c r="L14" s="202"/>
      <c r="M14" s="202"/>
      <c r="N14" s="202"/>
      <c r="O14" s="202"/>
      <c r="P14" s="202"/>
      <c r="Q14" s="202"/>
      <c r="R14" s="202"/>
      <c r="S14" s="202"/>
      <c r="T14" s="202"/>
      <c r="U14" s="202"/>
      <c r="V14" s="202"/>
      <c r="W14" s="202"/>
      <c r="X14" s="202"/>
      <c r="Y14" s="202"/>
      <c r="Z14" s="202"/>
      <c r="AA14" s="202"/>
      <c r="AB14" s="202"/>
      <c r="AC14" s="202"/>
      <c r="AD14" s="202"/>
      <c r="AE14" s="202"/>
      <c r="AF14" s="202"/>
      <c r="AG14" s="202"/>
      <c r="AH14" s="202"/>
      <c r="AI14" s="202"/>
      <c r="AJ14" s="202"/>
      <c r="AK14" s="202"/>
      <c r="AL14" s="202"/>
      <c r="AM14" s="202"/>
      <c r="AN14" s="196"/>
      <c r="AO14" s="196"/>
      <c r="AP14" s="196"/>
      <c r="AQ14" s="196"/>
      <c r="AR14" s="203"/>
      <c r="AS14" s="196"/>
      <c r="AT14" s="195"/>
      <c r="AU14" s="197"/>
      <c r="AV14" s="199"/>
      <c r="AW14" s="197"/>
      <c r="AX14" s="197"/>
      <c r="AY14" s="197"/>
      <c r="AZ14" s="197"/>
      <c r="BA14" s="197"/>
      <c r="BB14" s="197"/>
      <c r="BC14" s="194"/>
      <c r="BD14" s="201"/>
      <c r="BE14" s="201"/>
      <c r="BF14" s="201"/>
      <c r="BG14" s="191"/>
      <c r="BH14" s="194"/>
      <c r="BI14" s="201"/>
      <c r="BJ14" s="201"/>
      <c r="BK14" s="201"/>
      <c r="BL14" s="201"/>
      <c r="BM14" s="201"/>
      <c r="BN14" s="191"/>
      <c r="BO14" s="194"/>
      <c r="BP14" s="201"/>
      <c r="BQ14" s="201"/>
      <c r="BR14" s="194"/>
    </row>
    <row r="15" spans="7:70" ht="10.5" customHeight="1">
      <c r="G15" s="202"/>
      <c r="H15" s="202"/>
      <c r="I15" s="202"/>
      <c r="J15" s="202"/>
      <c r="K15" s="202"/>
      <c r="L15" s="202"/>
      <c r="M15" s="202"/>
      <c r="N15" s="202"/>
      <c r="O15" s="204"/>
      <c r="P15" s="204"/>
      <c r="Q15" s="204"/>
      <c r="R15" s="204"/>
      <c r="S15" s="204"/>
      <c r="T15" s="204"/>
      <c r="U15" s="204"/>
      <c r="V15" s="204"/>
      <c r="W15" s="202"/>
      <c r="X15" s="202"/>
      <c r="Y15" s="202"/>
      <c r="Z15" s="202"/>
      <c r="AA15" s="202"/>
      <c r="AB15" s="202"/>
      <c r="AC15" s="202"/>
      <c r="AD15" s="202"/>
      <c r="AE15" s="204"/>
      <c r="AF15" s="204"/>
      <c r="AG15" s="204"/>
      <c r="AH15" s="204"/>
      <c r="AI15" s="204"/>
      <c r="AJ15" s="204"/>
      <c r="AK15" s="204"/>
      <c r="AL15" s="202"/>
      <c r="AM15" s="202"/>
      <c r="AN15" s="202"/>
      <c r="AO15" s="202"/>
      <c r="AP15" s="202"/>
      <c r="AQ15" s="196"/>
      <c r="AR15" s="196"/>
      <c r="AS15" s="196"/>
      <c r="AT15" s="195"/>
      <c r="AU15" s="197"/>
      <c r="AV15" s="197"/>
      <c r="AW15" s="197"/>
      <c r="AX15" s="197"/>
      <c r="AY15" s="197"/>
      <c r="AZ15" s="197"/>
      <c r="BA15" s="197"/>
      <c r="BB15" s="197"/>
      <c r="BC15" s="194"/>
      <c r="BD15" s="201"/>
      <c r="BE15" s="201"/>
      <c r="BF15" s="201"/>
      <c r="BG15" s="194"/>
      <c r="BH15" s="194"/>
      <c r="BI15" s="201"/>
      <c r="BJ15" s="201"/>
      <c r="BK15" s="201"/>
      <c r="BL15" s="194"/>
      <c r="BM15" s="201"/>
      <c r="BN15" s="194"/>
      <c r="BO15" s="194"/>
      <c r="BP15" s="201"/>
      <c r="BQ15" s="201"/>
      <c r="BR15" s="194"/>
    </row>
    <row r="16" spans="7:70" ht="10.5" customHeight="1">
      <c r="G16" s="204"/>
      <c r="H16" s="204"/>
      <c r="I16" s="204"/>
      <c r="J16" s="204"/>
      <c r="K16" s="204"/>
      <c r="L16" s="204"/>
      <c r="M16" s="204"/>
      <c r="N16" s="204"/>
      <c r="O16" s="204"/>
      <c r="P16" s="204"/>
      <c r="Q16" s="204"/>
      <c r="R16" s="204"/>
      <c r="S16" s="204"/>
      <c r="T16" s="204"/>
      <c r="U16" s="204"/>
      <c r="V16" s="204"/>
      <c r="W16" s="204"/>
      <c r="X16" s="204"/>
      <c r="Y16" s="204"/>
      <c r="Z16" s="204"/>
      <c r="AA16" s="204"/>
      <c r="AB16" s="204"/>
      <c r="AC16" s="204"/>
      <c r="AD16" s="204"/>
      <c r="AE16" s="204"/>
      <c r="AF16" s="204"/>
      <c r="AG16" s="204"/>
      <c r="AH16" s="204"/>
      <c r="AI16" s="204"/>
      <c r="AJ16" s="204"/>
      <c r="AK16" s="204"/>
      <c r="AL16" s="204"/>
      <c r="AM16" s="204"/>
      <c r="AN16" s="204"/>
      <c r="AO16" s="204"/>
      <c r="AP16" s="204"/>
      <c r="AQ16" s="204"/>
      <c r="AR16" s="204"/>
      <c r="AS16" s="196"/>
      <c r="AT16" s="195"/>
      <c r="AU16" s="197"/>
      <c r="AV16" s="197"/>
      <c r="AW16" s="197"/>
      <c r="AX16" s="197"/>
      <c r="AY16" s="197"/>
      <c r="AZ16" s="199"/>
      <c r="BA16" s="197"/>
      <c r="BB16" s="197"/>
      <c r="BC16" s="194"/>
      <c r="BD16" s="201"/>
      <c r="BE16" s="197"/>
      <c r="BF16" s="197"/>
      <c r="BG16" s="201"/>
      <c r="BH16" s="201"/>
      <c r="BI16" s="201"/>
      <c r="BJ16" s="201"/>
      <c r="BK16" s="201"/>
      <c r="BL16" s="201"/>
      <c r="BM16" s="201"/>
      <c r="BN16" s="201"/>
      <c r="BO16" s="201"/>
      <c r="BP16" s="197"/>
      <c r="BQ16" s="197"/>
      <c r="BR16" s="194"/>
    </row>
    <row r="17" spans="2:82" ht="10.5" customHeight="1">
      <c r="G17" s="204"/>
      <c r="H17" s="204"/>
      <c r="I17" s="204"/>
      <c r="J17" s="204"/>
      <c r="K17" s="204"/>
      <c r="L17" s="204"/>
      <c r="M17" s="204"/>
      <c r="N17" s="204"/>
      <c r="O17" s="204"/>
      <c r="P17" s="204"/>
      <c r="Q17" s="204"/>
      <c r="R17" s="204"/>
      <c r="S17" s="204"/>
      <c r="T17" s="204"/>
      <c r="U17" s="204"/>
      <c r="V17" s="204"/>
      <c r="W17" s="204"/>
      <c r="X17" s="204"/>
      <c r="Y17" s="204"/>
      <c r="Z17" s="204"/>
      <c r="AA17" s="204"/>
      <c r="AB17" s="204"/>
      <c r="AC17" s="204"/>
      <c r="AD17" s="204"/>
      <c r="AE17" s="204"/>
      <c r="AF17" s="204"/>
      <c r="AG17" s="204"/>
      <c r="AH17" s="204"/>
      <c r="AI17" s="204"/>
      <c r="AJ17" s="204"/>
      <c r="AK17" s="204"/>
      <c r="AL17" s="204"/>
      <c r="AM17" s="204"/>
      <c r="AN17" s="204"/>
      <c r="AO17" s="204"/>
      <c r="AP17" s="204"/>
      <c r="AQ17" s="204"/>
      <c r="AR17" s="204"/>
      <c r="AS17" s="196"/>
      <c r="AT17" s="195"/>
      <c r="AU17" s="195"/>
      <c r="AV17" s="197"/>
      <c r="AW17" s="199"/>
      <c r="AX17" s="197"/>
      <c r="AY17" s="197"/>
      <c r="AZ17" s="197"/>
      <c r="BA17" s="197"/>
      <c r="BB17" s="197"/>
      <c r="BC17" s="194"/>
      <c r="BD17" s="201"/>
      <c r="BE17" s="197"/>
      <c r="BF17" s="197"/>
      <c r="BG17" s="201"/>
      <c r="BH17" s="194"/>
      <c r="BI17" s="201"/>
      <c r="BJ17" s="201"/>
      <c r="BK17" s="194"/>
      <c r="BL17" s="201"/>
      <c r="BM17" s="201"/>
      <c r="BN17" s="194"/>
      <c r="BO17" s="201"/>
      <c r="BP17" s="197"/>
      <c r="BQ17" s="197"/>
      <c r="BR17" s="194"/>
    </row>
    <row r="18" spans="2:82" ht="10.5" customHeight="1">
      <c r="G18" s="204"/>
      <c r="H18" s="204"/>
      <c r="I18" s="204"/>
      <c r="J18" s="204"/>
      <c r="K18" s="204"/>
      <c r="L18" s="204"/>
      <c r="M18" s="204"/>
      <c r="N18" s="204"/>
      <c r="O18" s="205"/>
      <c r="P18" s="205"/>
      <c r="Q18" s="205"/>
      <c r="R18" s="205"/>
      <c r="S18" s="205"/>
      <c r="T18" s="205"/>
      <c r="U18" s="205"/>
      <c r="V18" s="205"/>
      <c r="W18" s="204"/>
      <c r="X18" s="204"/>
      <c r="Y18" s="204"/>
      <c r="Z18" s="204"/>
      <c r="AA18" s="204"/>
      <c r="AB18" s="204"/>
      <c r="AC18" s="204"/>
      <c r="AD18" s="204"/>
      <c r="AE18" s="205"/>
      <c r="AF18" s="205"/>
      <c r="AG18" s="205"/>
      <c r="AH18" s="205"/>
      <c r="AI18" s="205"/>
      <c r="AJ18" s="205"/>
      <c r="AK18" s="205"/>
      <c r="AL18" s="204"/>
      <c r="AM18" s="204"/>
      <c r="AN18" s="204"/>
      <c r="AO18" s="204"/>
      <c r="AP18" s="204"/>
      <c r="AQ18" s="204"/>
      <c r="AR18" s="194"/>
      <c r="AS18" s="196"/>
      <c r="AT18" s="195"/>
      <c r="AU18" s="195"/>
      <c r="AV18" s="195"/>
      <c r="AW18" s="197"/>
      <c r="AX18" s="197"/>
      <c r="AY18" s="197"/>
      <c r="AZ18" s="197"/>
      <c r="BA18" s="197"/>
      <c r="BB18" s="197"/>
      <c r="BC18" s="197"/>
      <c r="BD18" s="194"/>
      <c r="BE18" s="201"/>
      <c r="BF18" s="201"/>
      <c r="BG18" s="201"/>
      <c r="BH18" s="194"/>
      <c r="BI18" s="194"/>
      <c r="BJ18" s="194"/>
      <c r="BK18" s="194"/>
      <c r="BL18" s="194"/>
      <c r="BM18" s="194"/>
      <c r="BN18" s="194"/>
      <c r="BO18" s="201"/>
      <c r="BP18" s="201"/>
      <c r="BQ18" s="194"/>
      <c r="BR18" s="191"/>
      <c r="BU18" s="191"/>
      <c r="BV18" s="191"/>
      <c r="BW18" s="191"/>
      <c r="BX18" s="191"/>
      <c r="BY18" s="191"/>
      <c r="BZ18" s="191"/>
      <c r="CA18" s="191"/>
      <c r="CB18" s="191"/>
      <c r="CC18" s="191"/>
      <c r="CD18" s="191"/>
    </row>
    <row r="19" spans="2:82" ht="10.5" customHeight="1">
      <c r="G19" s="205"/>
      <c r="H19" s="205"/>
      <c r="I19" s="205"/>
      <c r="J19" s="205"/>
      <c r="K19" s="205"/>
      <c r="L19" s="205"/>
      <c r="M19" s="205"/>
      <c r="N19" s="205"/>
      <c r="O19" s="205"/>
      <c r="P19" s="205"/>
      <c r="Q19" s="205"/>
      <c r="R19" s="205"/>
      <c r="S19" s="205"/>
      <c r="T19" s="205"/>
      <c r="U19" s="205"/>
      <c r="V19" s="205"/>
      <c r="W19" s="205"/>
      <c r="X19" s="205"/>
      <c r="Y19" s="205"/>
      <c r="Z19" s="205"/>
      <c r="AA19" s="205"/>
      <c r="AB19" s="205"/>
      <c r="AC19" s="205"/>
      <c r="AD19" s="205"/>
      <c r="AE19" s="205"/>
      <c r="AF19" s="205"/>
      <c r="AG19" s="205"/>
      <c r="AH19" s="205"/>
      <c r="AI19" s="205"/>
      <c r="AJ19" s="205"/>
      <c r="AK19" s="205"/>
      <c r="AL19" s="205"/>
      <c r="AM19" s="205"/>
      <c r="AN19" s="205"/>
      <c r="AO19" s="205"/>
      <c r="AP19" s="205"/>
      <c r="AQ19" s="194"/>
      <c r="AR19" s="194"/>
      <c r="AS19" s="196"/>
      <c r="AT19" s="194"/>
      <c r="AU19" s="195"/>
      <c r="AV19" s="195"/>
      <c r="AW19" s="195"/>
      <c r="AX19" s="195"/>
      <c r="AY19" s="195"/>
      <c r="AZ19" s="195"/>
      <c r="BA19" s="195"/>
      <c r="BB19" s="195"/>
      <c r="BC19" s="195"/>
      <c r="BD19" s="195"/>
      <c r="BE19" s="194"/>
      <c r="BF19" s="201"/>
      <c r="BG19" s="201"/>
      <c r="BH19" s="201"/>
      <c r="BI19" s="201"/>
      <c r="BJ19" s="201"/>
      <c r="BK19" s="201"/>
      <c r="BL19" s="201"/>
      <c r="BM19" s="201"/>
      <c r="BN19" s="201"/>
      <c r="BO19" s="201"/>
      <c r="BP19" s="194"/>
      <c r="BQ19" s="191"/>
      <c r="BR19" s="191"/>
      <c r="BS19" s="191"/>
      <c r="BT19" s="191"/>
      <c r="BU19" s="191"/>
      <c r="BV19" s="191"/>
      <c r="BW19" s="191"/>
      <c r="BX19" s="191"/>
      <c r="BY19" s="191"/>
      <c r="BZ19" s="191"/>
      <c r="CA19" s="191"/>
      <c r="CB19" s="191"/>
      <c r="CC19" s="191"/>
      <c r="CD19" s="191"/>
    </row>
    <row r="20" spans="2:82" ht="10.5" customHeight="1">
      <c r="G20" s="205"/>
      <c r="H20" s="205"/>
      <c r="I20" s="205"/>
      <c r="J20" s="205"/>
      <c r="K20" s="205"/>
      <c r="L20" s="205"/>
      <c r="M20" s="205"/>
      <c r="N20" s="205"/>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194"/>
      <c r="AQ20" s="203"/>
      <c r="AR20" s="203"/>
      <c r="AS20" s="203"/>
      <c r="AT20" s="194"/>
      <c r="AU20" s="194"/>
      <c r="AV20" s="194"/>
      <c r="AW20" s="194"/>
      <c r="AX20" s="194"/>
      <c r="AY20" s="194"/>
      <c r="AZ20" s="194"/>
      <c r="BA20" s="194"/>
      <c r="BB20" s="194"/>
      <c r="BC20" s="194"/>
      <c r="BD20" s="194"/>
      <c r="BE20" s="194"/>
      <c r="BF20" s="194"/>
      <c r="BG20" s="194"/>
      <c r="BH20" s="194"/>
      <c r="BI20" s="194"/>
      <c r="BJ20" s="194"/>
      <c r="BK20" s="194"/>
      <c r="BL20" s="194"/>
      <c r="BM20" s="194"/>
      <c r="BN20" s="194"/>
      <c r="BO20" s="194"/>
      <c r="BP20" s="191"/>
      <c r="BQ20" s="191"/>
      <c r="BR20" s="191"/>
      <c r="BS20" s="191"/>
      <c r="BT20" s="191"/>
      <c r="BU20" s="191"/>
      <c r="BV20" s="191"/>
      <c r="BW20" s="191"/>
      <c r="BX20" s="191"/>
      <c r="BY20" s="191"/>
      <c r="BZ20" s="191"/>
      <c r="CA20" s="191"/>
      <c r="CB20" s="191"/>
      <c r="CC20" s="191"/>
      <c r="CD20" s="191"/>
    </row>
    <row r="21" spans="2:82" ht="10.5" customHeight="1">
      <c r="G21" s="205"/>
      <c r="H21" s="205"/>
      <c r="I21" s="205"/>
      <c r="J21" s="205"/>
      <c r="K21" s="205"/>
      <c r="L21" s="205"/>
      <c r="M21" s="205"/>
      <c r="N21" s="205"/>
      <c r="O21" s="191"/>
      <c r="P21" s="191"/>
      <c r="Q21" s="191"/>
      <c r="R21" s="191"/>
      <c r="S21" s="191"/>
      <c r="T21" s="191"/>
      <c r="U21" s="191"/>
      <c r="V21" s="191"/>
      <c r="W21" s="205"/>
      <c r="X21" s="205"/>
      <c r="Y21" s="205"/>
      <c r="Z21" s="205"/>
      <c r="AA21" s="205"/>
      <c r="AB21" s="205"/>
      <c r="AC21" s="205"/>
      <c r="AD21" s="205"/>
      <c r="AE21" s="191"/>
      <c r="AF21" s="191"/>
      <c r="AG21" s="191"/>
      <c r="AH21" s="191"/>
      <c r="AI21" s="191"/>
      <c r="AJ21" s="191"/>
      <c r="AK21" s="191"/>
      <c r="AL21" s="205"/>
      <c r="AM21" s="205"/>
      <c r="AN21" s="205"/>
      <c r="AO21" s="205"/>
      <c r="AP21" s="194"/>
      <c r="AQ21" s="203"/>
      <c r="AR21" s="203"/>
      <c r="AS21" s="194"/>
      <c r="AT21" s="191"/>
      <c r="AU21" s="194"/>
      <c r="AV21" s="203"/>
      <c r="AW21" s="203"/>
      <c r="AX21" s="194"/>
      <c r="AY21" s="191"/>
      <c r="AZ21" s="191"/>
      <c r="BA21" s="191"/>
      <c r="BB21" s="191"/>
      <c r="BC21" s="191"/>
      <c r="BD21" s="191"/>
      <c r="BE21" s="194"/>
      <c r="BF21" s="203"/>
      <c r="BG21" s="203"/>
      <c r="BH21" s="194"/>
      <c r="BI21" s="191"/>
      <c r="BJ21" s="194"/>
      <c r="BK21" s="203"/>
      <c r="BL21" s="203"/>
      <c r="BM21" s="194"/>
      <c r="BN21" s="191"/>
      <c r="BO21" s="191"/>
      <c r="BP21" s="191"/>
      <c r="BQ21" s="191"/>
      <c r="BR21" s="191"/>
      <c r="BS21" s="191"/>
      <c r="BT21" s="191"/>
      <c r="BU21" s="191"/>
      <c r="BV21" s="191"/>
      <c r="BW21" s="191"/>
      <c r="BX21" s="191"/>
      <c r="BY21" s="191"/>
      <c r="BZ21" s="191"/>
      <c r="CA21" s="191"/>
      <c r="CB21" s="191"/>
      <c r="CC21" s="191"/>
      <c r="CD21" s="191"/>
    </row>
    <row r="22" spans="2:82" ht="10.5" customHeight="1">
      <c r="G22" s="191"/>
      <c r="H22" s="191"/>
      <c r="I22" s="191"/>
      <c r="J22" s="191"/>
      <c r="K22" s="191"/>
      <c r="L22" s="191"/>
      <c r="M22" s="191"/>
      <c r="N22" s="191"/>
      <c r="O22" s="191"/>
      <c r="P22" s="191"/>
      <c r="Q22" s="191"/>
      <c r="R22" s="191"/>
      <c r="S22" s="191"/>
      <c r="T22" s="191"/>
      <c r="U22" s="191"/>
      <c r="V22" s="191"/>
      <c r="W22" s="191"/>
      <c r="X22" s="191"/>
      <c r="Y22" s="191"/>
      <c r="Z22" s="191"/>
      <c r="AA22" s="191"/>
      <c r="AB22" s="191"/>
      <c r="AC22" s="191"/>
      <c r="AD22" s="191"/>
      <c r="AE22" s="191"/>
      <c r="AF22" s="191"/>
      <c r="AG22" s="191"/>
      <c r="AH22" s="191"/>
      <c r="AI22" s="191"/>
      <c r="AJ22" s="191"/>
      <c r="AK22" s="191"/>
      <c r="AL22" s="191"/>
      <c r="AM22" s="191"/>
      <c r="AN22" s="191"/>
      <c r="AO22" s="191"/>
      <c r="AP22" s="194"/>
      <c r="AQ22" s="194"/>
      <c r="AR22" s="194"/>
      <c r="AS22" s="191"/>
      <c r="AT22" s="191"/>
      <c r="AU22" s="191"/>
      <c r="AV22" s="194"/>
      <c r="AW22" s="194"/>
      <c r="AX22" s="194"/>
      <c r="AY22" s="191"/>
      <c r="AZ22" s="191"/>
      <c r="BA22" s="191"/>
      <c r="BB22" s="191"/>
      <c r="BC22" s="191"/>
      <c r="BD22" s="191"/>
      <c r="BE22" s="191"/>
      <c r="BF22" s="194"/>
      <c r="BG22" s="194"/>
      <c r="BH22" s="194"/>
      <c r="BI22" s="191"/>
      <c r="BJ22" s="191"/>
      <c r="BK22" s="194"/>
      <c r="BL22" s="194"/>
      <c r="BM22" s="194"/>
      <c r="BN22" s="191"/>
      <c r="BO22" s="191"/>
      <c r="BP22" s="191"/>
      <c r="BQ22" s="191"/>
      <c r="BR22" s="191"/>
      <c r="BS22" s="191"/>
      <c r="BT22" s="191"/>
    </row>
    <row r="23" spans="2:82" ht="10.5" customHeight="1"/>
    <row r="24" spans="2:82" ht="10.5" customHeight="1">
      <c r="B24" s="191"/>
    </row>
    <row r="25" spans="2:82" ht="10.5" customHeight="1">
      <c r="B25" s="191"/>
    </row>
    <row r="26" spans="2:82" ht="10.5" customHeight="1">
      <c r="B26" s="191"/>
    </row>
    <row r="27" spans="2:82" ht="10.5" customHeight="1">
      <c r="B27" s="191"/>
    </row>
    <row r="28" spans="2:82" ht="10.5" customHeight="1">
      <c r="B28" s="191"/>
    </row>
    <row r="29" spans="2:82" ht="10.5" customHeight="1">
      <c r="B29" s="191"/>
    </row>
    <row r="30" spans="2:82" ht="10.5" customHeight="1">
      <c r="B30" s="191"/>
    </row>
    <row r="31" spans="2:82" ht="10.5" customHeight="1">
      <c r="B31" s="191"/>
      <c r="C31" s="191"/>
      <c r="D31" s="191"/>
      <c r="E31" s="191"/>
      <c r="F31" s="191"/>
      <c r="G31" s="191"/>
      <c r="H31" s="191"/>
      <c r="I31" s="191"/>
      <c r="J31" s="191"/>
      <c r="K31" s="191"/>
      <c r="L31" s="191"/>
      <c r="M31" s="191"/>
      <c r="N31" s="191"/>
      <c r="O31" s="191"/>
      <c r="P31" s="191"/>
      <c r="Q31" s="191"/>
      <c r="R31" s="191"/>
      <c r="S31" s="191"/>
      <c r="T31" s="191"/>
      <c r="U31" s="191"/>
      <c r="V31" s="191"/>
      <c r="W31" s="191"/>
      <c r="X31" s="191"/>
      <c r="Y31" s="191"/>
      <c r="Z31" s="191"/>
      <c r="AA31" s="191"/>
      <c r="AB31" s="191"/>
      <c r="AC31" s="191"/>
      <c r="AD31" s="191"/>
      <c r="AE31" s="191"/>
      <c r="AF31" s="191"/>
      <c r="AG31" s="191"/>
      <c r="AH31" s="191"/>
      <c r="AI31" s="191"/>
      <c r="AJ31" s="191"/>
      <c r="AK31" s="191"/>
      <c r="AQ31" s="191"/>
      <c r="AR31" s="191"/>
      <c r="AS31" s="191"/>
      <c r="AT31" s="191"/>
      <c r="AU31" s="191"/>
      <c r="AV31" s="191"/>
      <c r="AW31" s="191"/>
      <c r="AX31" s="191"/>
      <c r="AY31" s="191"/>
      <c r="AZ31" s="191"/>
      <c r="BA31" s="191"/>
      <c r="BB31" s="191"/>
      <c r="BC31" s="191"/>
      <c r="BD31" s="191"/>
      <c r="BE31" s="191"/>
      <c r="BF31" s="191"/>
      <c r="BG31" s="191"/>
      <c r="BH31" s="191"/>
      <c r="BI31" s="191"/>
      <c r="BJ31" s="191"/>
      <c r="BK31" s="191"/>
      <c r="BL31" s="191"/>
      <c r="BM31" s="191"/>
      <c r="BN31" s="191"/>
      <c r="BO31" s="191"/>
      <c r="BP31" s="191"/>
      <c r="BQ31" s="191"/>
      <c r="BR31" s="191"/>
      <c r="BS31" s="191"/>
      <c r="BT31" s="191"/>
      <c r="BU31" s="191"/>
      <c r="BV31" s="191"/>
      <c r="BW31" s="191"/>
      <c r="BX31" s="191"/>
      <c r="BY31" s="191"/>
      <c r="BZ31" s="191"/>
      <c r="CA31" s="191"/>
      <c r="CB31" s="191"/>
      <c r="CC31" s="191"/>
      <c r="CD31" s="191"/>
    </row>
    <row r="32" spans="2:82" ht="10.5" customHeight="1">
      <c r="BZ32" s="191"/>
      <c r="CA32" s="191"/>
      <c r="CB32" s="191"/>
      <c r="CC32" s="191"/>
      <c r="CD32" s="191"/>
    </row>
    <row r="33" spans="78:82" ht="10.5" customHeight="1">
      <c r="BZ33" s="191"/>
      <c r="CA33" s="191"/>
      <c r="CB33" s="191"/>
      <c r="CC33" s="191"/>
      <c r="CD33" s="191"/>
    </row>
    <row r="34" spans="78:82" ht="10.5" customHeight="1">
      <c r="BZ34" s="191"/>
      <c r="CA34" s="191"/>
      <c r="CB34" s="191"/>
      <c r="CC34" s="191"/>
      <c r="CD34" s="191"/>
    </row>
    <row r="35" spans="78:82" ht="10.5" customHeight="1"/>
    <row r="36" spans="78:82" ht="10.5" customHeight="1"/>
    <row r="37" spans="78:82" ht="10.5" customHeight="1"/>
    <row r="38" spans="78:82" ht="10.5" customHeight="1"/>
    <row r="39" spans="78:82" ht="10.5" customHeight="1"/>
    <row r="40" spans="78:82" ht="10.5" customHeight="1"/>
    <row r="41" spans="78:82" ht="10.5" customHeight="1"/>
    <row r="42" spans="78:82" ht="10.5" customHeight="1"/>
    <row r="43" spans="78:82" ht="10.5" customHeight="1"/>
    <row r="44" spans="78:82" ht="10.5" customHeight="1"/>
    <row r="45" spans="78:82" ht="10.5" customHeight="1"/>
    <row r="46" spans="78:82" ht="10.5" customHeight="1"/>
    <row r="47" spans="78:82" ht="10.5" customHeight="1"/>
    <row r="48" spans="78:82" ht="10.5" customHeight="1"/>
    <row r="49" ht="10.5" customHeight="1"/>
    <row r="50" ht="10.5" customHeight="1"/>
    <row r="51" ht="10.5" customHeight="1"/>
    <row r="52" ht="10.5" customHeight="1"/>
    <row r="53" ht="10.5" customHeight="1"/>
    <row r="54" ht="10.5" customHeight="1"/>
    <row r="55" ht="10.5" customHeight="1"/>
    <row r="56" ht="10.5" customHeight="1"/>
    <row r="57" ht="10.5" customHeight="1"/>
    <row r="58" ht="10.5" customHeight="1"/>
    <row r="59" ht="10.5" customHeight="1"/>
    <row r="60" ht="10.5" customHeight="1"/>
    <row r="61" ht="10.5" customHeight="1"/>
    <row r="62" ht="10.5" customHeight="1"/>
    <row r="63" ht="10.5" customHeight="1"/>
    <row r="64" ht="10.5" customHeight="1"/>
    <row r="65" ht="10.5" customHeight="1"/>
    <row r="66" ht="10.5" customHeight="1"/>
    <row r="67" ht="10.5" customHeight="1"/>
    <row r="68" ht="10.5" customHeight="1"/>
    <row r="69" ht="10.5" customHeight="1"/>
    <row r="70" ht="10.5" customHeight="1"/>
    <row r="71" ht="10.5" customHeight="1"/>
    <row r="72" ht="10.5" customHeight="1"/>
    <row r="73" ht="10.5" customHeight="1"/>
    <row r="74" ht="10.5" customHeight="1"/>
    <row r="75" ht="10.5" customHeight="1"/>
    <row r="76" ht="10.5" customHeight="1"/>
    <row r="77" ht="10.5" customHeight="1"/>
    <row r="78" ht="10.5" customHeight="1"/>
    <row r="79" ht="10.5" customHeight="1"/>
    <row r="80" ht="10.5" customHeight="1"/>
    <row r="81" ht="10.5" customHeight="1"/>
    <row r="82" ht="10.5" customHeight="1"/>
    <row r="83" ht="10.5" customHeight="1"/>
    <row r="84" ht="10.5" customHeight="1"/>
    <row r="85" ht="10.5" customHeight="1"/>
    <row r="86" ht="10.5" customHeight="1"/>
    <row r="87" ht="10.5" customHeight="1"/>
    <row r="88" ht="10.5" customHeight="1"/>
    <row r="89" ht="10.5" customHeight="1"/>
    <row r="90" ht="10.5" customHeight="1"/>
    <row r="91" ht="10.5" customHeight="1"/>
    <row r="92" ht="10.5" customHeight="1"/>
    <row r="93" ht="10.5" customHeight="1"/>
    <row r="94" ht="10.5" customHeight="1"/>
    <row r="95" ht="10.5" customHeight="1"/>
    <row r="96" ht="10.5" customHeight="1"/>
    <row r="97" ht="10.5" customHeight="1"/>
    <row r="98" ht="10.5" customHeight="1"/>
    <row r="99" ht="10.5" customHeight="1"/>
    <row r="100" ht="10.5" customHeight="1"/>
    <row r="101" ht="10.5" customHeight="1"/>
    <row r="102" ht="10.5" customHeight="1"/>
    <row r="103" ht="12" customHeight="1"/>
    <row r="104" ht="12" customHeight="1"/>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Hárky</vt:lpstr>
      </vt:variant>
      <vt:variant>
        <vt:i4>63</vt:i4>
      </vt:variant>
      <vt:variant>
        <vt:lpstr>Grafy</vt:lpstr>
      </vt:variant>
      <vt:variant>
        <vt:i4>1</vt:i4>
      </vt:variant>
      <vt:variant>
        <vt:lpstr>Pomenované rozsahy</vt:lpstr>
      </vt:variant>
      <vt:variant>
        <vt:i4>17</vt:i4>
      </vt:variant>
    </vt:vector>
  </HeadingPairs>
  <TitlesOfParts>
    <vt:vector size="81" baseType="lpstr">
      <vt:lpstr>Úvod</vt:lpstr>
      <vt:lpstr>Hárky a Prehľad</vt:lpstr>
      <vt:lpstr>Duplikácia</vt:lpstr>
      <vt:lpstr>Dokáblovanie FTTx</vt:lpstr>
      <vt:lpstr>Rozsahy</vt:lpstr>
      <vt:lpstr>Rozsahy Dokáblovanie FTTx</vt:lpstr>
      <vt:lpstr>Selekcia</vt:lpstr>
      <vt:lpstr>Selekcia Dokáblovanie FTTx</vt:lpstr>
      <vt:lpstr>Tabuľky</vt:lpstr>
      <vt:lpstr>Tabuľky TOP Tržby 2021 TELCO</vt:lpstr>
      <vt:lpstr>Tabuľky TelekomCloud Backup</vt:lpstr>
      <vt:lpstr>Rýchla Analýza</vt:lpstr>
      <vt:lpstr>Rýchla Analýza TOP Tržby 2021</vt:lpstr>
      <vt:lpstr>Rýchla Analýza Grafy Fin Telek</vt:lpstr>
      <vt:lpstr>Rýchla Analýza Grafy2 Fin Telek</vt:lpstr>
      <vt:lpstr>Vkladanie dát</vt:lpstr>
      <vt:lpstr> Vkladanie Roamingoví Partneri</vt:lpstr>
      <vt:lpstr>Názvy Tabuliek 1</vt:lpstr>
      <vt:lpstr>Názvy Tabuliek 2</vt:lpstr>
      <vt:lpstr>Pokročilá Selekcia</vt:lpstr>
      <vt:lpstr>Dynamické Dopĺňanie</vt:lpstr>
      <vt:lpstr>Dynamické Dopĺňanie Tržby 2021</vt:lpstr>
      <vt:lpstr>Vzorce Zarad. Elek. Zar. Poist</vt:lpstr>
      <vt:lpstr>Vyplniť</vt:lpstr>
      <vt:lpstr>Štatistika</vt:lpstr>
      <vt:lpstr>Textové F.</vt:lpstr>
      <vt:lpstr>Overenie Textu</vt:lpstr>
      <vt:lpstr>Dátumové F.</vt:lpstr>
      <vt:lpstr>Logické F.</vt:lpstr>
      <vt:lpstr>Matematické F.</vt:lpstr>
      <vt:lpstr>Formulár</vt:lpstr>
      <vt:lpstr>Transponovanie</vt:lpstr>
      <vt:lpstr>Maticové Vzorce</vt:lpstr>
      <vt:lpstr>Automatizacia Nazvov</vt:lpstr>
      <vt:lpstr>SumProduct</vt:lpstr>
      <vt:lpstr>Vyhľadávacie. F.</vt:lpstr>
      <vt:lpstr>HLookup Data</vt:lpstr>
      <vt:lpstr>CHOOSE</vt:lpstr>
      <vt:lpstr>Import dát</vt:lpstr>
      <vt:lpstr>Texty na Stĺpce</vt:lpstr>
      <vt:lpstr>XML</vt:lpstr>
      <vt:lpstr>Rozbaľovacie Zoznamy</vt:lpstr>
      <vt:lpstr>Formulár lvl.2</vt:lpstr>
      <vt:lpstr>Data Form</vt:lpstr>
      <vt:lpstr>Hľadanie Riešenia</vt:lpstr>
      <vt:lpstr>Scenáre</vt:lpstr>
      <vt:lpstr>MATCH</vt:lpstr>
      <vt:lpstr>INDEX</vt:lpstr>
      <vt:lpstr>INDEX a MATCH</vt:lpstr>
      <vt:lpstr>Duplicity</vt:lpstr>
      <vt:lpstr>Kontingenčné Tabulky</vt:lpstr>
      <vt:lpstr>Data</vt:lpstr>
      <vt:lpstr>Zoznam Roamingových Partnerov</vt:lpstr>
      <vt:lpstr>TOP Tržby 2021 TELCO</vt:lpstr>
      <vt:lpstr>Kontingenčné Tabulky 2</vt:lpstr>
      <vt:lpstr>KONT</vt:lpstr>
      <vt:lpstr>KONT2</vt:lpstr>
      <vt:lpstr>KONT3</vt:lpstr>
      <vt:lpstr>KONT4</vt:lpstr>
      <vt:lpstr>Hlavička Makrá</vt:lpstr>
      <vt:lpstr>Schránka</vt:lpstr>
      <vt:lpstr>Prepojenie Aplikácii</vt:lpstr>
      <vt:lpstr>Koniec</vt:lpstr>
      <vt:lpstr>Graf1</vt:lpstr>
      <vt:lpstr>Cena</vt:lpstr>
      <vt:lpstr>Kontakt</vt:lpstr>
      <vt:lpstr>Meno</vt:lpstr>
      <vt:lpstr>Pozícia</vt:lpstr>
      <vt:lpstr>Poznámka</vt:lpstr>
      <vt:lpstr>Priezvisko</vt:lpstr>
      <vt:lpstr>Produkt1</vt:lpstr>
      <vt:lpstr>Produkt2</vt:lpstr>
      <vt:lpstr>Produkt3</vt:lpstr>
      <vt:lpstr>Produkt4</vt:lpstr>
      <vt:lpstr>Produkt5</vt:lpstr>
      <vt:lpstr>S01_Cena</vt:lpstr>
      <vt:lpstr>S02_Cena_s_DPH</vt:lpstr>
      <vt:lpstr>Skladom</vt:lpstr>
      <vt:lpstr>Stlpec_Cena</vt:lpstr>
      <vt:lpstr>Stlpec_Cena_s_DPH</vt:lpstr>
      <vt:lpstr>Stlpec_Mnozstvo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IT Academy</dc:creator>
  <cp:lastModifiedBy>Miroslav Reiter</cp:lastModifiedBy>
  <cp:lastPrinted>2019-07-01T10:10:17Z</cp:lastPrinted>
  <dcterms:created xsi:type="dcterms:W3CDTF">2012-11-03T16:39:24Z</dcterms:created>
  <dcterms:modified xsi:type="dcterms:W3CDTF">2023-01-15T21:03:09Z</dcterms:modified>
</cp:coreProperties>
</file>